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ksdata-my.sharepoint.com/personal/david_dickson_dksdata_com/Documents/Clients/DKSDATA/Articles/COVID/Alberta/"/>
    </mc:Choice>
  </mc:AlternateContent>
  <xr:revisionPtr revIDLastSave="1869" documentId="8_{781CD912-7351-46CE-870A-B2532DF81D85}" xr6:coauthVersionLast="47" xr6:coauthVersionMax="47" xr10:uidLastSave="{BD4A4BF9-0E9F-4A45-A349-B9FBC59429B7}"/>
  <bookViews>
    <workbookView minimized="1" xWindow="720" yWindow="720" windowWidth="28800" windowHeight="15460" activeTab="2" xr2:uid="{00000000-000D-0000-FFFF-FFFF00000000}"/>
  </bookViews>
  <sheets>
    <sheet name="lga-coverage (1)" sheetId="1" r:id="rId1"/>
    <sheet name="Stats" sheetId="2" r:id="rId2"/>
    <sheet name="Change Tracking" sheetId="3" r:id="rId3"/>
    <sheet name="Sheet3" sheetId="7" r:id="rId4"/>
    <sheet name="Sheet1" sheetId="4" r:id="rId5"/>
    <sheet name="Sheet4" sheetId="8" r:id="rId6"/>
    <sheet name="Announce" sheetId="5" r:id="rId7"/>
    <sheet name="Sheet2" sheetId="6" r:id="rId8"/>
  </sheets>
  <definedNames>
    <definedName name="_xlnm._FilterDatabase" localSheetId="0" hidden="1">'lga-coverage (1)'!$A$1:$I$928</definedName>
    <definedName name="Total">Stats!$B$11</definedName>
    <definedName name="Total_Web">Stats!$B$26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95" i="3" l="1"/>
  <c r="Q1294" i="3"/>
  <c r="H1292" i="3"/>
  <c r="G1292" i="3"/>
  <c r="F1292" i="3"/>
  <c r="E1292" i="3"/>
  <c r="D1292" i="3"/>
  <c r="C1292" i="3"/>
  <c r="B1292" i="3"/>
  <c r="AC1277" i="3" s="1"/>
  <c r="AD1277" i="3" s="1"/>
  <c r="A1292" i="3"/>
  <c r="S1292" i="3" s="1"/>
  <c r="H1291" i="3"/>
  <c r="G1291" i="3"/>
  <c r="F1291" i="3"/>
  <c r="E1291" i="3"/>
  <c r="D1291" i="3"/>
  <c r="C1291" i="3"/>
  <c r="T1291" i="3" s="1"/>
  <c r="AG1292" i="3" s="1"/>
  <c r="B1291" i="3"/>
  <c r="AC1272" i="3" s="1"/>
  <c r="AD1272" i="3" s="1"/>
  <c r="A1291" i="3"/>
  <c r="S1291" i="3" s="1"/>
  <c r="H1289" i="3"/>
  <c r="G1289" i="3"/>
  <c r="F1289" i="3"/>
  <c r="E1289" i="3"/>
  <c r="D1289" i="3"/>
  <c r="C1289" i="3"/>
  <c r="T1289" i="3" s="1"/>
  <c r="X1289" i="3" s="1"/>
  <c r="B1289" i="3"/>
  <c r="A1289" i="3"/>
  <c r="S1289" i="3" s="1"/>
  <c r="H1288" i="3"/>
  <c r="G1288" i="3"/>
  <c r="F1288" i="3"/>
  <c r="E1288" i="3"/>
  <c r="D1288" i="3"/>
  <c r="C1288" i="3"/>
  <c r="B1288" i="3"/>
  <c r="A1288" i="3"/>
  <c r="S1288" i="3" s="1"/>
  <c r="H1287" i="3"/>
  <c r="G1287" i="3"/>
  <c r="F1287" i="3"/>
  <c r="E1287" i="3"/>
  <c r="D1287" i="3"/>
  <c r="C1287" i="3"/>
  <c r="B1287" i="3"/>
  <c r="A1287" i="3"/>
  <c r="S1287" i="3" s="1"/>
  <c r="H1286" i="3"/>
  <c r="G1286" i="3"/>
  <c r="F1286" i="3"/>
  <c r="E1286" i="3"/>
  <c r="D1286" i="3"/>
  <c r="C1286" i="3"/>
  <c r="T1286" i="3" s="1"/>
  <c r="B1286" i="3"/>
  <c r="A1286" i="3"/>
  <c r="S1286" i="3" s="1"/>
  <c r="H1285" i="3"/>
  <c r="G1285" i="3"/>
  <c r="F1285" i="3"/>
  <c r="E1285" i="3"/>
  <c r="D1285" i="3"/>
  <c r="C1285" i="3"/>
  <c r="B1285" i="3"/>
  <c r="A1285" i="3"/>
  <c r="H1284" i="3"/>
  <c r="G1284" i="3"/>
  <c r="F1284" i="3"/>
  <c r="E1284" i="3"/>
  <c r="D1284" i="3"/>
  <c r="C1284" i="3"/>
  <c r="T1284" i="3" s="1"/>
  <c r="B1284" i="3"/>
  <c r="A1284" i="3"/>
  <c r="S1284" i="3" s="1"/>
  <c r="H1283" i="3"/>
  <c r="G1283" i="3"/>
  <c r="F1283" i="3"/>
  <c r="E1283" i="3"/>
  <c r="D1283" i="3"/>
  <c r="C1283" i="3"/>
  <c r="T1283" i="3" s="1"/>
  <c r="AJ1283" i="3" s="1"/>
  <c r="B1283" i="3"/>
  <c r="A1283" i="3"/>
  <c r="S1283" i="3" s="1"/>
  <c r="H1282" i="3"/>
  <c r="G1282" i="3"/>
  <c r="F1282" i="3"/>
  <c r="E1282" i="3"/>
  <c r="D1282" i="3"/>
  <c r="C1282" i="3"/>
  <c r="T1282" i="3" s="1"/>
  <c r="AJ1282" i="3" s="1"/>
  <c r="B1282" i="3"/>
  <c r="A1282" i="3"/>
  <c r="S1282" i="3" s="1"/>
  <c r="H1281" i="3"/>
  <c r="G1281" i="3"/>
  <c r="F1281" i="3"/>
  <c r="E1281" i="3"/>
  <c r="D1281" i="3"/>
  <c r="C1281" i="3"/>
  <c r="B1281" i="3"/>
  <c r="A1281" i="3"/>
  <c r="H1280" i="3"/>
  <c r="G1280" i="3"/>
  <c r="F1280" i="3"/>
  <c r="E1280" i="3"/>
  <c r="D1280" i="3"/>
  <c r="C1280" i="3"/>
  <c r="T1280" i="3" s="1"/>
  <c r="B1280" i="3"/>
  <c r="A1280" i="3"/>
  <c r="S1280" i="3" s="1"/>
  <c r="H1279" i="3"/>
  <c r="G1279" i="3"/>
  <c r="F1279" i="3"/>
  <c r="E1279" i="3"/>
  <c r="D1279" i="3"/>
  <c r="C1279" i="3"/>
  <c r="T1279" i="3" s="1"/>
  <c r="B1279" i="3"/>
  <c r="A1279" i="3"/>
  <c r="S1279" i="3" s="1"/>
  <c r="H1278" i="3"/>
  <c r="G1278" i="3"/>
  <c r="F1278" i="3"/>
  <c r="E1278" i="3"/>
  <c r="D1278" i="3"/>
  <c r="C1278" i="3"/>
  <c r="B1278" i="3"/>
  <c r="A1278" i="3"/>
  <c r="S1278" i="3" s="1"/>
  <c r="H1277" i="3"/>
  <c r="G1277" i="3"/>
  <c r="F1277" i="3"/>
  <c r="E1277" i="3"/>
  <c r="D1277" i="3"/>
  <c r="C1277" i="3"/>
  <c r="T1277" i="3" s="1"/>
  <c r="B1277" i="3"/>
  <c r="A1277" i="3"/>
  <c r="S1277" i="3" s="1"/>
  <c r="H1276" i="3"/>
  <c r="G1276" i="3"/>
  <c r="F1276" i="3"/>
  <c r="E1276" i="3"/>
  <c r="D1276" i="3"/>
  <c r="C1276" i="3"/>
  <c r="T1276" i="3" s="1"/>
  <c r="B1276" i="3"/>
  <c r="A1276" i="3"/>
  <c r="S1276" i="3" s="1"/>
  <c r="H1275" i="3"/>
  <c r="G1275" i="3"/>
  <c r="F1275" i="3"/>
  <c r="E1275" i="3"/>
  <c r="D1275" i="3"/>
  <c r="C1275" i="3"/>
  <c r="T1275" i="3" s="1"/>
  <c r="B1275" i="3"/>
  <c r="A1275" i="3"/>
  <c r="S1275" i="3" s="1"/>
  <c r="H1274" i="3"/>
  <c r="G1274" i="3"/>
  <c r="F1274" i="3"/>
  <c r="E1274" i="3"/>
  <c r="D1274" i="3"/>
  <c r="C1274" i="3"/>
  <c r="T1274" i="3" s="1"/>
  <c r="B1274" i="3"/>
  <c r="A1274" i="3"/>
  <c r="S1274" i="3" s="1"/>
  <c r="H1273" i="3"/>
  <c r="G1273" i="3"/>
  <c r="F1273" i="3"/>
  <c r="E1273" i="3"/>
  <c r="D1273" i="3"/>
  <c r="C1273" i="3"/>
  <c r="T1273" i="3" s="1"/>
  <c r="AJ1273" i="3" s="1"/>
  <c r="B1273" i="3"/>
  <c r="A1273" i="3"/>
  <c r="S1273" i="3" s="1"/>
  <c r="H1272" i="3"/>
  <c r="G1272" i="3"/>
  <c r="F1272" i="3"/>
  <c r="E1272" i="3"/>
  <c r="D1272" i="3"/>
  <c r="C1272" i="3"/>
  <c r="B1272" i="3"/>
  <c r="A1272" i="3"/>
  <c r="S1272" i="3" s="1"/>
  <c r="H1271" i="3"/>
  <c r="G1271" i="3"/>
  <c r="F1271" i="3"/>
  <c r="E1271" i="3"/>
  <c r="D1271" i="3"/>
  <c r="C1271" i="3"/>
  <c r="B1271" i="3"/>
  <c r="A1271" i="3"/>
  <c r="S1271" i="3" s="1"/>
  <c r="H1270" i="3"/>
  <c r="G1270" i="3"/>
  <c r="F1270" i="3"/>
  <c r="E1270" i="3"/>
  <c r="D1270" i="3"/>
  <c r="C1270" i="3"/>
  <c r="B1270" i="3"/>
  <c r="A1270" i="3"/>
  <c r="A1269" i="3"/>
  <c r="AC1292" i="3"/>
  <c r="AD1292" i="3" s="1"/>
  <c r="W1292" i="3"/>
  <c r="V1292" i="3"/>
  <c r="U1292" i="3"/>
  <c r="T1292" i="3"/>
  <c r="W1291" i="3"/>
  <c r="AI1292" i="3" s="1"/>
  <c r="V1291" i="3"/>
  <c r="U1291" i="3"/>
  <c r="AH1292" i="3" s="1"/>
  <c r="W1290" i="3"/>
  <c r="V1290" i="3"/>
  <c r="U1290" i="3"/>
  <c r="T1290" i="3"/>
  <c r="X1290" i="3" s="1"/>
  <c r="S1290" i="3"/>
  <c r="AH1289" i="3"/>
  <c r="AG1289" i="3"/>
  <c r="AI1289" i="3" s="1"/>
  <c r="AF1289" i="3"/>
  <c r="AE1289" i="3"/>
  <c r="AC1289" i="3"/>
  <c r="AD1289" i="3" s="1"/>
  <c r="W1289" i="3"/>
  <c r="V1289" i="3"/>
  <c r="U1289" i="3"/>
  <c r="AK1289" i="3" s="1"/>
  <c r="AH1288" i="3"/>
  <c r="AG1288" i="3"/>
  <c r="AI1288" i="3" s="1"/>
  <c r="AF1288" i="3"/>
  <c r="AE1288" i="3"/>
  <c r="W1288" i="3"/>
  <c r="V1288" i="3"/>
  <c r="U1288" i="3"/>
  <c r="AK1288" i="3" s="1"/>
  <c r="T1288" i="3"/>
  <c r="AJ1288" i="3" s="1"/>
  <c r="AK1287" i="3"/>
  <c r="AH1287" i="3"/>
  <c r="AG1287" i="3"/>
  <c r="AI1287" i="3" s="1"/>
  <c r="AF1287" i="3"/>
  <c r="AE1287" i="3"/>
  <c r="W1287" i="3"/>
  <c r="V1287" i="3"/>
  <c r="U1287" i="3"/>
  <c r="T1287" i="3"/>
  <c r="AJ1287" i="3" s="1"/>
  <c r="AH1286" i="3"/>
  <c r="AG1286" i="3"/>
  <c r="AI1286" i="3" s="1"/>
  <c r="AF1286" i="3"/>
  <c r="AE1286" i="3"/>
  <c r="AD1286" i="3"/>
  <c r="AC1286" i="3"/>
  <c r="W1286" i="3"/>
  <c r="V1286" i="3"/>
  <c r="U1286" i="3"/>
  <c r="AK1286" i="3" s="1"/>
  <c r="AH1285" i="3"/>
  <c r="AG1285" i="3"/>
  <c r="AI1285" i="3" s="1"/>
  <c r="AF1285" i="3"/>
  <c r="AE1285" i="3"/>
  <c r="W1285" i="3"/>
  <c r="V1285" i="3"/>
  <c r="U1285" i="3"/>
  <c r="AK1285" i="3" s="1"/>
  <c r="T1285" i="3"/>
  <c r="X1285" i="3" s="1"/>
  <c r="S1285" i="3"/>
  <c r="AH1284" i="3"/>
  <c r="AI1284" i="3" s="1"/>
  <c r="AG1284" i="3"/>
  <c r="AF1284" i="3"/>
  <c r="AE1284" i="3"/>
  <c r="AC1284" i="3"/>
  <c r="AD1284" i="3" s="1"/>
  <c r="W1284" i="3"/>
  <c r="V1284" i="3"/>
  <c r="U1284" i="3"/>
  <c r="AK1284" i="3" s="1"/>
  <c r="AH1283" i="3"/>
  <c r="AG1283" i="3"/>
  <c r="AI1283" i="3" s="1"/>
  <c r="AF1283" i="3"/>
  <c r="AE1283" i="3"/>
  <c r="W1283" i="3"/>
  <c r="V1283" i="3"/>
  <c r="U1283" i="3"/>
  <c r="AK1283" i="3" s="1"/>
  <c r="AH1282" i="3"/>
  <c r="AG1282" i="3"/>
  <c r="AI1282" i="3" s="1"/>
  <c r="AF1282" i="3"/>
  <c r="AE1282" i="3"/>
  <c r="W1282" i="3"/>
  <c r="V1282" i="3"/>
  <c r="U1282" i="3"/>
  <c r="AK1282" i="3" s="1"/>
  <c r="AH1281" i="3"/>
  <c r="AG1281" i="3"/>
  <c r="AI1281" i="3" s="1"/>
  <c r="AF1281" i="3"/>
  <c r="AE1281" i="3"/>
  <c r="AC1281" i="3"/>
  <c r="W1281" i="3"/>
  <c r="V1281" i="3"/>
  <c r="U1281" i="3"/>
  <c r="AK1281" i="3" s="1"/>
  <c r="T1281" i="3"/>
  <c r="AJ1281" i="3" s="1"/>
  <c r="S1281" i="3"/>
  <c r="AH1280" i="3"/>
  <c r="AG1280" i="3"/>
  <c r="AI1280" i="3" s="1"/>
  <c r="AF1280" i="3"/>
  <c r="AE1280" i="3"/>
  <c r="W1280" i="3"/>
  <c r="V1280" i="3"/>
  <c r="U1280" i="3"/>
  <c r="AK1280" i="3" s="1"/>
  <c r="AH1279" i="3"/>
  <c r="AI1279" i="3" s="1"/>
  <c r="AG1279" i="3"/>
  <c r="AF1279" i="3"/>
  <c r="AE1279" i="3"/>
  <c r="AC1279" i="3"/>
  <c r="AD1279" i="3" s="1"/>
  <c r="W1279" i="3"/>
  <c r="V1279" i="3"/>
  <c r="U1279" i="3"/>
  <c r="AK1279" i="3" s="1"/>
  <c r="AK1278" i="3"/>
  <c r="AH1278" i="3"/>
  <c r="AI1278" i="3" s="1"/>
  <c r="AG1278" i="3"/>
  <c r="AF1278" i="3"/>
  <c r="AE1278" i="3"/>
  <c r="W1278" i="3"/>
  <c r="V1278" i="3"/>
  <c r="U1278" i="3"/>
  <c r="T1278" i="3"/>
  <c r="AJ1278" i="3" s="1"/>
  <c r="AH1277" i="3"/>
  <c r="AG1277" i="3"/>
  <c r="AI1277" i="3" s="1"/>
  <c r="AF1277" i="3"/>
  <c r="AE1277" i="3"/>
  <c r="W1277" i="3"/>
  <c r="V1277" i="3"/>
  <c r="U1277" i="3"/>
  <c r="AK1277" i="3" s="1"/>
  <c r="AH1276" i="3"/>
  <c r="AG1276" i="3"/>
  <c r="AI1276" i="3" s="1"/>
  <c r="AF1276" i="3"/>
  <c r="AE1276" i="3"/>
  <c r="W1276" i="3"/>
  <c r="V1276" i="3"/>
  <c r="U1276" i="3"/>
  <c r="AK1276" i="3" s="1"/>
  <c r="AH1275" i="3"/>
  <c r="AI1275" i="3" s="1"/>
  <c r="AG1275" i="3"/>
  <c r="AF1275" i="3"/>
  <c r="AE1275" i="3"/>
  <c r="W1275" i="3"/>
  <c r="V1275" i="3"/>
  <c r="U1275" i="3"/>
  <c r="AK1275" i="3" s="1"/>
  <c r="AI1274" i="3"/>
  <c r="AH1274" i="3"/>
  <c r="AG1274" i="3"/>
  <c r="AF1274" i="3"/>
  <c r="AE1274" i="3"/>
  <c r="AC1274" i="3"/>
  <c r="AD1274" i="3" s="1"/>
  <c r="W1274" i="3"/>
  <c r="V1274" i="3"/>
  <c r="U1274" i="3"/>
  <c r="AH1273" i="3"/>
  <c r="AG1273" i="3"/>
  <c r="AI1273" i="3" s="1"/>
  <c r="AF1273" i="3"/>
  <c r="AE1273" i="3"/>
  <c r="W1273" i="3"/>
  <c r="V1273" i="3"/>
  <c r="U1273" i="3"/>
  <c r="AK1273" i="3" s="1"/>
  <c r="AH1272" i="3"/>
  <c r="AG1272" i="3"/>
  <c r="AI1272" i="3" s="1"/>
  <c r="AF1272" i="3"/>
  <c r="AE1272" i="3"/>
  <c r="W1272" i="3"/>
  <c r="V1272" i="3"/>
  <c r="U1272" i="3"/>
  <c r="AK1272" i="3" s="1"/>
  <c r="T1272" i="3"/>
  <c r="AJ1272" i="3" s="1"/>
  <c r="AH1271" i="3"/>
  <c r="AI1271" i="3" s="1"/>
  <c r="AG1271" i="3"/>
  <c r="AF1271" i="3"/>
  <c r="AE1271" i="3"/>
  <c r="AB1271" i="3"/>
  <c r="AB1272" i="3" s="1"/>
  <c r="W1271" i="3"/>
  <c r="V1271" i="3"/>
  <c r="AA1271" i="3" s="1"/>
  <c r="U1271" i="3"/>
  <c r="AK1271" i="3" s="1"/>
  <c r="T1271" i="3"/>
  <c r="AJ1271" i="3" s="1"/>
  <c r="AK1270" i="3"/>
  <c r="AJ1270" i="3"/>
  <c r="AH1270" i="3"/>
  <c r="AG1270" i="3"/>
  <c r="AF1270" i="3"/>
  <c r="AE1270" i="3"/>
  <c r="AC1269" i="3"/>
  <c r="S1269" i="3"/>
  <c r="R1245" i="3"/>
  <c r="R1242" i="3"/>
  <c r="R1241" i="3"/>
  <c r="R1240" i="3"/>
  <c r="R1239" i="3"/>
  <c r="R1238" i="3"/>
  <c r="R1237" i="3"/>
  <c r="R1236" i="3"/>
  <c r="R1235" i="3"/>
  <c r="R1234" i="3"/>
  <c r="R1233" i="3"/>
  <c r="R1232" i="3"/>
  <c r="R1231" i="3"/>
  <c r="R1230" i="3"/>
  <c r="R1229" i="3"/>
  <c r="R1228" i="3"/>
  <c r="R1227" i="3"/>
  <c r="R1226" i="3"/>
  <c r="R1225" i="3"/>
  <c r="A1221" i="3"/>
  <c r="AC1244" i="3"/>
  <c r="AD1244" i="3" s="1"/>
  <c r="U1244" i="3"/>
  <c r="U1243" i="3"/>
  <c r="AH1244" i="3" s="1"/>
  <c r="W1242" i="3"/>
  <c r="V1242" i="3"/>
  <c r="U1242" i="3"/>
  <c r="T1242" i="3"/>
  <c r="S1242" i="3"/>
  <c r="AH1241" i="3"/>
  <c r="AG1241" i="3"/>
  <c r="AI1241" i="3" s="1"/>
  <c r="AF1241" i="3"/>
  <c r="AE1241" i="3"/>
  <c r="AD1241" i="3"/>
  <c r="AC1241" i="3"/>
  <c r="W1241" i="3"/>
  <c r="U1241" i="3"/>
  <c r="AK1241" i="3" s="1"/>
  <c r="T1241" i="3"/>
  <c r="AH1240" i="3"/>
  <c r="AG1240" i="3"/>
  <c r="AI1240" i="3" s="1"/>
  <c r="AF1240" i="3"/>
  <c r="AE1240" i="3"/>
  <c r="U1240" i="3"/>
  <c r="AK1240" i="3" s="1"/>
  <c r="AH1239" i="3"/>
  <c r="AI1239" i="3" s="1"/>
  <c r="AG1239" i="3"/>
  <c r="AF1239" i="3"/>
  <c r="AE1239" i="3"/>
  <c r="W1239" i="3"/>
  <c r="AI1238" i="3"/>
  <c r="AH1238" i="3"/>
  <c r="AG1238" i="3"/>
  <c r="AF1238" i="3"/>
  <c r="AE1238" i="3"/>
  <c r="AC1238" i="3"/>
  <c r="AD1238" i="3" s="1"/>
  <c r="W1238" i="3"/>
  <c r="U1238" i="3"/>
  <c r="AK1238" i="3" s="1"/>
  <c r="T1238" i="3"/>
  <c r="AJ1238" i="3" s="1"/>
  <c r="AH1237" i="3"/>
  <c r="AI1237" i="3" s="1"/>
  <c r="AG1237" i="3"/>
  <c r="AF1237" i="3"/>
  <c r="AE1237" i="3"/>
  <c r="W1237" i="3"/>
  <c r="AH1236" i="3"/>
  <c r="AG1236" i="3"/>
  <c r="AI1236" i="3" s="1"/>
  <c r="AF1236" i="3"/>
  <c r="AE1236" i="3"/>
  <c r="AC1236" i="3"/>
  <c r="AD1236" i="3" s="1"/>
  <c r="T1236" i="3"/>
  <c r="AH1235" i="3"/>
  <c r="AG1235" i="3"/>
  <c r="AF1235" i="3"/>
  <c r="AE1235" i="3"/>
  <c r="V1235" i="3"/>
  <c r="T1235" i="3"/>
  <c r="AJ1235" i="3" s="1"/>
  <c r="AH1234" i="3"/>
  <c r="AI1234" i="3" s="1"/>
  <c r="AG1234" i="3"/>
  <c r="AF1234" i="3"/>
  <c r="AE1234" i="3"/>
  <c r="W1234" i="3"/>
  <c r="AJ1233" i="3"/>
  <c r="AH1233" i="3"/>
  <c r="AG1233" i="3"/>
  <c r="AI1233" i="3" s="1"/>
  <c r="AF1233" i="3"/>
  <c r="AE1233" i="3"/>
  <c r="AC1233" i="3"/>
  <c r="V1233" i="3"/>
  <c r="T1233" i="3"/>
  <c r="AH1232" i="3"/>
  <c r="AG1232" i="3"/>
  <c r="AI1232" i="3" s="1"/>
  <c r="AF1232" i="3"/>
  <c r="AE1232" i="3"/>
  <c r="U1232" i="3"/>
  <c r="AK1232" i="3" s="1"/>
  <c r="AH1231" i="3"/>
  <c r="AI1231" i="3" s="1"/>
  <c r="AG1231" i="3"/>
  <c r="AF1231" i="3"/>
  <c r="AE1231" i="3"/>
  <c r="AC1231" i="3"/>
  <c r="AD1231" i="3" s="1"/>
  <c r="W1231" i="3"/>
  <c r="AH1230" i="3"/>
  <c r="AI1230" i="3" s="1"/>
  <c r="AG1230" i="3"/>
  <c r="AF1230" i="3"/>
  <c r="AE1230" i="3"/>
  <c r="T1230" i="3"/>
  <c r="AJ1230" i="3" s="1"/>
  <c r="AH1229" i="3"/>
  <c r="AI1229" i="3" s="1"/>
  <c r="AG1229" i="3"/>
  <c r="AF1229" i="3"/>
  <c r="AE1229" i="3"/>
  <c r="AC1229" i="3"/>
  <c r="AD1229" i="3" s="1"/>
  <c r="W1229" i="3"/>
  <c r="AP1228" i="3"/>
  <c r="AO1228" i="3"/>
  <c r="AN1228" i="3"/>
  <c r="AH1228" i="3"/>
  <c r="AG1228" i="3"/>
  <c r="AF1228" i="3"/>
  <c r="AE1228" i="3"/>
  <c r="V1228" i="3"/>
  <c r="T1228" i="3"/>
  <c r="AJ1228" i="3" s="1"/>
  <c r="AP1227" i="3"/>
  <c r="AO1227" i="3"/>
  <c r="AN1227" i="3"/>
  <c r="AQ1227" i="3" s="1"/>
  <c r="AI1227" i="3"/>
  <c r="AH1227" i="3"/>
  <c r="AG1227" i="3"/>
  <c r="AF1227" i="3"/>
  <c r="AE1227" i="3"/>
  <c r="T1227" i="3"/>
  <c r="AJ1227" i="3" s="1"/>
  <c r="AP1226" i="3"/>
  <c r="AQ1226" i="3" s="1"/>
  <c r="AO1226" i="3"/>
  <c r="AN1226" i="3"/>
  <c r="AH1226" i="3"/>
  <c r="AG1226" i="3"/>
  <c r="AF1226" i="3"/>
  <c r="AE1226" i="3"/>
  <c r="AC1226" i="3"/>
  <c r="AD1226" i="3" s="1"/>
  <c r="W1226" i="3"/>
  <c r="AH1225" i="3"/>
  <c r="AG1225" i="3"/>
  <c r="AF1225" i="3"/>
  <c r="AE1225" i="3"/>
  <c r="T1225" i="3"/>
  <c r="AJ1225" i="3" s="1"/>
  <c r="AH1224" i="3"/>
  <c r="AG1224" i="3"/>
  <c r="AI1224" i="3" s="1"/>
  <c r="AF1224" i="3"/>
  <c r="AE1224" i="3"/>
  <c r="W1224" i="3"/>
  <c r="U1224" i="3"/>
  <c r="T1224" i="3"/>
  <c r="AJ1224" i="3" s="1"/>
  <c r="AH1223" i="3"/>
  <c r="AG1223" i="3"/>
  <c r="AI1223" i="3" s="1"/>
  <c r="AF1223" i="3"/>
  <c r="AE1223" i="3"/>
  <c r="AB1223" i="3"/>
  <c r="AB1224" i="3" s="1"/>
  <c r="U1223" i="3"/>
  <c r="AK1223" i="3" s="1"/>
  <c r="AK1222" i="3"/>
  <c r="AJ1222" i="3"/>
  <c r="AH1222" i="3"/>
  <c r="AG1222" i="3"/>
  <c r="AF1222" i="3"/>
  <c r="AE1222" i="3"/>
  <c r="AC1221" i="3"/>
  <c r="S1221" i="3"/>
  <c r="H1244" i="3"/>
  <c r="W1244" i="3" s="1"/>
  <c r="G1244" i="3"/>
  <c r="F1244" i="3"/>
  <c r="V1244" i="3" s="1"/>
  <c r="E1244" i="3"/>
  <c r="D1244" i="3"/>
  <c r="C1244" i="3"/>
  <c r="T1244" i="3" s="1"/>
  <c r="B1244" i="3"/>
  <c r="A1244" i="3"/>
  <c r="S1244" i="3" s="1"/>
  <c r="H1243" i="3"/>
  <c r="W1243" i="3" s="1"/>
  <c r="AI1244" i="3" s="1"/>
  <c r="G1243" i="3"/>
  <c r="F1243" i="3"/>
  <c r="V1243" i="3" s="1"/>
  <c r="E1243" i="3"/>
  <c r="D1243" i="3"/>
  <c r="C1243" i="3"/>
  <c r="T1243" i="3" s="1"/>
  <c r="B1243" i="3"/>
  <c r="A1243" i="3"/>
  <c r="S1243" i="3" s="1"/>
  <c r="H1241" i="3"/>
  <c r="G1241" i="3"/>
  <c r="F1241" i="3"/>
  <c r="V1241" i="3" s="1"/>
  <c r="E1241" i="3"/>
  <c r="D1241" i="3"/>
  <c r="C1241" i="3"/>
  <c r="B1241" i="3"/>
  <c r="A1241" i="3"/>
  <c r="S1241" i="3" s="1"/>
  <c r="H1240" i="3"/>
  <c r="W1240" i="3" s="1"/>
  <c r="G1240" i="3"/>
  <c r="F1240" i="3"/>
  <c r="V1240" i="3" s="1"/>
  <c r="E1240" i="3"/>
  <c r="D1240" i="3"/>
  <c r="C1240" i="3"/>
  <c r="T1240" i="3" s="1"/>
  <c r="B1240" i="3"/>
  <c r="A1240" i="3"/>
  <c r="S1240" i="3" s="1"/>
  <c r="H1239" i="3"/>
  <c r="G1239" i="3"/>
  <c r="F1239" i="3"/>
  <c r="V1239" i="3" s="1"/>
  <c r="E1239" i="3"/>
  <c r="U1239" i="3" s="1"/>
  <c r="D1239" i="3"/>
  <c r="C1239" i="3"/>
  <c r="T1239" i="3" s="1"/>
  <c r="B1239" i="3"/>
  <c r="A1239" i="3"/>
  <c r="S1239" i="3" s="1"/>
  <c r="H1238" i="3"/>
  <c r="G1238" i="3"/>
  <c r="F1238" i="3"/>
  <c r="V1238" i="3" s="1"/>
  <c r="E1238" i="3"/>
  <c r="D1238" i="3"/>
  <c r="C1238" i="3"/>
  <c r="B1238" i="3"/>
  <c r="A1238" i="3"/>
  <c r="S1238" i="3" s="1"/>
  <c r="H1237" i="3"/>
  <c r="G1237" i="3"/>
  <c r="F1237" i="3"/>
  <c r="V1237" i="3" s="1"/>
  <c r="E1237" i="3"/>
  <c r="U1237" i="3" s="1"/>
  <c r="AK1237" i="3" s="1"/>
  <c r="D1237" i="3"/>
  <c r="C1237" i="3"/>
  <c r="T1237" i="3" s="1"/>
  <c r="AJ1237" i="3" s="1"/>
  <c r="B1237" i="3"/>
  <c r="A1237" i="3"/>
  <c r="S1237" i="3" s="1"/>
  <c r="H1236" i="3"/>
  <c r="W1236" i="3" s="1"/>
  <c r="G1236" i="3"/>
  <c r="F1236" i="3"/>
  <c r="V1236" i="3" s="1"/>
  <c r="E1236" i="3"/>
  <c r="U1236" i="3" s="1"/>
  <c r="AK1236" i="3" s="1"/>
  <c r="D1236" i="3"/>
  <c r="C1236" i="3"/>
  <c r="B1236" i="3"/>
  <c r="A1236" i="3"/>
  <c r="S1236" i="3" s="1"/>
  <c r="H1235" i="3"/>
  <c r="W1235" i="3" s="1"/>
  <c r="G1235" i="3"/>
  <c r="F1235" i="3"/>
  <c r="E1235" i="3"/>
  <c r="U1235" i="3" s="1"/>
  <c r="D1235" i="3"/>
  <c r="C1235" i="3"/>
  <c r="B1235" i="3"/>
  <c r="A1235" i="3"/>
  <c r="S1235" i="3" s="1"/>
  <c r="H1234" i="3"/>
  <c r="G1234" i="3"/>
  <c r="F1234" i="3"/>
  <c r="V1234" i="3" s="1"/>
  <c r="E1234" i="3"/>
  <c r="U1234" i="3" s="1"/>
  <c r="AK1234" i="3" s="1"/>
  <c r="D1234" i="3"/>
  <c r="C1234" i="3"/>
  <c r="T1234" i="3" s="1"/>
  <c r="B1234" i="3"/>
  <c r="A1234" i="3"/>
  <c r="S1234" i="3" s="1"/>
  <c r="H1233" i="3"/>
  <c r="W1233" i="3" s="1"/>
  <c r="G1233" i="3"/>
  <c r="F1233" i="3"/>
  <c r="E1233" i="3"/>
  <c r="U1233" i="3" s="1"/>
  <c r="AK1233" i="3" s="1"/>
  <c r="D1233" i="3"/>
  <c r="C1233" i="3"/>
  <c r="B1233" i="3"/>
  <c r="A1233" i="3"/>
  <c r="S1233" i="3" s="1"/>
  <c r="H1232" i="3"/>
  <c r="W1232" i="3" s="1"/>
  <c r="G1232" i="3"/>
  <c r="F1232" i="3"/>
  <c r="V1232" i="3" s="1"/>
  <c r="E1232" i="3"/>
  <c r="D1232" i="3"/>
  <c r="C1232" i="3"/>
  <c r="T1232" i="3" s="1"/>
  <c r="AJ1232" i="3" s="1"/>
  <c r="B1232" i="3"/>
  <c r="A1232" i="3"/>
  <c r="S1232" i="3" s="1"/>
  <c r="H1231" i="3"/>
  <c r="G1231" i="3"/>
  <c r="F1231" i="3"/>
  <c r="V1231" i="3" s="1"/>
  <c r="E1231" i="3"/>
  <c r="U1231" i="3" s="1"/>
  <c r="AK1231" i="3" s="1"/>
  <c r="D1231" i="3"/>
  <c r="C1231" i="3"/>
  <c r="T1231" i="3" s="1"/>
  <c r="B1231" i="3"/>
  <c r="A1231" i="3"/>
  <c r="S1231" i="3" s="1"/>
  <c r="H1230" i="3"/>
  <c r="W1230" i="3" s="1"/>
  <c r="G1230" i="3"/>
  <c r="F1230" i="3"/>
  <c r="V1230" i="3" s="1"/>
  <c r="E1230" i="3"/>
  <c r="U1230" i="3" s="1"/>
  <c r="D1230" i="3"/>
  <c r="C1230" i="3"/>
  <c r="B1230" i="3"/>
  <c r="A1230" i="3"/>
  <c r="S1230" i="3" s="1"/>
  <c r="H1229" i="3"/>
  <c r="G1229" i="3"/>
  <c r="F1229" i="3"/>
  <c r="V1229" i="3" s="1"/>
  <c r="E1229" i="3"/>
  <c r="U1229" i="3" s="1"/>
  <c r="AK1229" i="3" s="1"/>
  <c r="D1229" i="3"/>
  <c r="C1229" i="3"/>
  <c r="T1229" i="3" s="1"/>
  <c r="B1229" i="3"/>
  <c r="A1229" i="3"/>
  <c r="S1229" i="3" s="1"/>
  <c r="H1228" i="3"/>
  <c r="W1228" i="3" s="1"/>
  <c r="G1228" i="3"/>
  <c r="F1228" i="3"/>
  <c r="E1228" i="3"/>
  <c r="U1228" i="3" s="1"/>
  <c r="D1228" i="3"/>
  <c r="C1228" i="3"/>
  <c r="B1228" i="3"/>
  <c r="A1228" i="3"/>
  <c r="S1228" i="3" s="1"/>
  <c r="H1227" i="3"/>
  <c r="W1227" i="3" s="1"/>
  <c r="G1227" i="3"/>
  <c r="F1227" i="3"/>
  <c r="V1227" i="3" s="1"/>
  <c r="E1227" i="3"/>
  <c r="U1227" i="3" s="1"/>
  <c r="AK1227" i="3" s="1"/>
  <c r="D1227" i="3"/>
  <c r="C1227" i="3"/>
  <c r="B1227" i="3"/>
  <c r="A1227" i="3"/>
  <c r="S1227" i="3" s="1"/>
  <c r="H1226" i="3"/>
  <c r="G1226" i="3"/>
  <c r="F1226" i="3"/>
  <c r="V1226" i="3" s="1"/>
  <c r="E1226" i="3"/>
  <c r="U1226" i="3" s="1"/>
  <c r="AK1226" i="3" s="1"/>
  <c r="D1226" i="3"/>
  <c r="C1226" i="3"/>
  <c r="T1226" i="3" s="1"/>
  <c r="AJ1226" i="3" s="1"/>
  <c r="B1226" i="3"/>
  <c r="A1226" i="3"/>
  <c r="S1226" i="3" s="1"/>
  <c r="H1225" i="3"/>
  <c r="W1225" i="3" s="1"/>
  <c r="G1225" i="3"/>
  <c r="F1225" i="3"/>
  <c r="V1225" i="3" s="1"/>
  <c r="E1225" i="3"/>
  <c r="U1225" i="3" s="1"/>
  <c r="AK1225" i="3" s="1"/>
  <c r="D1225" i="3"/>
  <c r="C1225" i="3"/>
  <c r="B1225" i="3"/>
  <c r="A1225" i="3"/>
  <c r="S1225" i="3" s="1"/>
  <c r="J1249" i="3" s="1"/>
  <c r="H1224" i="3"/>
  <c r="G1224" i="3"/>
  <c r="F1224" i="3"/>
  <c r="V1224" i="3" s="1"/>
  <c r="AA1224" i="3" s="1"/>
  <c r="E1224" i="3"/>
  <c r="D1224" i="3"/>
  <c r="C1224" i="3"/>
  <c r="B1224" i="3"/>
  <c r="A1224" i="3"/>
  <c r="S1224" i="3" s="1"/>
  <c r="H1223" i="3"/>
  <c r="W1223" i="3" s="1"/>
  <c r="G1223" i="3"/>
  <c r="F1223" i="3"/>
  <c r="V1223" i="3" s="1"/>
  <c r="E1223" i="3"/>
  <c r="D1223" i="3"/>
  <c r="C1223" i="3"/>
  <c r="T1223" i="3" s="1"/>
  <c r="B1223" i="3"/>
  <c r="A1223" i="3"/>
  <c r="S1223" i="3" s="1"/>
  <c r="H1222" i="3"/>
  <c r="G1222" i="3"/>
  <c r="F1222" i="3"/>
  <c r="E1222" i="3"/>
  <c r="D1222" i="3"/>
  <c r="C1222" i="3"/>
  <c r="B1222" i="3"/>
  <c r="A1222" i="3"/>
  <c r="W1218" i="3"/>
  <c r="V1218" i="3"/>
  <c r="U1218" i="3"/>
  <c r="T1218" i="3"/>
  <c r="S1218" i="3"/>
  <c r="AC1220" i="3"/>
  <c r="AD1220" i="3" s="1"/>
  <c r="H1220" i="3"/>
  <c r="W1220" i="3" s="1"/>
  <c r="G1220" i="3"/>
  <c r="F1220" i="3"/>
  <c r="V1220" i="3" s="1"/>
  <c r="E1220" i="3"/>
  <c r="D1220" i="3"/>
  <c r="C1220" i="3"/>
  <c r="T1220" i="3" s="1"/>
  <c r="B1220" i="3"/>
  <c r="A1220" i="3"/>
  <c r="S1220" i="3" s="1"/>
  <c r="H1219" i="3"/>
  <c r="W1219" i="3" s="1"/>
  <c r="AI1220" i="3" s="1"/>
  <c r="G1219" i="3"/>
  <c r="F1219" i="3"/>
  <c r="V1219" i="3" s="1"/>
  <c r="E1219" i="3"/>
  <c r="U1219" i="3" s="1"/>
  <c r="D1219" i="3"/>
  <c r="C1219" i="3"/>
  <c r="T1219" i="3" s="1"/>
  <c r="AG1220" i="3" s="1"/>
  <c r="B1219" i="3"/>
  <c r="A1219" i="3"/>
  <c r="S1219" i="3" s="1"/>
  <c r="AH1217" i="3"/>
  <c r="AG1217" i="3"/>
  <c r="AF1217" i="3"/>
  <c r="AE1217" i="3"/>
  <c r="AC1217" i="3"/>
  <c r="AD1217" i="3" s="1"/>
  <c r="H1217" i="3"/>
  <c r="W1217" i="3" s="1"/>
  <c r="G1217" i="3"/>
  <c r="F1217" i="3"/>
  <c r="V1217" i="3" s="1"/>
  <c r="E1217" i="3"/>
  <c r="U1217" i="3" s="1"/>
  <c r="D1217" i="3"/>
  <c r="C1217" i="3"/>
  <c r="T1217" i="3" s="1"/>
  <c r="B1217" i="3"/>
  <c r="A1217" i="3"/>
  <c r="S1217" i="3" s="1"/>
  <c r="AH1216" i="3"/>
  <c r="AG1216" i="3"/>
  <c r="AF1216" i="3"/>
  <c r="AE1216" i="3"/>
  <c r="H1216" i="3"/>
  <c r="W1216" i="3" s="1"/>
  <c r="G1216" i="3"/>
  <c r="F1216" i="3"/>
  <c r="V1216" i="3" s="1"/>
  <c r="E1216" i="3"/>
  <c r="U1216" i="3" s="1"/>
  <c r="D1216" i="3"/>
  <c r="C1216" i="3"/>
  <c r="T1216" i="3" s="1"/>
  <c r="AJ1216" i="3" s="1"/>
  <c r="B1216" i="3"/>
  <c r="A1216" i="3"/>
  <c r="S1216" i="3" s="1"/>
  <c r="AH1215" i="3"/>
  <c r="AG1215" i="3"/>
  <c r="AF1215" i="3"/>
  <c r="AE1215" i="3"/>
  <c r="H1215" i="3"/>
  <c r="W1215" i="3" s="1"/>
  <c r="G1215" i="3"/>
  <c r="F1215" i="3"/>
  <c r="V1215" i="3" s="1"/>
  <c r="E1215" i="3"/>
  <c r="U1215" i="3" s="1"/>
  <c r="AK1215" i="3" s="1"/>
  <c r="D1215" i="3"/>
  <c r="C1215" i="3"/>
  <c r="T1215" i="3" s="1"/>
  <c r="B1215" i="3"/>
  <c r="A1215" i="3"/>
  <c r="S1215" i="3" s="1"/>
  <c r="AH1214" i="3"/>
  <c r="AG1214" i="3"/>
  <c r="AF1214" i="3"/>
  <c r="AE1214" i="3"/>
  <c r="AC1214" i="3"/>
  <c r="AD1214" i="3" s="1"/>
  <c r="H1214" i="3"/>
  <c r="W1214" i="3" s="1"/>
  <c r="G1214" i="3"/>
  <c r="F1214" i="3"/>
  <c r="V1214" i="3" s="1"/>
  <c r="E1214" i="3"/>
  <c r="U1214" i="3" s="1"/>
  <c r="D1214" i="3"/>
  <c r="C1214" i="3"/>
  <c r="T1214" i="3" s="1"/>
  <c r="B1214" i="3"/>
  <c r="A1214" i="3"/>
  <c r="S1214" i="3" s="1"/>
  <c r="AH1213" i="3"/>
  <c r="AG1213" i="3"/>
  <c r="AF1213" i="3"/>
  <c r="AE1213" i="3"/>
  <c r="H1213" i="3"/>
  <c r="W1213" i="3" s="1"/>
  <c r="G1213" i="3"/>
  <c r="F1213" i="3"/>
  <c r="V1213" i="3" s="1"/>
  <c r="E1213" i="3"/>
  <c r="U1213" i="3" s="1"/>
  <c r="AK1213" i="3" s="1"/>
  <c r="D1213" i="3"/>
  <c r="C1213" i="3"/>
  <c r="T1213" i="3" s="1"/>
  <c r="B1213" i="3"/>
  <c r="A1213" i="3"/>
  <c r="S1213" i="3" s="1"/>
  <c r="AH1212" i="3"/>
  <c r="AG1212" i="3"/>
  <c r="AF1212" i="3"/>
  <c r="AE1212" i="3"/>
  <c r="AC1212" i="3"/>
  <c r="AD1212" i="3" s="1"/>
  <c r="H1212" i="3"/>
  <c r="W1212" i="3" s="1"/>
  <c r="G1212" i="3"/>
  <c r="F1212" i="3"/>
  <c r="V1212" i="3" s="1"/>
  <c r="E1212" i="3"/>
  <c r="U1212" i="3" s="1"/>
  <c r="D1212" i="3"/>
  <c r="C1212" i="3"/>
  <c r="T1212" i="3" s="1"/>
  <c r="AJ1212" i="3" s="1"/>
  <c r="B1212" i="3"/>
  <c r="A1212" i="3"/>
  <c r="S1212" i="3" s="1"/>
  <c r="AH1211" i="3"/>
  <c r="AG1211" i="3"/>
  <c r="AF1211" i="3"/>
  <c r="AE1211" i="3"/>
  <c r="H1211" i="3"/>
  <c r="W1211" i="3" s="1"/>
  <c r="G1211" i="3"/>
  <c r="F1211" i="3"/>
  <c r="V1211" i="3" s="1"/>
  <c r="E1211" i="3"/>
  <c r="U1211" i="3" s="1"/>
  <c r="AK1211" i="3" s="1"/>
  <c r="D1211" i="3"/>
  <c r="C1211" i="3"/>
  <c r="T1211" i="3" s="1"/>
  <c r="B1211" i="3"/>
  <c r="A1211" i="3"/>
  <c r="S1211" i="3" s="1"/>
  <c r="AH1210" i="3"/>
  <c r="AG1210" i="3"/>
  <c r="AF1210" i="3"/>
  <c r="AE1210" i="3"/>
  <c r="U1210" i="3"/>
  <c r="AK1210" i="3" s="1"/>
  <c r="H1210" i="3"/>
  <c r="W1210" i="3" s="1"/>
  <c r="G1210" i="3"/>
  <c r="F1210" i="3"/>
  <c r="V1210" i="3" s="1"/>
  <c r="E1210" i="3"/>
  <c r="D1210" i="3"/>
  <c r="C1210" i="3"/>
  <c r="T1210" i="3" s="1"/>
  <c r="B1210" i="3"/>
  <c r="A1210" i="3"/>
  <c r="S1210" i="3" s="1"/>
  <c r="AH1209" i="3"/>
  <c r="AG1209" i="3"/>
  <c r="AF1209" i="3"/>
  <c r="AE1209" i="3"/>
  <c r="AC1209" i="3"/>
  <c r="H1209" i="3"/>
  <c r="W1209" i="3" s="1"/>
  <c r="G1209" i="3"/>
  <c r="F1209" i="3"/>
  <c r="V1209" i="3" s="1"/>
  <c r="E1209" i="3"/>
  <c r="U1209" i="3" s="1"/>
  <c r="D1209" i="3"/>
  <c r="C1209" i="3"/>
  <c r="T1209" i="3" s="1"/>
  <c r="AJ1209" i="3" s="1"/>
  <c r="B1209" i="3"/>
  <c r="A1209" i="3"/>
  <c r="S1209" i="3" s="1"/>
  <c r="AH1208" i="3"/>
  <c r="AG1208" i="3"/>
  <c r="AF1208" i="3"/>
  <c r="AE1208" i="3"/>
  <c r="H1208" i="3"/>
  <c r="W1208" i="3" s="1"/>
  <c r="G1208" i="3"/>
  <c r="F1208" i="3"/>
  <c r="V1208" i="3" s="1"/>
  <c r="E1208" i="3"/>
  <c r="U1208" i="3" s="1"/>
  <c r="AK1208" i="3" s="1"/>
  <c r="D1208" i="3"/>
  <c r="C1208" i="3"/>
  <c r="T1208" i="3" s="1"/>
  <c r="B1208" i="3"/>
  <c r="A1208" i="3"/>
  <c r="S1208" i="3" s="1"/>
  <c r="AH1207" i="3"/>
  <c r="AI1207" i="3" s="1"/>
  <c r="AG1207" i="3"/>
  <c r="AF1207" i="3"/>
  <c r="AE1207" i="3"/>
  <c r="H1207" i="3"/>
  <c r="W1207" i="3" s="1"/>
  <c r="G1207" i="3"/>
  <c r="F1207" i="3"/>
  <c r="V1207" i="3" s="1"/>
  <c r="E1207" i="3"/>
  <c r="U1207" i="3" s="1"/>
  <c r="D1207" i="3"/>
  <c r="C1207" i="3"/>
  <c r="T1207" i="3" s="1"/>
  <c r="AJ1207" i="3" s="1"/>
  <c r="B1207" i="3"/>
  <c r="A1207" i="3"/>
  <c r="S1207" i="3" s="1"/>
  <c r="AH1206" i="3"/>
  <c r="AG1206" i="3"/>
  <c r="AF1206" i="3"/>
  <c r="AE1206" i="3"/>
  <c r="H1206" i="3"/>
  <c r="W1206" i="3" s="1"/>
  <c r="G1206" i="3"/>
  <c r="F1206" i="3"/>
  <c r="V1206" i="3" s="1"/>
  <c r="E1206" i="3"/>
  <c r="U1206" i="3" s="1"/>
  <c r="AK1206" i="3" s="1"/>
  <c r="D1206" i="3"/>
  <c r="C1206" i="3"/>
  <c r="T1206" i="3" s="1"/>
  <c r="B1206" i="3"/>
  <c r="A1206" i="3"/>
  <c r="S1206" i="3" s="1"/>
  <c r="AH1205" i="3"/>
  <c r="AG1205" i="3"/>
  <c r="AF1205" i="3"/>
  <c r="AE1205" i="3"/>
  <c r="H1205" i="3"/>
  <c r="W1205" i="3" s="1"/>
  <c r="G1205" i="3"/>
  <c r="F1205" i="3"/>
  <c r="V1205" i="3" s="1"/>
  <c r="E1205" i="3"/>
  <c r="U1205" i="3" s="1"/>
  <c r="D1205" i="3"/>
  <c r="C1205" i="3"/>
  <c r="T1205" i="3" s="1"/>
  <c r="B1205" i="3"/>
  <c r="A1205" i="3"/>
  <c r="S1205" i="3" s="1"/>
  <c r="AP1204" i="3"/>
  <c r="AO1204" i="3"/>
  <c r="AN1204" i="3"/>
  <c r="AH1204" i="3"/>
  <c r="AG1204" i="3"/>
  <c r="AF1204" i="3"/>
  <c r="AE1204" i="3"/>
  <c r="H1204" i="3"/>
  <c r="W1204" i="3" s="1"/>
  <c r="G1204" i="3"/>
  <c r="F1204" i="3"/>
  <c r="V1204" i="3" s="1"/>
  <c r="E1204" i="3"/>
  <c r="U1204" i="3" s="1"/>
  <c r="AK1204" i="3" s="1"/>
  <c r="D1204" i="3"/>
  <c r="C1204" i="3"/>
  <c r="T1204" i="3" s="1"/>
  <c r="B1204" i="3"/>
  <c r="A1204" i="3"/>
  <c r="S1204" i="3" s="1"/>
  <c r="AP1203" i="3"/>
  <c r="AO1203" i="3"/>
  <c r="AN1203" i="3"/>
  <c r="AH1203" i="3"/>
  <c r="AG1203" i="3"/>
  <c r="AF1203" i="3"/>
  <c r="AE1203" i="3"/>
  <c r="H1203" i="3"/>
  <c r="W1203" i="3" s="1"/>
  <c r="G1203" i="3"/>
  <c r="F1203" i="3"/>
  <c r="V1203" i="3" s="1"/>
  <c r="E1203" i="3"/>
  <c r="U1203" i="3" s="1"/>
  <c r="D1203" i="3"/>
  <c r="C1203" i="3"/>
  <c r="T1203" i="3" s="1"/>
  <c r="B1203" i="3"/>
  <c r="A1203" i="3"/>
  <c r="S1203" i="3" s="1"/>
  <c r="AP1202" i="3"/>
  <c r="AO1202" i="3"/>
  <c r="AN1202" i="3"/>
  <c r="AH1202" i="3"/>
  <c r="AG1202" i="3"/>
  <c r="AF1202" i="3"/>
  <c r="AE1202" i="3"/>
  <c r="H1202" i="3"/>
  <c r="W1202" i="3" s="1"/>
  <c r="G1202" i="3"/>
  <c r="F1202" i="3"/>
  <c r="V1202" i="3" s="1"/>
  <c r="E1202" i="3"/>
  <c r="U1202" i="3" s="1"/>
  <c r="D1202" i="3"/>
  <c r="C1202" i="3"/>
  <c r="T1202" i="3" s="1"/>
  <c r="B1202" i="3"/>
  <c r="A1202" i="3"/>
  <c r="S1202" i="3" s="1"/>
  <c r="AH1201" i="3"/>
  <c r="AG1201" i="3"/>
  <c r="AI1201" i="3" s="1"/>
  <c r="AF1201" i="3"/>
  <c r="AE1201" i="3"/>
  <c r="H1201" i="3"/>
  <c r="W1201" i="3" s="1"/>
  <c r="G1201" i="3"/>
  <c r="F1201" i="3"/>
  <c r="V1201" i="3" s="1"/>
  <c r="E1201" i="3"/>
  <c r="U1201" i="3" s="1"/>
  <c r="D1201" i="3"/>
  <c r="C1201" i="3"/>
  <c r="T1201" i="3" s="1"/>
  <c r="AJ1201" i="3" s="1"/>
  <c r="B1201" i="3"/>
  <c r="A1201" i="3"/>
  <c r="S1201" i="3" s="1"/>
  <c r="AH1200" i="3"/>
  <c r="AG1200" i="3"/>
  <c r="AF1200" i="3"/>
  <c r="AE1200" i="3"/>
  <c r="H1200" i="3"/>
  <c r="W1200" i="3" s="1"/>
  <c r="G1200" i="3"/>
  <c r="F1200" i="3"/>
  <c r="V1200" i="3" s="1"/>
  <c r="E1200" i="3"/>
  <c r="U1200" i="3" s="1"/>
  <c r="AK1200" i="3" s="1"/>
  <c r="D1200" i="3"/>
  <c r="C1200" i="3"/>
  <c r="T1200" i="3" s="1"/>
  <c r="B1200" i="3"/>
  <c r="A1200" i="3"/>
  <c r="S1200" i="3" s="1"/>
  <c r="AH1199" i="3"/>
  <c r="AG1199" i="3"/>
  <c r="AF1199" i="3"/>
  <c r="AE1199" i="3"/>
  <c r="H1199" i="3"/>
  <c r="W1199" i="3" s="1"/>
  <c r="G1199" i="3"/>
  <c r="F1199" i="3"/>
  <c r="V1199" i="3" s="1"/>
  <c r="E1199" i="3"/>
  <c r="U1199" i="3" s="1"/>
  <c r="AK1199" i="3" s="1"/>
  <c r="D1199" i="3"/>
  <c r="C1199" i="3"/>
  <c r="T1199" i="3" s="1"/>
  <c r="B1199" i="3"/>
  <c r="A1199" i="3"/>
  <c r="S1199" i="3" s="1"/>
  <c r="AK1198" i="3"/>
  <c r="AJ1198" i="3"/>
  <c r="AH1198" i="3"/>
  <c r="AG1198" i="3"/>
  <c r="AF1198" i="3"/>
  <c r="AE1198" i="3"/>
  <c r="H1198" i="3"/>
  <c r="G1198" i="3"/>
  <c r="F1198" i="3"/>
  <c r="E1198" i="3"/>
  <c r="D1198" i="3"/>
  <c r="C1198" i="3"/>
  <c r="B1198" i="3"/>
  <c r="A1198" i="3"/>
  <c r="AC1197" i="3"/>
  <c r="A1197" i="3"/>
  <c r="AB1199" i="3" s="1"/>
  <c r="AB1200" i="3" s="1"/>
  <c r="AB1201" i="3" s="1"/>
  <c r="AN1179" i="3"/>
  <c r="H1196" i="3"/>
  <c r="G1196" i="3"/>
  <c r="F1196" i="3"/>
  <c r="V1196" i="3" s="1"/>
  <c r="E1196" i="3"/>
  <c r="U1196" i="3" s="1"/>
  <c r="D1196" i="3"/>
  <c r="C1196" i="3"/>
  <c r="T1196" i="3" s="1"/>
  <c r="B1196" i="3"/>
  <c r="AC1184" i="3" s="1"/>
  <c r="AD1184" i="3" s="1"/>
  <c r="A1196" i="3"/>
  <c r="S1196" i="3" s="1"/>
  <c r="H1195" i="3"/>
  <c r="G1195" i="3"/>
  <c r="F1195" i="3"/>
  <c r="V1195" i="3" s="1"/>
  <c r="E1195" i="3"/>
  <c r="D1195" i="3"/>
  <c r="C1195" i="3"/>
  <c r="T1195" i="3" s="1"/>
  <c r="AG1196" i="3" s="1"/>
  <c r="B1195" i="3"/>
  <c r="AC1177" i="3" s="1"/>
  <c r="AD1177" i="3" s="1"/>
  <c r="A1195" i="3"/>
  <c r="S1195" i="3" s="1"/>
  <c r="H1194" i="3"/>
  <c r="G1194" i="3"/>
  <c r="F1194" i="3"/>
  <c r="V1194" i="3" s="1"/>
  <c r="E1194" i="3"/>
  <c r="U1194" i="3" s="1"/>
  <c r="AK1194" i="3" s="1"/>
  <c r="D1194" i="3"/>
  <c r="C1194" i="3"/>
  <c r="T1194" i="3" s="1"/>
  <c r="AJ1194" i="3" s="1"/>
  <c r="B1194" i="3"/>
  <c r="A1194" i="3"/>
  <c r="S1194" i="3" s="1"/>
  <c r="H1193" i="3"/>
  <c r="G1193" i="3"/>
  <c r="F1193" i="3"/>
  <c r="V1193" i="3" s="1"/>
  <c r="E1193" i="3"/>
  <c r="D1193" i="3"/>
  <c r="C1193" i="3"/>
  <c r="T1193" i="3" s="1"/>
  <c r="AJ1193" i="3" s="1"/>
  <c r="B1193" i="3"/>
  <c r="A1193" i="3"/>
  <c r="S1193" i="3" s="1"/>
  <c r="H1192" i="3"/>
  <c r="G1192" i="3"/>
  <c r="F1192" i="3"/>
  <c r="V1192" i="3" s="1"/>
  <c r="E1192" i="3"/>
  <c r="U1192" i="3" s="1"/>
  <c r="AK1192" i="3" s="1"/>
  <c r="D1192" i="3"/>
  <c r="C1192" i="3"/>
  <c r="B1192" i="3"/>
  <c r="A1192" i="3"/>
  <c r="S1192" i="3" s="1"/>
  <c r="H1191" i="3"/>
  <c r="G1191" i="3"/>
  <c r="F1191" i="3"/>
  <c r="V1191" i="3" s="1"/>
  <c r="E1191" i="3"/>
  <c r="U1191" i="3" s="1"/>
  <c r="D1191" i="3"/>
  <c r="C1191" i="3"/>
  <c r="T1191" i="3" s="1"/>
  <c r="B1191" i="3"/>
  <c r="A1191" i="3"/>
  <c r="S1191" i="3" s="1"/>
  <c r="H1190" i="3"/>
  <c r="G1190" i="3"/>
  <c r="F1190" i="3"/>
  <c r="V1190" i="3" s="1"/>
  <c r="E1190" i="3"/>
  <c r="U1190" i="3" s="1"/>
  <c r="AK1190" i="3" s="1"/>
  <c r="D1190" i="3"/>
  <c r="C1190" i="3"/>
  <c r="B1190" i="3"/>
  <c r="A1190" i="3"/>
  <c r="S1190" i="3" s="1"/>
  <c r="H1189" i="3"/>
  <c r="G1189" i="3"/>
  <c r="F1189" i="3"/>
  <c r="V1189" i="3" s="1"/>
  <c r="E1189" i="3"/>
  <c r="U1189" i="3" s="1"/>
  <c r="AK1189" i="3" s="1"/>
  <c r="D1189" i="3"/>
  <c r="C1189" i="3"/>
  <c r="T1189" i="3" s="1"/>
  <c r="AJ1189" i="3" s="1"/>
  <c r="B1189" i="3"/>
  <c r="A1189" i="3"/>
  <c r="S1189" i="3" s="1"/>
  <c r="H1188" i="3"/>
  <c r="G1188" i="3"/>
  <c r="F1188" i="3"/>
  <c r="V1188" i="3" s="1"/>
  <c r="E1188" i="3"/>
  <c r="U1188" i="3" s="1"/>
  <c r="AK1188" i="3" s="1"/>
  <c r="D1188" i="3"/>
  <c r="C1188" i="3"/>
  <c r="T1188" i="3" s="1"/>
  <c r="B1188" i="3"/>
  <c r="A1188" i="3"/>
  <c r="S1188" i="3" s="1"/>
  <c r="H1187" i="3"/>
  <c r="G1187" i="3"/>
  <c r="F1187" i="3"/>
  <c r="V1187" i="3" s="1"/>
  <c r="E1187" i="3"/>
  <c r="U1187" i="3" s="1"/>
  <c r="AK1187" i="3" s="1"/>
  <c r="D1187" i="3"/>
  <c r="C1187" i="3"/>
  <c r="B1187" i="3"/>
  <c r="A1187" i="3"/>
  <c r="S1187" i="3" s="1"/>
  <c r="H1186" i="3"/>
  <c r="G1186" i="3"/>
  <c r="F1186" i="3"/>
  <c r="V1186" i="3" s="1"/>
  <c r="E1186" i="3"/>
  <c r="U1186" i="3" s="1"/>
  <c r="D1186" i="3"/>
  <c r="C1186" i="3"/>
  <c r="B1186" i="3"/>
  <c r="A1186" i="3"/>
  <c r="S1186" i="3" s="1"/>
  <c r="H1185" i="3"/>
  <c r="G1185" i="3"/>
  <c r="F1185" i="3"/>
  <c r="V1185" i="3" s="1"/>
  <c r="E1185" i="3"/>
  <c r="U1185" i="3" s="1"/>
  <c r="AK1185" i="3" s="1"/>
  <c r="D1185" i="3"/>
  <c r="C1185" i="3"/>
  <c r="T1185" i="3" s="1"/>
  <c r="AJ1185" i="3" s="1"/>
  <c r="B1185" i="3"/>
  <c r="A1185" i="3"/>
  <c r="S1185" i="3" s="1"/>
  <c r="H1184" i="3"/>
  <c r="G1184" i="3"/>
  <c r="F1184" i="3"/>
  <c r="V1184" i="3" s="1"/>
  <c r="E1184" i="3"/>
  <c r="U1184" i="3" s="1"/>
  <c r="AK1184" i="3" s="1"/>
  <c r="D1184" i="3"/>
  <c r="C1184" i="3"/>
  <c r="B1184" i="3"/>
  <c r="A1184" i="3"/>
  <c r="S1184" i="3" s="1"/>
  <c r="H1183" i="3"/>
  <c r="G1183" i="3"/>
  <c r="F1183" i="3"/>
  <c r="V1183" i="3" s="1"/>
  <c r="E1183" i="3"/>
  <c r="U1183" i="3" s="1"/>
  <c r="AK1183" i="3" s="1"/>
  <c r="D1183" i="3"/>
  <c r="C1183" i="3"/>
  <c r="T1183" i="3" s="1"/>
  <c r="B1183" i="3"/>
  <c r="A1183" i="3"/>
  <c r="S1183" i="3" s="1"/>
  <c r="H1182" i="3"/>
  <c r="G1182" i="3"/>
  <c r="F1182" i="3"/>
  <c r="V1182" i="3" s="1"/>
  <c r="E1182" i="3"/>
  <c r="D1182" i="3"/>
  <c r="C1182" i="3"/>
  <c r="T1182" i="3" s="1"/>
  <c r="B1182" i="3"/>
  <c r="A1182" i="3"/>
  <c r="S1182" i="3" s="1"/>
  <c r="H1181" i="3"/>
  <c r="G1181" i="3"/>
  <c r="F1181" i="3"/>
  <c r="V1181" i="3" s="1"/>
  <c r="E1181" i="3"/>
  <c r="U1181" i="3" s="1"/>
  <c r="AK1181" i="3" s="1"/>
  <c r="D1181" i="3"/>
  <c r="C1181" i="3"/>
  <c r="T1181" i="3" s="1"/>
  <c r="B1181" i="3"/>
  <c r="A1181" i="3"/>
  <c r="S1181" i="3" s="1"/>
  <c r="H1180" i="3"/>
  <c r="G1180" i="3"/>
  <c r="F1180" i="3"/>
  <c r="V1180" i="3" s="1"/>
  <c r="E1180" i="3"/>
  <c r="U1180" i="3" s="1"/>
  <c r="AK1180" i="3" s="1"/>
  <c r="D1180" i="3"/>
  <c r="C1180" i="3"/>
  <c r="B1180" i="3"/>
  <c r="A1180" i="3"/>
  <c r="S1180" i="3" s="1"/>
  <c r="H1179" i="3"/>
  <c r="G1179" i="3"/>
  <c r="F1179" i="3"/>
  <c r="V1179" i="3" s="1"/>
  <c r="E1179" i="3"/>
  <c r="U1179" i="3" s="1"/>
  <c r="AK1179" i="3" s="1"/>
  <c r="D1179" i="3"/>
  <c r="C1179" i="3"/>
  <c r="B1179" i="3"/>
  <c r="A1179" i="3"/>
  <c r="S1179" i="3" s="1"/>
  <c r="H1178" i="3"/>
  <c r="G1178" i="3"/>
  <c r="F1178" i="3"/>
  <c r="V1178" i="3" s="1"/>
  <c r="E1178" i="3"/>
  <c r="U1178" i="3" s="1"/>
  <c r="AK1178" i="3" s="1"/>
  <c r="D1178" i="3"/>
  <c r="C1178" i="3"/>
  <c r="B1178" i="3"/>
  <c r="A1178" i="3"/>
  <c r="S1178" i="3" s="1"/>
  <c r="H1177" i="3"/>
  <c r="G1177" i="3"/>
  <c r="F1177" i="3"/>
  <c r="V1177" i="3" s="1"/>
  <c r="E1177" i="3"/>
  <c r="U1177" i="3" s="1"/>
  <c r="AK1177" i="3" s="1"/>
  <c r="D1177" i="3"/>
  <c r="C1177" i="3"/>
  <c r="T1177" i="3" s="1"/>
  <c r="B1177" i="3"/>
  <c r="A1177" i="3"/>
  <c r="S1177" i="3" s="1"/>
  <c r="H1176" i="3"/>
  <c r="G1176" i="3"/>
  <c r="F1176" i="3"/>
  <c r="V1176" i="3" s="1"/>
  <c r="E1176" i="3"/>
  <c r="U1176" i="3" s="1"/>
  <c r="AK1176" i="3" s="1"/>
  <c r="D1176" i="3"/>
  <c r="C1176" i="3"/>
  <c r="T1176" i="3" s="1"/>
  <c r="B1176" i="3"/>
  <c r="A1176" i="3"/>
  <c r="S1176" i="3" s="1"/>
  <c r="H1175" i="3"/>
  <c r="G1175" i="3"/>
  <c r="F1175" i="3"/>
  <c r="E1175" i="3"/>
  <c r="D1175" i="3"/>
  <c r="C1175" i="3"/>
  <c r="B1175" i="3"/>
  <c r="A1175" i="3"/>
  <c r="A1174" i="3"/>
  <c r="AC1196" i="3"/>
  <c r="AD1196" i="3" s="1"/>
  <c r="W1196" i="3"/>
  <c r="W1195" i="3"/>
  <c r="AI1196" i="3" s="1"/>
  <c r="U1195" i="3"/>
  <c r="AH1196" i="3" s="1"/>
  <c r="AH1194" i="3"/>
  <c r="AG1194" i="3"/>
  <c r="AF1194" i="3"/>
  <c r="AE1194" i="3"/>
  <c r="AC1194" i="3"/>
  <c r="AD1194" i="3" s="1"/>
  <c r="W1194" i="3"/>
  <c r="AH1193" i="3"/>
  <c r="AG1193" i="3"/>
  <c r="AF1193" i="3"/>
  <c r="AE1193" i="3"/>
  <c r="W1193" i="3"/>
  <c r="U1193" i="3"/>
  <c r="AK1193" i="3" s="1"/>
  <c r="AH1192" i="3"/>
  <c r="AG1192" i="3"/>
  <c r="AF1192" i="3"/>
  <c r="AE1192" i="3"/>
  <c r="W1192" i="3"/>
  <c r="T1192" i="3"/>
  <c r="AH1191" i="3"/>
  <c r="AG1191" i="3"/>
  <c r="AF1191" i="3"/>
  <c r="AE1191" i="3"/>
  <c r="AC1191" i="3"/>
  <c r="AD1191" i="3" s="1"/>
  <c r="W1191" i="3"/>
  <c r="AH1190" i="3"/>
  <c r="AG1190" i="3"/>
  <c r="AF1190" i="3"/>
  <c r="AE1190" i="3"/>
  <c r="W1190" i="3"/>
  <c r="T1190" i="3"/>
  <c r="AH1189" i="3"/>
  <c r="AG1189" i="3"/>
  <c r="AF1189" i="3"/>
  <c r="AE1189" i="3"/>
  <c r="AC1189" i="3"/>
  <c r="AD1189" i="3" s="1"/>
  <c r="W1189" i="3"/>
  <c r="AH1188" i="3"/>
  <c r="AG1188" i="3"/>
  <c r="AF1188" i="3"/>
  <c r="AE1188" i="3"/>
  <c r="W1188" i="3"/>
  <c r="AH1187" i="3"/>
  <c r="AG1187" i="3"/>
  <c r="AI1187" i="3" s="1"/>
  <c r="AF1187" i="3"/>
  <c r="AE1187" i="3"/>
  <c r="W1187" i="3"/>
  <c r="T1187" i="3"/>
  <c r="AJ1187" i="3" s="1"/>
  <c r="AH1186" i="3"/>
  <c r="AG1186" i="3"/>
  <c r="AF1186" i="3"/>
  <c r="AE1186" i="3"/>
  <c r="AC1186" i="3"/>
  <c r="W1186" i="3"/>
  <c r="T1186" i="3"/>
  <c r="AJ1186" i="3" s="1"/>
  <c r="AH1185" i="3"/>
  <c r="AG1185" i="3"/>
  <c r="AF1185" i="3"/>
  <c r="AE1185" i="3"/>
  <c r="W1185" i="3"/>
  <c r="AH1184" i="3"/>
  <c r="AG1184" i="3"/>
  <c r="AI1184" i="3" s="1"/>
  <c r="AF1184" i="3"/>
  <c r="AE1184" i="3"/>
  <c r="W1184" i="3"/>
  <c r="T1184" i="3"/>
  <c r="AH1183" i="3"/>
  <c r="AG1183" i="3"/>
  <c r="AF1183" i="3"/>
  <c r="AE1183" i="3"/>
  <c r="W1183" i="3"/>
  <c r="AH1182" i="3"/>
  <c r="AG1182" i="3"/>
  <c r="AF1182" i="3"/>
  <c r="AE1182" i="3"/>
  <c r="W1182" i="3"/>
  <c r="U1182" i="3"/>
  <c r="AP1181" i="3"/>
  <c r="AO1181" i="3"/>
  <c r="AN1181" i="3"/>
  <c r="AH1181" i="3"/>
  <c r="AG1181" i="3"/>
  <c r="AF1181" i="3"/>
  <c r="AE1181" i="3"/>
  <c r="W1181" i="3"/>
  <c r="AP1180" i="3"/>
  <c r="AO1180" i="3"/>
  <c r="AN1180" i="3"/>
  <c r="AQ1180" i="3" s="1"/>
  <c r="AH1180" i="3"/>
  <c r="AG1180" i="3"/>
  <c r="AF1180" i="3"/>
  <c r="AE1180" i="3"/>
  <c r="W1180" i="3"/>
  <c r="T1180" i="3"/>
  <c r="AP1179" i="3"/>
  <c r="AO1179" i="3"/>
  <c r="AH1179" i="3"/>
  <c r="AG1179" i="3"/>
  <c r="AF1179" i="3"/>
  <c r="AE1179" i="3"/>
  <c r="W1179" i="3"/>
  <c r="T1179" i="3"/>
  <c r="AJ1179" i="3" s="1"/>
  <c r="AH1178" i="3"/>
  <c r="AG1178" i="3"/>
  <c r="AF1178" i="3"/>
  <c r="AE1178" i="3"/>
  <c r="W1178" i="3"/>
  <c r="T1178" i="3"/>
  <c r="AH1177" i="3"/>
  <c r="AG1177" i="3"/>
  <c r="AF1177" i="3"/>
  <c r="AE1177" i="3"/>
  <c r="W1177" i="3"/>
  <c r="AH1176" i="3"/>
  <c r="AG1176" i="3"/>
  <c r="AF1176" i="3"/>
  <c r="AE1176" i="3"/>
  <c r="AB1176" i="3"/>
  <c r="AB1177" i="3" s="1"/>
  <c r="AB1178" i="3" s="1"/>
  <c r="W1176" i="3"/>
  <c r="AK1175" i="3"/>
  <c r="AJ1175" i="3"/>
  <c r="AH1175" i="3"/>
  <c r="AG1175" i="3"/>
  <c r="AF1175" i="3"/>
  <c r="AE1175" i="3"/>
  <c r="AC1174" i="3"/>
  <c r="S1174" i="3"/>
  <c r="AC1173" i="3"/>
  <c r="AD1173" i="3" s="1"/>
  <c r="AH1171" i="3"/>
  <c r="AI1171" i="3" s="1"/>
  <c r="AG1171" i="3"/>
  <c r="AF1171" i="3"/>
  <c r="AE1171" i="3"/>
  <c r="AC1171" i="3"/>
  <c r="AD1171" i="3" s="1"/>
  <c r="AH1170" i="3"/>
  <c r="AG1170" i="3"/>
  <c r="AF1170" i="3"/>
  <c r="AE1170" i="3"/>
  <c r="AH1169" i="3"/>
  <c r="AG1169" i="3"/>
  <c r="AF1169" i="3"/>
  <c r="AE1169" i="3"/>
  <c r="AH1168" i="3"/>
  <c r="AG1168" i="3"/>
  <c r="AF1168" i="3"/>
  <c r="AE1168" i="3"/>
  <c r="AC1168" i="3"/>
  <c r="AD1168" i="3" s="1"/>
  <c r="AH1167" i="3"/>
  <c r="AG1167" i="3"/>
  <c r="AF1167" i="3"/>
  <c r="AE1167" i="3"/>
  <c r="AH1166" i="3"/>
  <c r="AG1166" i="3"/>
  <c r="AF1166" i="3"/>
  <c r="AE1166" i="3"/>
  <c r="AC1166" i="3"/>
  <c r="AD1166" i="3" s="1"/>
  <c r="AH1165" i="3"/>
  <c r="AG1165" i="3"/>
  <c r="AF1165" i="3"/>
  <c r="AE1165" i="3"/>
  <c r="AH1164" i="3"/>
  <c r="AG1164" i="3"/>
  <c r="AF1164" i="3"/>
  <c r="AE1164" i="3"/>
  <c r="AH1163" i="3"/>
  <c r="AG1163" i="3"/>
  <c r="AF1163" i="3"/>
  <c r="AE1163" i="3"/>
  <c r="AC1163" i="3"/>
  <c r="AH1162" i="3"/>
  <c r="AG1162" i="3"/>
  <c r="AF1162" i="3"/>
  <c r="AE1162" i="3"/>
  <c r="AH1161" i="3"/>
  <c r="AG1161" i="3"/>
  <c r="AI1161" i="3" s="1"/>
  <c r="AF1161" i="3"/>
  <c r="AE1161" i="3"/>
  <c r="S1161" i="3"/>
  <c r="AH1160" i="3"/>
  <c r="AG1160" i="3"/>
  <c r="AF1160" i="3"/>
  <c r="AE1160" i="3"/>
  <c r="AH1159" i="3"/>
  <c r="AG1159" i="3"/>
  <c r="AF1159" i="3"/>
  <c r="AE1159" i="3"/>
  <c r="AP1158" i="3"/>
  <c r="AO1158" i="3"/>
  <c r="AN1158" i="3"/>
  <c r="AH1158" i="3"/>
  <c r="AG1158" i="3"/>
  <c r="AF1158" i="3"/>
  <c r="AE1158" i="3"/>
  <c r="S1158" i="3"/>
  <c r="AP1157" i="3"/>
  <c r="AO1157" i="3"/>
  <c r="AN1157" i="3"/>
  <c r="AH1157" i="3"/>
  <c r="AG1157" i="3"/>
  <c r="AF1157" i="3"/>
  <c r="AE1157" i="3"/>
  <c r="W1157" i="3"/>
  <c r="AP1156" i="3"/>
  <c r="AO1156" i="3"/>
  <c r="AN1156" i="3"/>
  <c r="AH1156" i="3"/>
  <c r="AG1156" i="3"/>
  <c r="AI1156" i="3" s="1"/>
  <c r="AF1156" i="3"/>
  <c r="AE1156" i="3"/>
  <c r="W1156" i="3"/>
  <c r="AH1155" i="3"/>
  <c r="AG1155" i="3"/>
  <c r="AF1155" i="3"/>
  <c r="AE1155" i="3"/>
  <c r="AH1154" i="3"/>
  <c r="AG1154" i="3"/>
  <c r="AF1154" i="3"/>
  <c r="AE1154" i="3"/>
  <c r="AH1153" i="3"/>
  <c r="AG1153" i="3"/>
  <c r="AF1153" i="3"/>
  <c r="AE1153" i="3"/>
  <c r="AK1152" i="3"/>
  <c r="AJ1152" i="3"/>
  <c r="AH1152" i="3"/>
  <c r="AG1152" i="3"/>
  <c r="AF1152" i="3"/>
  <c r="AE1152" i="3"/>
  <c r="AC1151" i="3"/>
  <c r="H1173" i="3"/>
  <c r="W1173" i="3" s="1"/>
  <c r="G1173" i="3"/>
  <c r="F1173" i="3"/>
  <c r="V1173" i="3" s="1"/>
  <c r="E1173" i="3"/>
  <c r="D1173" i="3"/>
  <c r="C1173" i="3"/>
  <c r="B1173" i="3"/>
  <c r="A1173" i="3"/>
  <c r="S1173" i="3" s="1"/>
  <c r="H1172" i="3"/>
  <c r="W1172" i="3" s="1"/>
  <c r="AI1173" i="3" s="1"/>
  <c r="G1172" i="3"/>
  <c r="F1172" i="3"/>
  <c r="V1172" i="3" s="1"/>
  <c r="E1172" i="3"/>
  <c r="U1172" i="3" s="1"/>
  <c r="AH1173" i="3" s="1"/>
  <c r="D1172" i="3"/>
  <c r="C1172" i="3"/>
  <c r="T1172" i="3" s="1"/>
  <c r="AG1173" i="3" s="1"/>
  <c r="B1172" i="3"/>
  <c r="A1172" i="3"/>
  <c r="S1172" i="3" s="1"/>
  <c r="H1171" i="3"/>
  <c r="W1171" i="3" s="1"/>
  <c r="G1171" i="3"/>
  <c r="F1171" i="3"/>
  <c r="V1171" i="3" s="1"/>
  <c r="E1171" i="3"/>
  <c r="U1171" i="3" s="1"/>
  <c r="AK1171" i="3" s="1"/>
  <c r="D1171" i="3"/>
  <c r="C1171" i="3"/>
  <c r="T1171" i="3" s="1"/>
  <c r="B1171" i="3"/>
  <c r="A1171" i="3"/>
  <c r="S1171" i="3" s="1"/>
  <c r="H1170" i="3"/>
  <c r="W1170" i="3" s="1"/>
  <c r="G1170" i="3"/>
  <c r="F1170" i="3"/>
  <c r="V1170" i="3" s="1"/>
  <c r="E1170" i="3"/>
  <c r="U1170" i="3" s="1"/>
  <c r="AK1170" i="3" s="1"/>
  <c r="D1170" i="3"/>
  <c r="C1170" i="3"/>
  <c r="T1170" i="3" s="1"/>
  <c r="AJ1170" i="3" s="1"/>
  <c r="B1170" i="3"/>
  <c r="A1170" i="3"/>
  <c r="S1170" i="3" s="1"/>
  <c r="H1169" i="3"/>
  <c r="W1169" i="3" s="1"/>
  <c r="G1169" i="3"/>
  <c r="F1169" i="3"/>
  <c r="V1169" i="3" s="1"/>
  <c r="E1169" i="3"/>
  <c r="U1169" i="3" s="1"/>
  <c r="AK1169" i="3" s="1"/>
  <c r="D1169" i="3"/>
  <c r="C1169" i="3"/>
  <c r="T1169" i="3" s="1"/>
  <c r="B1169" i="3"/>
  <c r="A1169" i="3"/>
  <c r="S1169" i="3" s="1"/>
  <c r="H1168" i="3"/>
  <c r="W1168" i="3" s="1"/>
  <c r="G1168" i="3"/>
  <c r="F1168" i="3"/>
  <c r="V1168" i="3" s="1"/>
  <c r="E1168" i="3"/>
  <c r="U1168" i="3" s="1"/>
  <c r="D1168" i="3"/>
  <c r="C1168" i="3"/>
  <c r="T1168" i="3" s="1"/>
  <c r="B1168" i="3"/>
  <c r="A1168" i="3"/>
  <c r="S1168" i="3" s="1"/>
  <c r="H1167" i="3"/>
  <c r="W1167" i="3" s="1"/>
  <c r="G1167" i="3"/>
  <c r="F1167" i="3"/>
  <c r="V1167" i="3" s="1"/>
  <c r="E1167" i="3"/>
  <c r="U1167" i="3" s="1"/>
  <c r="AK1167" i="3" s="1"/>
  <c r="D1167" i="3"/>
  <c r="C1167" i="3"/>
  <c r="T1167" i="3" s="1"/>
  <c r="AJ1167" i="3" s="1"/>
  <c r="B1167" i="3"/>
  <c r="A1167" i="3"/>
  <c r="S1167" i="3" s="1"/>
  <c r="H1166" i="3"/>
  <c r="W1166" i="3" s="1"/>
  <c r="G1166" i="3"/>
  <c r="F1166" i="3"/>
  <c r="V1166" i="3" s="1"/>
  <c r="E1166" i="3"/>
  <c r="U1166" i="3" s="1"/>
  <c r="AK1166" i="3" s="1"/>
  <c r="D1166" i="3"/>
  <c r="C1166" i="3"/>
  <c r="T1166" i="3" s="1"/>
  <c r="AJ1166" i="3" s="1"/>
  <c r="B1166" i="3"/>
  <c r="A1166" i="3"/>
  <c r="S1166" i="3" s="1"/>
  <c r="H1165" i="3"/>
  <c r="W1165" i="3" s="1"/>
  <c r="G1165" i="3"/>
  <c r="F1165" i="3"/>
  <c r="V1165" i="3" s="1"/>
  <c r="E1165" i="3"/>
  <c r="U1165" i="3" s="1"/>
  <c r="AK1165" i="3" s="1"/>
  <c r="D1165" i="3"/>
  <c r="C1165" i="3"/>
  <c r="T1165" i="3" s="1"/>
  <c r="B1165" i="3"/>
  <c r="A1165" i="3"/>
  <c r="S1165" i="3" s="1"/>
  <c r="H1164" i="3"/>
  <c r="W1164" i="3" s="1"/>
  <c r="G1164" i="3"/>
  <c r="F1164" i="3"/>
  <c r="V1164" i="3" s="1"/>
  <c r="E1164" i="3"/>
  <c r="U1164" i="3" s="1"/>
  <c r="AK1164" i="3" s="1"/>
  <c r="D1164" i="3"/>
  <c r="C1164" i="3"/>
  <c r="T1164" i="3" s="1"/>
  <c r="AJ1164" i="3" s="1"/>
  <c r="B1164" i="3"/>
  <c r="A1164" i="3"/>
  <c r="S1164" i="3" s="1"/>
  <c r="H1163" i="3"/>
  <c r="W1163" i="3" s="1"/>
  <c r="G1163" i="3"/>
  <c r="F1163" i="3"/>
  <c r="V1163" i="3" s="1"/>
  <c r="E1163" i="3"/>
  <c r="U1163" i="3" s="1"/>
  <c r="D1163" i="3"/>
  <c r="C1163" i="3"/>
  <c r="T1163" i="3" s="1"/>
  <c r="B1163" i="3"/>
  <c r="A1163" i="3"/>
  <c r="S1163" i="3" s="1"/>
  <c r="H1162" i="3"/>
  <c r="W1162" i="3" s="1"/>
  <c r="G1162" i="3"/>
  <c r="F1162" i="3"/>
  <c r="V1162" i="3" s="1"/>
  <c r="E1162" i="3"/>
  <c r="U1162" i="3" s="1"/>
  <c r="AK1162" i="3" s="1"/>
  <c r="D1162" i="3"/>
  <c r="C1162" i="3"/>
  <c r="T1162" i="3" s="1"/>
  <c r="AJ1162" i="3" s="1"/>
  <c r="B1162" i="3"/>
  <c r="A1162" i="3"/>
  <c r="S1162" i="3" s="1"/>
  <c r="H1161" i="3"/>
  <c r="W1161" i="3" s="1"/>
  <c r="G1161" i="3"/>
  <c r="F1161" i="3"/>
  <c r="V1161" i="3" s="1"/>
  <c r="E1161" i="3"/>
  <c r="U1161" i="3" s="1"/>
  <c r="AK1161" i="3" s="1"/>
  <c r="D1161" i="3"/>
  <c r="C1161" i="3"/>
  <c r="T1161" i="3" s="1"/>
  <c r="AJ1161" i="3" s="1"/>
  <c r="B1161" i="3"/>
  <c r="A1161" i="3"/>
  <c r="H1160" i="3"/>
  <c r="W1160" i="3" s="1"/>
  <c r="G1160" i="3"/>
  <c r="F1160" i="3"/>
  <c r="V1160" i="3" s="1"/>
  <c r="E1160" i="3"/>
  <c r="U1160" i="3" s="1"/>
  <c r="AK1160" i="3" s="1"/>
  <c r="D1160" i="3"/>
  <c r="C1160" i="3"/>
  <c r="T1160" i="3" s="1"/>
  <c r="B1160" i="3"/>
  <c r="A1160" i="3"/>
  <c r="S1160" i="3" s="1"/>
  <c r="H1159" i="3"/>
  <c r="W1159" i="3" s="1"/>
  <c r="G1159" i="3"/>
  <c r="F1159" i="3"/>
  <c r="V1159" i="3" s="1"/>
  <c r="E1159" i="3"/>
  <c r="U1159" i="3" s="1"/>
  <c r="D1159" i="3"/>
  <c r="C1159" i="3"/>
  <c r="T1159" i="3" s="1"/>
  <c r="B1159" i="3"/>
  <c r="A1159" i="3"/>
  <c r="S1159" i="3" s="1"/>
  <c r="H1158" i="3"/>
  <c r="W1158" i="3" s="1"/>
  <c r="G1158" i="3"/>
  <c r="F1158" i="3"/>
  <c r="V1158" i="3" s="1"/>
  <c r="E1158" i="3"/>
  <c r="U1158" i="3" s="1"/>
  <c r="AK1158" i="3" s="1"/>
  <c r="D1158" i="3"/>
  <c r="C1158" i="3"/>
  <c r="T1158" i="3" s="1"/>
  <c r="B1158" i="3"/>
  <c r="A1158" i="3"/>
  <c r="H1157" i="3"/>
  <c r="G1157" i="3"/>
  <c r="F1157" i="3"/>
  <c r="V1157" i="3" s="1"/>
  <c r="E1157" i="3"/>
  <c r="U1157" i="3" s="1"/>
  <c r="AK1157" i="3" s="1"/>
  <c r="D1157" i="3"/>
  <c r="C1157" i="3"/>
  <c r="T1157" i="3" s="1"/>
  <c r="AJ1157" i="3" s="1"/>
  <c r="B1157" i="3"/>
  <c r="A1157" i="3"/>
  <c r="S1157" i="3" s="1"/>
  <c r="H1156" i="3"/>
  <c r="G1156" i="3"/>
  <c r="F1156" i="3"/>
  <c r="V1156" i="3" s="1"/>
  <c r="E1156" i="3"/>
  <c r="U1156" i="3" s="1"/>
  <c r="D1156" i="3"/>
  <c r="C1156" i="3"/>
  <c r="T1156" i="3" s="1"/>
  <c r="AJ1156" i="3" s="1"/>
  <c r="B1156" i="3"/>
  <c r="A1156" i="3"/>
  <c r="S1156" i="3" s="1"/>
  <c r="H1155" i="3"/>
  <c r="W1155" i="3" s="1"/>
  <c r="G1155" i="3"/>
  <c r="F1155" i="3"/>
  <c r="V1155" i="3" s="1"/>
  <c r="E1155" i="3"/>
  <c r="U1155" i="3" s="1"/>
  <c r="AK1155" i="3" s="1"/>
  <c r="D1155" i="3"/>
  <c r="C1155" i="3"/>
  <c r="T1155" i="3" s="1"/>
  <c r="AJ1155" i="3" s="1"/>
  <c r="B1155" i="3"/>
  <c r="A1155" i="3"/>
  <c r="S1155" i="3" s="1"/>
  <c r="H1154" i="3"/>
  <c r="W1154" i="3" s="1"/>
  <c r="G1154" i="3"/>
  <c r="F1154" i="3"/>
  <c r="V1154" i="3" s="1"/>
  <c r="E1154" i="3"/>
  <c r="U1154" i="3" s="1"/>
  <c r="AK1154" i="3" s="1"/>
  <c r="D1154" i="3"/>
  <c r="C1154" i="3"/>
  <c r="T1154" i="3" s="1"/>
  <c r="B1154" i="3"/>
  <c r="A1154" i="3"/>
  <c r="S1154" i="3" s="1"/>
  <c r="H1153" i="3"/>
  <c r="W1153" i="3" s="1"/>
  <c r="G1153" i="3"/>
  <c r="F1153" i="3"/>
  <c r="V1153" i="3" s="1"/>
  <c r="E1153" i="3"/>
  <c r="U1153" i="3" s="1"/>
  <c r="AK1153" i="3" s="1"/>
  <c r="D1153" i="3"/>
  <c r="C1153" i="3"/>
  <c r="T1153" i="3" s="1"/>
  <c r="B1153" i="3"/>
  <c r="A1153" i="3"/>
  <c r="S1153" i="3" s="1"/>
  <c r="H1152" i="3"/>
  <c r="G1152" i="3"/>
  <c r="F1152" i="3"/>
  <c r="E1152" i="3"/>
  <c r="D1152" i="3"/>
  <c r="C1152" i="3"/>
  <c r="B1152" i="3"/>
  <c r="A1152" i="3"/>
  <c r="A1151" i="3"/>
  <c r="S1151" i="3" s="1"/>
  <c r="AP1135" i="3"/>
  <c r="AO1135" i="3"/>
  <c r="AN1135" i="3"/>
  <c r="AP1134" i="3"/>
  <c r="AP1133" i="3"/>
  <c r="AO1134" i="3"/>
  <c r="AO1133" i="3"/>
  <c r="AN1134" i="3"/>
  <c r="AN1133" i="3"/>
  <c r="AC1150" i="3"/>
  <c r="AD1150" i="3" s="1"/>
  <c r="H1150" i="3"/>
  <c r="W1150" i="3" s="1"/>
  <c r="G1150" i="3"/>
  <c r="F1150" i="3"/>
  <c r="V1150" i="3" s="1"/>
  <c r="E1150" i="3"/>
  <c r="U1150" i="3" s="1"/>
  <c r="D1150" i="3"/>
  <c r="C1150" i="3"/>
  <c r="T1150" i="3" s="1"/>
  <c r="B1150" i="3"/>
  <c r="A1150" i="3"/>
  <c r="S1150" i="3" s="1"/>
  <c r="H1149" i="3"/>
  <c r="W1149" i="3" s="1"/>
  <c r="AI1150" i="3" s="1"/>
  <c r="G1149" i="3"/>
  <c r="F1149" i="3"/>
  <c r="V1149" i="3" s="1"/>
  <c r="E1149" i="3"/>
  <c r="D1149" i="3"/>
  <c r="C1149" i="3"/>
  <c r="T1149" i="3" s="1"/>
  <c r="AG1150" i="3" s="1"/>
  <c r="B1149" i="3"/>
  <c r="A1149" i="3"/>
  <c r="S1149" i="3" s="1"/>
  <c r="AH1148" i="3"/>
  <c r="AG1148" i="3"/>
  <c r="AF1148" i="3"/>
  <c r="AE1148" i="3"/>
  <c r="AC1148" i="3"/>
  <c r="AD1148" i="3" s="1"/>
  <c r="H1148" i="3"/>
  <c r="W1148" i="3" s="1"/>
  <c r="G1148" i="3"/>
  <c r="F1148" i="3"/>
  <c r="V1148" i="3" s="1"/>
  <c r="E1148" i="3"/>
  <c r="U1148" i="3" s="1"/>
  <c r="D1148" i="3"/>
  <c r="C1148" i="3"/>
  <c r="T1148" i="3" s="1"/>
  <c r="AJ1148" i="3" s="1"/>
  <c r="B1148" i="3"/>
  <c r="A1148" i="3"/>
  <c r="S1148" i="3" s="1"/>
  <c r="AH1147" i="3"/>
  <c r="AI1147" i="3" s="1"/>
  <c r="AG1147" i="3"/>
  <c r="AF1147" i="3"/>
  <c r="AE1147" i="3"/>
  <c r="H1147" i="3"/>
  <c r="W1147" i="3" s="1"/>
  <c r="G1147" i="3"/>
  <c r="F1147" i="3"/>
  <c r="V1147" i="3" s="1"/>
  <c r="E1147" i="3"/>
  <c r="U1147" i="3" s="1"/>
  <c r="AK1147" i="3" s="1"/>
  <c r="D1147" i="3"/>
  <c r="C1147" i="3"/>
  <c r="T1147" i="3" s="1"/>
  <c r="B1147" i="3"/>
  <c r="A1147" i="3"/>
  <c r="S1147" i="3" s="1"/>
  <c r="AH1146" i="3"/>
  <c r="AG1146" i="3"/>
  <c r="AF1146" i="3"/>
  <c r="AE1146" i="3"/>
  <c r="T1146" i="3"/>
  <c r="H1146" i="3"/>
  <c r="W1146" i="3" s="1"/>
  <c r="G1146" i="3"/>
  <c r="F1146" i="3"/>
  <c r="V1146" i="3" s="1"/>
  <c r="E1146" i="3"/>
  <c r="U1146" i="3" s="1"/>
  <c r="AK1146" i="3" s="1"/>
  <c r="D1146" i="3"/>
  <c r="C1146" i="3"/>
  <c r="B1146" i="3"/>
  <c r="A1146" i="3"/>
  <c r="S1146" i="3" s="1"/>
  <c r="AH1145" i="3"/>
  <c r="AG1145" i="3"/>
  <c r="AF1145" i="3"/>
  <c r="AE1145" i="3"/>
  <c r="AC1145" i="3"/>
  <c r="AD1145" i="3" s="1"/>
  <c r="H1145" i="3"/>
  <c r="W1145" i="3" s="1"/>
  <c r="G1145" i="3"/>
  <c r="F1145" i="3"/>
  <c r="V1145" i="3" s="1"/>
  <c r="E1145" i="3"/>
  <c r="U1145" i="3" s="1"/>
  <c r="D1145" i="3"/>
  <c r="C1145" i="3"/>
  <c r="T1145" i="3" s="1"/>
  <c r="B1145" i="3"/>
  <c r="A1145" i="3"/>
  <c r="S1145" i="3" s="1"/>
  <c r="AH1144" i="3"/>
  <c r="AG1144" i="3"/>
  <c r="AF1144" i="3"/>
  <c r="AE1144" i="3"/>
  <c r="H1144" i="3"/>
  <c r="W1144" i="3" s="1"/>
  <c r="G1144" i="3"/>
  <c r="F1144" i="3"/>
  <c r="V1144" i="3" s="1"/>
  <c r="E1144" i="3"/>
  <c r="U1144" i="3" s="1"/>
  <c r="AK1144" i="3" s="1"/>
  <c r="D1144" i="3"/>
  <c r="C1144" i="3"/>
  <c r="T1144" i="3" s="1"/>
  <c r="B1144" i="3"/>
  <c r="A1144" i="3"/>
  <c r="S1144" i="3" s="1"/>
  <c r="AH1143" i="3"/>
  <c r="AG1143" i="3"/>
  <c r="AF1143" i="3"/>
  <c r="AE1143" i="3"/>
  <c r="AC1143" i="3"/>
  <c r="AD1143" i="3" s="1"/>
  <c r="H1143" i="3"/>
  <c r="W1143" i="3" s="1"/>
  <c r="G1143" i="3"/>
  <c r="F1143" i="3"/>
  <c r="V1143" i="3" s="1"/>
  <c r="E1143" i="3"/>
  <c r="U1143" i="3" s="1"/>
  <c r="AK1143" i="3" s="1"/>
  <c r="D1143" i="3"/>
  <c r="C1143" i="3"/>
  <c r="T1143" i="3" s="1"/>
  <c r="B1143" i="3"/>
  <c r="A1143" i="3"/>
  <c r="S1143" i="3" s="1"/>
  <c r="AH1142" i="3"/>
  <c r="AG1142" i="3"/>
  <c r="AF1142" i="3"/>
  <c r="AE1142" i="3"/>
  <c r="H1142" i="3"/>
  <c r="W1142" i="3" s="1"/>
  <c r="G1142" i="3"/>
  <c r="F1142" i="3"/>
  <c r="V1142" i="3" s="1"/>
  <c r="E1142" i="3"/>
  <c r="U1142" i="3" s="1"/>
  <c r="AK1142" i="3" s="1"/>
  <c r="D1142" i="3"/>
  <c r="C1142" i="3"/>
  <c r="T1142" i="3" s="1"/>
  <c r="B1142" i="3"/>
  <c r="A1142" i="3"/>
  <c r="S1142" i="3" s="1"/>
  <c r="AH1141" i="3"/>
  <c r="AG1141" i="3"/>
  <c r="AF1141" i="3"/>
  <c r="AE1141" i="3"/>
  <c r="H1141" i="3"/>
  <c r="W1141" i="3" s="1"/>
  <c r="G1141" i="3"/>
  <c r="F1141" i="3"/>
  <c r="V1141" i="3" s="1"/>
  <c r="E1141" i="3"/>
  <c r="U1141" i="3" s="1"/>
  <c r="AK1141" i="3" s="1"/>
  <c r="D1141" i="3"/>
  <c r="C1141" i="3"/>
  <c r="T1141" i="3" s="1"/>
  <c r="B1141" i="3"/>
  <c r="A1141" i="3"/>
  <c r="S1141" i="3" s="1"/>
  <c r="AH1140" i="3"/>
  <c r="AG1140" i="3"/>
  <c r="AF1140" i="3"/>
  <c r="AE1140" i="3"/>
  <c r="AC1140" i="3"/>
  <c r="H1140" i="3"/>
  <c r="W1140" i="3" s="1"/>
  <c r="G1140" i="3"/>
  <c r="F1140" i="3"/>
  <c r="V1140" i="3" s="1"/>
  <c r="E1140" i="3"/>
  <c r="U1140" i="3" s="1"/>
  <c r="D1140" i="3"/>
  <c r="C1140" i="3"/>
  <c r="T1140" i="3" s="1"/>
  <c r="AJ1140" i="3" s="1"/>
  <c r="B1140" i="3"/>
  <c r="A1140" i="3"/>
  <c r="S1140" i="3" s="1"/>
  <c r="AH1139" i="3"/>
  <c r="AG1139" i="3"/>
  <c r="AF1139" i="3"/>
  <c r="AE1139" i="3"/>
  <c r="H1139" i="3"/>
  <c r="W1139" i="3" s="1"/>
  <c r="G1139" i="3"/>
  <c r="F1139" i="3"/>
  <c r="V1139" i="3" s="1"/>
  <c r="E1139" i="3"/>
  <c r="U1139" i="3" s="1"/>
  <c r="AK1139" i="3" s="1"/>
  <c r="D1139" i="3"/>
  <c r="C1139" i="3"/>
  <c r="T1139" i="3" s="1"/>
  <c r="B1139" i="3"/>
  <c r="A1139" i="3"/>
  <c r="S1139" i="3" s="1"/>
  <c r="AH1138" i="3"/>
  <c r="AG1138" i="3"/>
  <c r="AF1138" i="3"/>
  <c r="AE1138" i="3"/>
  <c r="H1138" i="3"/>
  <c r="W1138" i="3" s="1"/>
  <c r="G1138" i="3"/>
  <c r="F1138" i="3"/>
  <c r="V1138" i="3" s="1"/>
  <c r="E1138" i="3"/>
  <c r="U1138" i="3" s="1"/>
  <c r="AK1138" i="3" s="1"/>
  <c r="D1138" i="3"/>
  <c r="C1138" i="3"/>
  <c r="T1138" i="3" s="1"/>
  <c r="B1138" i="3"/>
  <c r="A1138" i="3"/>
  <c r="S1138" i="3" s="1"/>
  <c r="AH1137" i="3"/>
  <c r="AG1137" i="3"/>
  <c r="AF1137" i="3"/>
  <c r="AE1137" i="3"/>
  <c r="H1137" i="3"/>
  <c r="W1137" i="3" s="1"/>
  <c r="G1137" i="3"/>
  <c r="F1137" i="3"/>
  <c r="V1137" i="3" s="1"/>
  <c r="E1137" i="3"/>
  <c r="U1137" i="3" s="1"/>
  <c r="D1137" i="3"/>
  <c r="C1137" i="3"/>
  <c r="T1137" i="3" s="1"/>
  <c r="B1137" i="3"/>
  <c r="A1137" i="3"/>
  <c r="S1137" i="3" s="1"/>
  <c r="AH1136" i="3"/>
  <c r="AG1136" i="3"/>
  <c r="AI1136" i="3" s="1"/>
  <c r="AF1136" i="3"/>
  <c r="AE1136" i="3"/>
  <c r="H1136" i="3"/>
  <c r="W1136" i="3" s="1"/>
  <c r="G1136" i="3"/>
  <c r="F1136" i="3"/>
  <c r="V1136" i="3" s="1"/>
  <c r="E1136" i="3"/>
  <c r="U1136" i="3" s="1"/>
  <c r="D1136" i="3"/>
  <c r="C1136" i="3"/>
  <c r="T1136" i="3" s="1"/>
  <c r="B1136" i="3"/>
  <c r="A1136" i="3"/>
  <c r="S1136" i="3" s="1"/>
  <c r="AH1135" i="3"/>
  <c r="AG1135" i="3"/>
  <c r="AF1135" i="3"/>
  <c r="AE1135" i="3"/>
  <c r="H1135" i="3"/>
  <c r="W1135" i="3" s="1"/>
  <c r="G1135" i="3"/>
  <c r="F1135" i="3"/>
  <c r="V1135" i="3" s="1"/>
  <c r="E1135" i="3"/>
  <c r="U1135" i="3" s="1"/>
  <c r="AK1135" i="3" s="1"/>
  <c r="D1135" i="3"/>
  <c r="C1135" i="3"/>
  <c r="T1135" i="3" s="1"/>
  <c r="B1135" i="3"/>
  <c r="A1135" i="3"/>
  <c r="S1135" i="3" s="1"/>
  <c r="AH1134" i="3"/>
  <c r="AG1134" i="3"/>
  <c r="AF1134" i="3"/>
  <c r="AE1134" i="3"/>
  <c r="H1134" i="3"/>
  <c r="W1134" i="3" s="1"/>
  <c r="G1134" i="3"/>
  <c r="F1134" i="3"/>
  <c r="V1134" i="3" s="1"/>
  <c r="E1134" i="3"/>
  <c r="U1134" i="3" s="1"/>
  <c r="D1134" i="3"/>
  <c r="C1134" i="3"/>
  <c r="T1134" i="3" s="1"/>
  <c r="B1134" i="3"/>
  <c r="A1134" i="3"/>
  <c r="S1134" i="3" s="1"/>
  <c r="AH1133" i="3"/>
  <c r="AG1133" i="3"/>
  <c r="AF1133" i="3"/>
  <c r="AE1133" i="3"/>
  <c r="H1133" i="3"/>
  <c r="W1133" i="3" s="1"/>
  <c r="G1133" i="3"/>
  <c r="F1133" i="3"/>
  <c r="V1133" i="3" s="1"/>
  <c r="E1133" i="3"/>
  <c r="U1133" i="3" s="1"/>
  <c r="D1133" i="3"/>
  <c r="C1133" i="3"/>
  <c r="T1133" i="3" s="1"/>
  <c r="B1133" i="3"/>
  <c r="A1133" i="3"/>
  <c r="S1133" i="3" s="1"/>
  <c r="AH1132" i="3"/>
  <c r="AG1132" i="3"/>
  <c r="AF1132" i="3"/>
  <c r="AE1132" i="3"/>
  <c r="H1132" i="3"/>
  <c r="W1132" i="3" s="1"/>
  <c r="G1132" i="3"/>
  <c r="F1132" i="3"/>
  <c r="V1132" i="3" s="1"/>
  <c r="E1132" i="3"/>
  <c r="U1132" i="3" s="1"/>
  <c r="AK1132" i="3" s="1"/>
  <c r="D1132" i="3"/>
  <c r="C1132" i="3"/>
  <c r="T1132" i="3" s="1"/>
  <c r="B1132" i="3"/>
  <c r="A1132" i="3"/>
  <c r="S1132" i="3" s="1"/>
  <c r="AH1131" i="3"/>
  <c r="AG1131" i="3"/>
  <c r="AF1131" i="3"/>
  <c r="AE1131" i="3"/>
  <c r="H1131" i="3"/>
  <c r="W1131" i="3" s="1"/>
  <c r="G1131" i="3"/>
  <c r="F1131" i="3"/>
  <c r="V1131" i="3" s="1"/>
  <c r="E1131" i="3"/>
  <c r="U1131" i="3" s="1"/>
  <c r="D1131" i="3"/>
  <c r="C1131" i="3"/>
  <c r="T1131" i="3" s="1"/>
  <c r="B1131" i="3"/>
  <c r="A1131" i="3"/>
  <c r="S1131" i="3" s="1"/>
  <c r="AH1130" i="3"/>
  <c r="AG1130" i="3"/>
  <c r="AF1130" i="3"/>
  <c r="AE1130" i="3"/>
  <c r="W1130" i="3"/>
  <c r="H1130" i="3"/>
  <c r="G1130" i="3"/>
  <c r="F1130" i="3"/>
  <c r="V1130" i="3" s="1"/>
  <c r="E1130" i="3"/>
  <c r="U1130" i="3" s="1"/>
  <c r="D1130" i="3"/>
  <c r="C1130" i="3"/>
  <c r="T1130" i="3" s="1"/>
  <c r="B1130" i="3"/>
  <c r="A1130" i="3"/>
  <c r="S1130" i="3" s="1"/>
  <c r="AK1129" i="3"/>
  <c r="AJ1129" i="3"/>
  <c r="AH1129" i="3"/>
  <c r="AG1129" i="3"/>
  <c r="AF1129" i="3"/>
  <c r="AE1129" i="3"/>
  <c r="H1129" i="3"/>
  <c r="G1129" i="3"/>
  <c r="F1129" i="3"/>
  <c r="E1129" i="3"/>
  <c r="D1129" i="3"/>
  <c r="C1129" i="3"/>
  <c r="B1129" i="3"/>
  <c r="A1129" i="3"/>
  <c r="AC1128" i="3"/>
  <c r="A1128" i="3"/>
  <c r="AB1130" i="3" s="1"/>
  <c r="AB1131" i="3" s="1"/>
  <c r="AB1132" i="3" s="1"/>
  <c r="AC1127" i="3"/>
  <c r="AD1127" i="3" s="1"/>
  <c r="H1127" i="3"/>
  <c r="W1127" i="3" s="1"/>
  <c r="G1127" i="3"/>
  <c r="F1127" i="3"/>
  <c r="V1127" i="3" s="1"/>
  <c r="E1127" i="3"/>
  <c r="D1127" i="3"/>
  <c r="C1127" i="3"/>
  <c r="T1127" i="3" s="1"/>
  <c r="B1127" i="3"/>
  <c r="A1127" i="3"/>
  <c r="S1127" i="3" s="1"/>
  <c r="H1126" i="3"/>
  <c r="W1126" i="3" s="1"/>
  <c r="AI1127" i="3" s="1"/>
  <c r="G1126" i="3"/>
  <c r="F1126" i="3"/>
  <c r="V1126" i="3" s="1"/>
  <c r="E1126" i="3"/>
  <c r="D1126" i="3"/>
  <c r="C1126" i="3"/>
  <c r="B1126" i="3"/>
  <c r="A1126" i="3"/>
  <c r="S1126" i="3" s="1"/>
  <c r="AH1125" i="3"/>
  <c r="AG1125" i="3"/>
  <c r="AF1125" i="3"/>
  <c r="AE1125" i="3"/>
  <c r="AC1125" i="3"/>
  <c r="AD1125" i="3" s="1"/>
  <c r="H1125" i="3"/>
  <c r="W1125" i="3" s="1"/>
  <c r="G1125" i="3"/>
  <c r="F1125" i="3"/>
  <c r="V1125" i="3" s="1"/>
  <c r="E1125" i="3"/>
  <c r="U1125" i="3" s="1"/>
  <c r="D1125" i="3"/>
  <c r="C1125" i="3"/>
  <c r="T1125" i="3" s="1"/>
  <c r="B1125" i="3"/>
  <c r="A1125" i="3"/>
  <c r="S1125" i="3" s="1"/>
  <c r="AH1124" i="3"/>
  <c r="AG1124" i="3"/>
  <c r="AF1124" i="3"/>
  <c r="AE1124" i="3"/>
  <c r="H1124" i="3"/>
  <c r="W1124" i="3" s="1"/>
  <c r="G1124" i="3"/>
  <c r="F1124" i="3"/>
  <c r="V1124" i="3" s="1"/>
  <c r="E1124" i="3"/>
  <c r="U1124" i="3" s="1"/>
  <c r="AK1124" i="3" s="1"/>
  <c r="D1124" i="3"/>
  <c r="C1124" i="3"/>
  <c r="T1124" i="3" s="1"/>
  <c r="B1124" i="3"/>
  <c r="A1124" i="3"/>
  <c r="S1124" i="3" s="1"/>
  <c r="AH1123" i="3"/>
  <c r="AG1123" i="3"/>
  <c r="AF1123" i="3"/>
  <c r="AE1123" i="3"/>
  <c r="H1123" i="3"/>
  <c r="W1123" i="3" s="1"/>
  <c r="G1123" i="3"/>
  <c r="F1123" i="3"/>
  <c r="V1123" i="3" s="1"/>
  <c r="E1123" i="3"/>
  <c r="U1123" i="3" s="1"/>
  <c r="D1123" i="3"/>
  <c r="C1123" i="3"/>
  <c r="T1123" i="3" s="1"/>
  <c r="B1123" i="3"/>
  <c r="A1123" i="3"/>
  <c r="S1123" i="3" s="1"/>
  <c r="AH1122" i="3"/>
  <c r="AG1122" i="3"/>
  <c r="AF1122" i="3"/>
  <c r="AE1122" i="3"/>
  <c r="AC1122" i="3"/>
  <c r="AD1122" i="3" s="1"/>
  <c r="H1122" i="3"/>
  <c r="W1122" i="3" s="1"/>
  <c r="G1122" i="3"/>
  <c r="F1122" i="3"/>
  <c r="V1122" i="3" s="1"/>
  <c r="E1122" i="3"/>
  <c r="U1122" i="3" s="1"/>
  <c r="D1122" i="3"/>
  <c r="C1122" i="3"/>
  <c r="T1122" i="3" s="1"/>
  <c r="B1122" i="3"/>
  <c r="A1122" i="3"/>
  <c r="S1122" i="3" s="1"/>
  <c r="AH1121" i="3"/>
  <c r="AG1121" i="3"/>
  <c r="AF1121" i="3"/>
  <c r="AE1121" i="3"/>
  <c r="H1121" i="3"/>
  <c r="W1121" i="3" s="1"/>
  <c r="G1121" i="3"/>
  <c r="F1121" i="3"/>
  <c r="V1121" i="3" s="1"/>
  <c r="E1121" i="3"/>
  <c r="U1121" i="3" s="1"/>
  <c r="AK1121" i="3" s="1"/>
  <c r="D1121" i="3"/>
  <c r="C1121" i="3"/>
  <c r="T1121" i="3" s="1"/>
  <c r="B1121" i="3"/>
  <c r="A1121" i="3"/>
  <c r="S1121" i="3" s="1"/>
  <c r="AH1120" i="3"/>
  <c r="AG1120" i="3"/>
  <c r="AF1120" i="3"/>
  <c r="AE1120" i="3"/>
  <c r="AC1120" i="3"/>
  <c r="AD1120" i="3" s="1"/>
  <c r="H1120" i="3"/>
  <c r="W1120" i="3" s="1"/>
  <c r="G1120" i="3"/>
  <c r="F1120" i="3"/>
  <c r="V1120" i="3" s="1"/>
  <c r="E1120" i="3"/>
  <c r="U1120" i="3" s="1"/>
  <c r="D1120" i="3"/>
  <c r="C1120" i="3"/>
  <c r="T1120" i="3" s="1"/>
  <c r="B1120" i="3"/>
  <c r="A1120" i="3"/>
  <c r="S1120" i="3" s="1"/>
  <c r="AH1119" i="3"/>
  <c r="AG1119" i="3"/>
  <c r="AF1119" i="3"/>
  <c r="AE1119" i="3"/>
  <c r="H1119" i="3"/>
  <c r="W1119" i="3" s="1"/>
  <c r="G1119" i="3"/>
  <c r="F1119" i="3"/>
  <c r="V1119" i="3" s="1"/>
  <c r="E1119" i="3"/>
  <c r="U1119" i="3" s="1"/>
  <c r="D1119" i="3"/>
  <c r="C1119" i="3"/>
  <c r="T1119" i="3" s="1"/>
  <c r="B1119" i="3"/>
  <c r="A1119" i="3"/>
  <c r="S1119" i="3" s="1"/>
  <c r="AH1118" i="3"/>
  <c r="AG1118" i="3"/>
  <c r="AF1118" i="3"/>
  <c r="AE1118" i="3"/>
  <c r="H1118" i="3"/>
  <c r="W1118" i="3" s="1"/>
  <c r="G1118" i="3"/>
  <c r="F1118" i="3"/>
  <c r="V1118" i="3" s="1"/>
  <c r="E1118" i="3"/>
  <c r="U1118" i="3" s="1"/>
  <c r="AK1118" i="3" s="1"/>
  <c r="D1118" i="3"/>
  <c r="C1118" i="3"/>
  <c r="T1118" i="3" s="1"/>
  <c r="B1118" i="3"/>
  <c r="A1118" i="3"/>
  <c r="S1118" i="3" s="1"/>
  <c r="AH1117" i="3"/>
  <c r="AG1117" i="3"/>
  <c r="AF1117" i="3"/>
  <c r="AE1117" i="3"/>
  <c r="AC1117" i="3"/>
  <c r="H1117" i="3"/>
  <c r="W1117" i="3" s="1"/>
  <c r="G1117" i="3"/>
  <c r="F1117" i="3"/>
  <c r="V1117" i="3" s="1"/>
  <c r="E1117" i="3"/>
  <c r="U1117" i="3" s="1"/>
  <c r="D1117" i="3"/>
  <c r="C1117" i="3"/>
  <c r="T1117" i="3" s="1"/>
  <c r="AJ1117" i="3" s="1"/>
  <c r="B1117" i="3"/>
  <c r="A1117" i="3"/>
  <c r="S1117" i="3" s="1"/>
  <c r="AH1116" i="3"/>
  <c r="AG1116" i="3"/>
  <c r="AF1116" i="3"/>
  <c r="AE1116" i="3"/>
  <c r="H1116" i="3"/>
  <c r="W1116" i="3" s="1"/>
  <c r="G1116" i="3"/>
  <c r="F1116" i="3"/>
  <c r="V1116" i="3" s="1"/>
  <c r="E1116" i="3"/>
  <c r="U1116" i="3" s="1"/>
  <c r="AK1116" i="3" s="1"/>
  <c r="D1116" i="3"/>
  <c r="C1116" i="3"/>
  <c r="T1116" i="3" s="1"/>
  <c r="B1116" i="3"/>
  <c r="A1116" i="3"/>
  <c r="S1116" i="3" s="1"/>
  <c r="AH1115" i="3"/>
  <c r="AG1115" i="3"/>
  <c r="AF1115" i="3"/>
  <c r="AE1115" i="3"/>
  <c r="H1115" i="3"/>
  <c r="W1115" i="3" s="1"/>
  <c r="G1115" i="3"/>
  <c r="F1115" i="3"/>
  <c r="V1115" i="3" s="1"/>
  <c r="E1115" i="3"/>
  <c r="U1115" i="3" s="1"/>
  <c r="AK1115" i="3" s="1"/>
  <c r="D1115" i="3"/>
  <c r="C1115" i="3"/>
  <c r="T1115" i="3" s="1"/>
  <c r="B1115" i="3"/>
  <c r="A1115" i="3"/>
  <c r="S1115" i="3" s="1"/>
  <c r="AH1114" i="3"/>
  <c r="AG1114" i="3"/>
  <c r="AF1114" i="3"/>
  <c r="AE1114" i="3"/>
  <c r="H1114" i="3"/>
  <c r="W1114" i="3" s="1"/>
  <c r="G1114" i="3"/>
  <c r="F1114" i="3"/>
  <c r="V1114" i="3" s="1"/>
  <c r="E1114" i="3"/>
  <c r="U1114" i="3" s="1"/>
  <c r="D1114" i="3"/>
  <c r="C1114" i="3"/>
  <c r="T1114" i="3" s="1"/>
  <c r="B1114" i="3"/>
  <c r="A1114" i="3"/>
  <c r="S1114" i="3" s="1"/>
  <c r="AH1113" i="3"/>
  <c r="AG1113" i="3"/>
  <c r="AF1113" i="3"/>
  <c r="AE1113" i="3"/>
  <c r="H1113" i="3"/>
  <c r="W1113" i="3" s="1"/>
  <c r="G1113" i="3"/>
  <c r="F1113" i="3"/>
  <c r="V1113" i="3" s="1"/>
  <c r="E1113" i="3"/>
  <c r="U1113" i="3" s="1"/>
  <c r="D1113" i="3"/>
  <c r="C1113" i="3"/>
  <c r="T1113" i="3" s="1"/>
  <c r="B1113" i="3"/>
  <c r="A1113" i="3"/>
  <c r="S1113" i="3" s="1"/>
  <c r="AH1112" i="3"/>
  <c r="AG1112" i="3"/>
  <c r="AF1112" i="3"/>
  <c r="AE1112" i="3"/>
  <c r="H1112" i="3"/>
  <c r="W1112" i="3" s="1"/>
  <c r="G1112" i="3"/>
  <c r="F1112" i="3"/>
  <c r="V1112" i="3" s="1"/>
  <c r="E1112" i="3"/>
  <c r="U1112" i="3" s="1"/>
  <c r="AK1112" i="3" s="1"/>
  <c r="D1112" i="3"/>
  <c r="C1112" i="3"/>
  <c r="T1112" i="3" s="1"/>
  <c r="B1112" i="3"/>
  <c r="A1112" i="3"/>
  <c r="S1112" i="3" s="1"/>
  <c r="AH1111" i="3"/>
  <c r="AG1111" i="3"/>
  <c r="AF1111" i="3"/>
  <c r="AE1111" i="3"/>
  <c r="H1111" i="3"/>
  <c r="W1111" i="3" s="1"/>
  <c r="G1111" i="3"/>
  <c r="F1111" i="3"/>
  <c r="V1111" i="3" s="1"/>
  <c r="E1111" i="3"/>
  <c r="U1111" i="3" s="1"/>
  <c r="D1111" i="3"/>
  <c r="C1111" i="3"/>
  <c r="T1111" i="3" s="1"/>
  <c r="AJ1111" i="3" s="1"/>
  <c r="B1111" i="3"/>
  <c r="A1111" i="3"/>
  <c r="S1111" i="3" s="1"/>
  <c r="AH1110" i="3"/>
  <c r="AG1110" i="3"/>
  <c r="AF1110" i="3"/>
  <c r="AE1110" i="3"/>
  <c r="H1110" i="3"/>
  <c r="W1110" i="3" s="1"/>
  <c r="G1110" i="3"/>
  <c r="F1110" i="3"/>
  <c r="V1110" i="3" s="1"/>
  <c r="E1110" i="3"/>
  <c r="U1110" i="3" s="1"/>
  <c r="D1110" i="3"/>
  <c r="C1110" i="3"/>
  <c r="T1110" i="3" s="1"/>
  <c r="B1110" i="3"/>
  <c r="A1110" i="3"/>
  <c r="S1110" i="3" s="1"/>
  <c r="AH1109" i="3"/>
  <c r="AG1109" i="3"/>
  <c r="AF1109" i="3"/>
  <c r="AE1109" i="3"/>
  <c r="H1109" i="3"/>
  <c r="W1109" i="3" s="1"/>
  <c r="G1109" i="3"/>
  <c r="F1109" i="3"/>
  <c r="V1109" i="3" s="1"/>
  <c r="E1109" i="3"/>
  <c r="U1109" i="3" s="1"/>
  <c r="AK1109" i="3" s="1"/>
  <c r="D1109" i="3"/>
  <c r="C1109" i="3"/>
  <c r="T1109" i="3" s="1"/>
  <c r="B1109" i="3"/>
  <c r="A1109" i="3"/>
  <c r="S1109" i="3" s="1"/>
  <c r="AH1108" i="3"/>
  <c r="AG1108" i="3"/>
  <c r="AF1108" i="3"/>
  <c r="AE1108" i="3"/>
  <c r="H1108" i="3"/>
  <c r="W1108" i="3" s="1"/>
  <c r="G1108" i="3"/>
  <c r="F1108" i="3"/>
  <c r="V1108" i="3" s="1"/>
  <c r="E1108" i="3"/>
  <c r="U1108" i="3" s="1"/>
  <c r="AK1108" i="3" s="1"/>
  <c r="D1108" i="3"/>
  <c r="C1108" i="3"/>
  <c r="T1108" i="3" s="1"/>
  <c r="B1108" i="3"/>
  <c r="A1108" i="3"/>
  <c r="S1108" i="3" s="1"/>
  <c r="AH1107" i="3"/>
  <c r="AG1107" i="3"/>
  <c r="AF1107" i="3"/>
  <c r="AE1107" i="3"/>
  <c r="H1107" i="3"/>
  <c r="W1107" i="3" s="1"/>
  <c r="G1107" i="3"/>
  <c r="F1107" i="3"/>
  <c r="V1107" i="3" s="1"/>
  <c r="E1107" i="3"/>
  <c r="U1107" i="3" s="1"/>
  <c r="D1107" i="3"/>
  <c r="C1107" i="3"/>
  <c r="T1107" i="3" s="1"/>
  <c r="AJ1107" i="3" s="1"/>
  <c r="B1107" i="3"/>
  <c r="A1107" i="3"/>
  <c r="S1107" i="3" s="1"/>
  <c r="AK1106" i="3"/>
  <c r="AJ1106" i="3"/>
  <c r="AH1106" i="3"/>
  <c r="AG1106" i="3"/>
  <c r="AF1106" i="3"/>
  <c r="AE1106" i="3"/>
  <c r="H1106" i="3"/>
  <c r="G1106" i="3"/>
  <c r="F1106" i="3"/>
  <c r="E1106" i="3"/>
  <c r="D1106" i="3"/>
  <c r="C1106" i="3"/>
  <c r="B1106" i="3"/>
  <c r="A1106" i="3"/>
  <c r="AC1105" i="3"/>
  <c r="A1105" i="3"/>
  <c r="AB1107" i="3" s="1"/>
  <c r="AB1108" i="3" s="1"/>
  <c r="AC1104" i="3"/>
  <c r="AD1104" i="3" s="1"/>
  <c r="H1104" i="3"/>
  <c r="W1104" i="3" s="1"/>
  <c r="G1104" i="3"/>
  <c r="F1104" i="3"/>
  <c r="V1104" i="3" s="1"/>
  <c r="E1104" i="3"/>
  <c r="U1104" i="3" s="1"/>
  <c r="D1104" i="3"/>
  <c r="C1104" i="3"/>
  <c r="T1104" i="3" s="1"/>
  <c r="B1104" i="3"/>
  <c r="A1104" i="3"/>
  <c r="S1104" i="3" s="1"/>
  <c r="H1103" i="3"/>
  <c r="W1103" i="3" s="1"/>
  <c r="AI1104" i="3" s="1"/>
  <c r="G1103" i="3"/>
  <c r="F1103" i="3"/>
  <c r="V1103" i="3" s="1"/>
  <c r="E1103" i="3"/>
  <c r="U1103" i="3" s="1"/>
  <c r="AH1104" i="3" s="1"/>
  <c r="D1103" i="3"/>
  <c r="C1103" i="3"/>
  <c r="T1103" i="3" s="1"/>
  <c r="AG1104" i="3" s="1"/>
  <c r="B1103" i="3"/>
  <c r="AC1085" i="3" s="1"/>
  <c r="AD1085" i="3" s="1"/>
  <c r="A1103" i="3"/>
  <c r="S1103" i="3" s="1"/>
  <c r="AH1102" i="3"/>
  <c r="AG1102" i="3"/>
  <c r="AF1102" i="3"/>
  <c r="AE1102" i="3"/>
  <c r="AC1102" i="3"/>
  <c r="AD1102" i="3" s="1"/>
  <c r="H1102" i="3"/>
  <c r="W1102" i="3" s="1"/>
  <c r="G1102" i="3"/>
  <c r="F1102" i="3"/>
  <c r="V1102" i="3" s="1"/>
  <c r="E1102" i="3"/>
  <c r="U1102" i="3" s="1"/>
  <c r="D1102" i="3"/>
  <c r="C1102" i="3"/>
  <c r="T1102" i="3" s="1"/>
  <c r="B1102" i="3"/>
  <c r="A1102" i="3"/>
  <c r="S1102" i="3" s="1"/>
  <c r="AH1101" i="3"/>
  <c r="AG1101" i="3"/>
  <c r="AF1101" i="3"/>
  <c r="AE1101" i="3"/>
  <c r="H1101" i="3"/>
  <c r="W1101" i="3" s="1"/>
  <c r="G1101" i="3"/>
  <c r="F1101" i="3"/>
  <c r="V1101" i="3" s="1"/>
  <c r="E1101" i="3"/>
  <c r="U1101" i="3" s="1"/>
  <c r="D1101" i="3"/>
  <c r="C1101" i="3"/>
  <c r="T1101" i="3" s="1"/>
  <c r="AJ1101" i="3" s="1"/>
  <c r="B1101" i="3"/>
  <c r="A1101" i="3"/>
  <c r="S1101" i="3" s="1"/>
  <c r="AH1100" i="3"/>
  <c r="AG1100" i="3"/>
  <c r="AF1100" i="3"/>
  <c r="AE1100" i="3"/>
  <c r="H1100" i="3"/>
  <c r="W1100" i="3" s="1"/>
  <c r="G1100" i="3"/>
  <c r="F1100" i="3"/>
  <c r="V1100" i="3" s="1"/>
  <c r="E1100" i="3"/>
  <c r="U1100" i="3" s="1"/>
  <c r="AK1100" i="3" s="1"/>
  <c r="D1100" i="3"/>
  <c r="C1100" i="3"/>
  <c r="T1100" i="3" s="1"/>
  <c r="B1100" i="3"/>
  <c r="A1100" i="3"/>
  <c r="S1100" i="3" s="1"/>
  <c r="AH1099" i="3"/>
  <c r="AG1099" i="3"/>
  <c r="AF1099" i="3"/>
  <c r="AE1099" i="3"/>
  <c r="AC1099" i="3"/>
  <c r="AD1099" i="3" s="1"/>
  <c r="H1099" i="3"/>
  <c r="W1099" i="3" s="1"/>
  <c r="G1099" i="3"/>
  <c r="F1099" i="3"/>
  <c r="V1099" i="3" s="1"/>
  <c r="E1099" i="3"/>
  <c r="U1099" i="3" s="1"/>
  <c r="D1099" i="3"/>
  <c r="C1099" i="3"/>
  <c r="T1099" i="3" s="1"/>
  <c r="B1099" i="3"/>
  <c r="A1099" i="3"/>
  <c r="S1099" i="3" s="1"/>
  <c r="AH1098" i="3"/>
  <c r="AG1098" i="3"/>
  <c r="AF1098" i="3"/>
  <c r="AE1098" i="3"/>
  <c r="H1098" i="3"/>
  <c r="W1098" i="3" s="1"/>
  <c r="G1098" i="3"/>
  <c r="F1098" i="3"/>
  <c r="V1098" i="3" s="1"/>
  <c r="E1098" i="3"/>
  <c r="U1098" i="3" s="1"/>
  <c r="AK1098" i="3" s="1"/>
  <c r="D1098" i="3"/>
  <c r="C1098" i="3"/>
  <c r="T1098" i="3" s="1"/>
  <c r="B1098" i="3"/>
  <c r="A1098" i="3"/>
  <c r="S1098" i="3" s="1"/>
  <c r="AH1097" i="3"/>
  <c r="AG1097" i="3"/>
  <c r="AF1097" i="3"/>
  <c r="AE1097" i="3"/>
  <c r="AC1097" i="3"/>
  <c r="AD1097" i="3" s="1"/>
  <c r="T1097" i="3"/>
  <c r="AJ1097" i="3" s="1"/>
  <c r="H1097" i="3"/>
  <c r="W1097" i="3" s="1"/>
  <c r="G1097" i="3"/>
  <c r="F1097" i="3"/>
  <c r="V1097" i="3" s="1"/>
  <c r="E1097" i="3"/>
  <c r="U1097" i="3" s="1"/>
  <c r="D1097" i="3"/>
  <c r="C1097" i="3"/>
  <c r="B1097" i="3"/>
  <c r="A1097" i="3"/>
  <c r="S1097" i="3" s="1"/>
  <c r="AH1096" i="3"/>
  <c r="AG1096" i="3"/>
  <c r="AF1096" i="3"/>
  <c r="AE1096" i="3"/>
  <c r="H1096" i="3"/>
  <c r="W1096" i="3" s="1"/>
  <c r="G1096" i="3"/>
  <c r="F1096" i="3"/>
  <c r="V1096" i="3" s="1"/>
  <c r="E1096" i="3"/>
  <c r="U1096" i="3" s="1"/>
  <c r="AK1096" i="3" s="1"/>
  <c r="D1096" i="3"/>
  <c r="C1096" i="3"/>
  <c r="T1096" i="3" s="1"/>
  <c r="B1096" i="3"/>
  <c r="A1096" i="3"/>
  <c r="S1096" i="3" s="1"/>
  <c r="AH1095" i="3"/>
  <c r="AG1095" i="3"/>
  <c r="AF1095" i="3"/>
  <c r="AE1095" i="3"/>
  <c r="H1095" i="3"/>
  <c r="W1095" i="3" s="1"/>
  <c r="G1095" i="3"/>
  <c r="F1095" i="3"/>
  <c r="V1095" i="3" s="1"/>
  <c r="E1095" i="3"/>
  <c r="U1095" i="3" s="1"/>
  <c r="D1095" i="3"/>
  <c r="C1095" i="3"/>
  <c r="T1095" i="3" s="1"/>
  <c r="AJ1095" i="3" s="1"/>
  <c r="B1095" i="3"/>
  <c r="A1095" i="3"/>
  <c r="S1095" i="3" s="1"/>
  <c r="AH1094" i="3"/>
  <c r="AG1094" i="3"/>
  <c r="AF1094" i="3"/>
  <c r="AE1094" i="3"/>
  <c r="AC1094" i="3"/>
  <c r="H1094" i="3"/>
  <c r="W1094" i="3" s="1"/>
  <c r="G1094" i="3"/>
  <c r="F1094" i="3"/>
  <c r="V1094" i="3" s="1"/>
  <c r="E1094" i="3"/>
  <c r="U1094" i="3" s="1"/>
  <c r="AK1094" i="3" s="1"/>
  <c r="D1094" i="3"/>
  <c r="C1094" i="3"/>
  <c r="T1094" i="3" s="1"/>
  <c r="AJ1094" i="3" s="1"/>
  <c r="B1094" i="3"/>
  <c r="A1094" i="3"/>
  <c r="S1094" i="3" s="1"/>
  <c r="AH1093" i="3"/>
  <c r="AG1093" i="3"/>
  <c r="AF1093" i="3"/>
  <c r="AE1093" i="3"/>
  <c r="H1093" i="3"/>
  <c r="W1093" i="3" s="1"/>
  <c r="G1093" i="3"/>
  <c r="F1093" i="3"/>
  <c r="V1093" i="3" s="1"/>
  <c r="E1093" i="3"/>
  <c r="U1093" i="3" s="1"/>
  <c r="AK1093" i="3" s="1"/>
  <c r="D1093" i="3"/>
  <c r="C1093" i="3"/>
  <c r="T1093" i="3" s="1"/>
  <c r="B1093" i="3"/>
  <c r="A1093" i="3"/>
  <c r="S1093" i="3" s="1"/>
  <c r="AH1092" i="3"/>
  <c r="AG1092" i="3"/>
  <c r="AF1092" i="3"/>
  <c r="AE1092" i="3"/>
  <c r="H1092" i="3"/>
  <c r="W1092" i="3" s="1"/>
  <c r="G1092" i="3"/>
  <c r="F1092" i="3"/>
  <c r="V1092" i="3" s="1"/>
  <c r="E1092" i="3"/>
  <c r="U1092" i="3" s="1"/>
  <c r="D1092" i="3"/>
  <c r="C1092" i="3"/>
  <c r="T1092" i="3" s="1"/>
  <c r="B1092" i="3"/>
  <c r="A1092" i="3"/>
  <c r="S1092" i="3" s="1"/>
  <c r="AH1091" i="3"/>
  <c r="AG1091" i="3"/>
  <c r="AF1091" i="3"/>
  <c r="AE1091" i="3"/>
  <c r="H1091" i="3"/>
  <c r="W1091" i="3" s="1"/>
  <c r="G1091" i="3"/>
  <c r="F1091" i="3"/>
  <c r="V1091" i="3" s="1"/>
  <c r="E1091" i="3"/>
  <c r="U1091" i="3" s="1"/>
  <c r="AK1091" i="3" s="1"/>
  <c r="D1091" i="3"/>
  <c r="C1091" i="3"/>
  <c r="T1091" i="3" s="1"/>
  <c r="B1091" i="3"/>
  <c r="A1091" i="3"/>
  <c r="S1091" i="3" s="1"/>
  <c r="AH1090" i="3"/>
  <c r="AG1090" i="3"/>
  <c r="AF1090" i="3"/>
  <c r="AE1090" i="3"/>
  <c r="H1090" i="3"/>
  <c r="W1090" i="3" s="1"/>
  <c r="G1090" i="3"/>
  <c r="F1090" i="3"/>
  <c r="V1090" i="3" s="1"/>
  <c r="E1090" i="3"/>
  <c r="U1090" i="3" s="1"/>
  <c r="AK1090" i="3" s="1"/>
  <c r="D1090" i="3"/>
  <c r="C1090" i="3"/>
  <c r="T1090" i="3" s="1"/>
  <c r="B1090" i="3"/>
  <c r="A1090" i="3"/>
  <c r="S1090" i="3" s="1"/>
  <c r="AH1089" i="3"/>
  <c r="AG1089" i="3"/>
  <c r="AF1089" i="3"/>
  <c r="AE1089" i="3"/>
  <c r="H1089" i="3"/>
  <c r="W1089" i="3" s="1"/>
  <c r="G1089" i="3"/>
  <c r="F1089" i="3"/>
  <c r="V1089" i="3" s="1"/>
  <c r="E1089" i="3"/>
  <c r="U1089" i="3" s="1"/>
  <c r="AK1089" i="3" s="1"/>
  <c r="D1089" i="3"/>
  <c r="C1089" i="3"/>
  <c r="T1089" i="3" s="1"/>
  <c r="B1089" i="3"/>
  <c r="A1089" i="3"/>
  <c r="S1089" i="3" s="1"/>
  <c r="AH1088" i="3"/>
  <c r="AG1088" i="3"/>
  <c r="AF1088" i="3"/>
  <c r="AE1088" i="3"/>
  <c r="H1088" i="3"/>
  <c r="W1088" i="3" s="1"/>
  <c r="G1088" i="3"/>
  <c r="F1088" i="3"/>
  <c r="V1088" i="3" s="1"/>
  <c r="E1088" i="3"/>
  <c r="U1088" i="3" s="1"/>
  <c r="D1088" i="3"/>
  <c r="C1088" i="3"/>
  <c r="T1088" i="3" s="1"/>
  <c r="B1088" i="3"/>
  <c r="A1088" i="3"/>
  <c r="S1088" i="3" s="1"/>
  <c r="AH1087" i="3"/>
  <c r="AG1087" i="3"/>
  <c r="AF1087" i="3"/>
  <c r="AE1087" i="3"/>
  <c r="H1087" i="3"/>
  <c r="W1087" i="3" s="1"/>
  <c r="G1087" i="3"/>
  <c r="F1087" i="3"/>
  <c r="V1087" i="3" s="1"/>
  <c r="E1087" i="3"/>
  <c r="U1087" i="3" s="1"/>
  <c r="AK1087" i="3" s="1"/>
  <c r="D1087" i="3"/>
  <c r="C1087" i="3"/>
  <c r="T1087" i="3" s="1"/>
  <c r="B1087" i="3"/>
  <c r="A1087" i="3"/>
  <c r="S1087" i="3" s="1"/>
  <c r="AH1086" i="3"/>
  <c r="AG1086" i="3"/>
  <c r="AF1086" i="3"/>
  <c r="AE1086" i="3"/>
  <c r="H1086" i="3"/>
  <c r="W1086" i="3" s="1"/>
  <c r="G1086" i="3"/>
  <c r="F1086" i="3"/>
  <c r="V1086" i="3" s="1"/>
  <c r="E1086" i="3"/>
  <c r="U1086" i="3" s="1"/>
  <c r="D1086" i="3"/>
  <c r="C1086" i="3"/>
  <c r="T1086" i="3" s="1"/>
  <c r="B1086" i="3"/>
  <c r="A1086" i="3"/>
  <c r="S1086" i="3" s="1"/>
  <c r="AH1085" i="3"/>
  <c r="AG1085" i="3"/>
  <c r="AF1085" i="3"/>
  <c r="AE1085" i="3"/>
  <c r="W1085" i="3"/>
  <c r="H1085" i="3"/>
  <c r="G1085" i="3"/>
  <c r="F1085" i="3"/>
  <c r="V1085" i="3" s="1"/>
  <c r="E1085" i="3"/>
  <c r="U1085" i="3" s="1"/>
  <c r="D1085" i="3"/>
  <c r="C1085" i="3"/>
  <c r="T1085" i="3" s="1"/>
  <c r="B1085" i="3"/>
  <c r="A1085" i="3"/>
  <c r="S1085" i="3" s="1"/>
  <c r="AH1084" i="3"/>
  <c r="AG1084" i="3"/>
  <c r="AI1084" i="3" s="1"/>
  <c r="AF1084" i="3"/>
  <c r="AE1084" i="3"/>
  <c r="H1084" i="3"/>
  <c r="W1084" i="3" s="1"/>
  <c r="G1084" i="3"/>
  <c r="F1084" i="3"/>
  <c r="V1084" i="3" s="1"/>
  <c r="E1084" i="3"/>
  <c r="U1084" i="3" s="1"/>
  <c r="D1084" i="3"/>
  <c r="C1084" i="3"/>
  <c r="T1084" i="3" s="1"/>
  <c r="B1084" i="3"/>
  <c r="A1084" i="3"/>
  <c r="S1084" i="3" s="1"/>
  <c r="AK1083" i="3"/>
  <c r="AJ1083" i="3"/>
  <c r="AH1083" i="3"/>
  <c r="AG1083" i="3"/>
  <c r="AF1083" i="3"/>
  <c r="AE1083" i="3"/>
  <c r="H1083" i="3"/>
  <c r="G1083" i="3"/>
  <c r="F1083" i="3"/>
  <c r="E1083" i="3"/>
  <c r="D1083" i="3"/>
  <c r="C1083" i="3"/>
  <c r="B1083" i="3"/>
  <c r="A1083" i="3"/>
  <c r="AC1082" i="3"/>
  <c r="A1082" i="3"/>
  <c r="AB1084" i="3" s="1"/>
  <c r="AB1085" i="3" s="1"/>
  <c r="AB1086" i="3" s="1"/>
  <c r="AC1035" i="3"/>
  <c r="AD1035" i="3" s="1"/>
  <c r="AH1033" i="3"/>
  <c r="AG1033" i="3"/>
  <c r="AF1033" i="3"/>
  <c r="AE1033" i="3"/>
  <c r="AC1033" i="3"/>
  <c r="AD1033" i="3" s="1"/>
  <c r="AH1032" i="3"/>
  <c r="AG1032" i="3"/>
  <c r="AF1032" i="3"/>
  <c r="AE1032" i="3"/>
  <c r="AH1031" i="3"/>
  <c r="AG1031" i="3"/>
  <c r="AF1031" i="3"/>
  <c r="AE1031" i="3"/>
  <c r="AH1030" i="3"/>
  <c r="AI1030" i="3" s="1"/>
  <c r="AG1030" i="3"/>
  <c r="AF1030" i="3"/>
  <c r="AE1030" i="3"/>
  <c r="AC1030" i="3"/>
  <c r="AD1030" i="3" s="1"/>
  <c r="AH1029" i="3"/>
  <c r="AG1029" i="3"/>
  <c r="AF1029" i="3"/>
  <c r="AE1029" i="3"/>
  <c r="AH1028" i="3"/>
  <c r="AG1028" i="3"/>
  <c r="AF1028" i="3"/>
  <c r="AE1028" i="3"/>
  <c r="AC1028" i="3"/>
  <c r="AD1028" i="3" s="1"/>
  <c r="AH1027" i="3"/>
  <c r="AG1027" i="3"/>
  <c r="AF1027" i="3"/>
  <c r="AE1027" i="3"/>
  <c r="S1027" i="3"/>
  <c r="AH1026" i="3"/>
  <c r="AG1026" i="3"/>
  <c r="AF1026" i="3"/>
  <c r="AE1026" i="3"/>
  <c r="AH1025" i="3"/>
  <c r="AG1025" i="3"/>
  <c r="AF1025" i="3"/>
  <c r="AE1025" i="3"/>
  <c r="AC1025" i="3"/>
  <c r="AH1024" i="3"/>
  <c r="AG1024" i="3"/>
  <c r="AF1024" i="3"/>
  <c r="AE1024" i="3"/>
  <c r="S1024" i="3"/>
  <c r="AH1023" i="3"/>
  <c r="AG1023" i="3"/>
  <c r="AF1023" i="3"/>
  <c r="AE1023" i="3"/>
  <c r="AH1022" i="3"/>
  <c r="AG1022" i="3"/>
  <c r="AF1022" i="3"/>
  <c r="AE1022" i="3"/>
  <c r="AH1021" i="3"/>
  <c r="AG1021" i="3"/>
  <c r="AI1021" i="3" s="1"/>
  <c r="AF1021" i="3"/>
  <c r="AE1021" i="3"/>
  <c r="AH1020" i="3"/>
  <c r="AG1020" i="3"/>
  <c r="AF1020" i="3"/>
  <c r="AE1020" i="3"/>
  <c r="AH1019" i="3"/>
  <c r="AG1019" i="3"/>
  <c r="AF1019" i="3"/>
  <c r="AE1019" i="3"/>
  <c r="AH1018" i="3"/>
  <c r="AG1018" i="3"/>
  <c r="AF1018" i="3"/>
  <c r="AE1018" i="3"/>
  <c r="AH1017" i="3"/>
  <c r="AI1017" i="3" s="1"/>
  <c r="AG1017" i="3"/>
  <c r="AF1017" i="3"/>
  <c r="AE1017" i="3"/>
  <c r="AH1016" i="3"/>
  <c r="AG1016" i="3"/>
  <c r="AF1016" i="3"/>
  <c r="AE1016" i="3"/>
  <c r="AH1015" i="3"/>
  <c r="AG1015" i="3"/>
  <c r="AF1015" i="3"/>
  <c r="AE1015" i="3"/>
  <c r="AK1014" i="3"/>
  <c r="AJ1014" i="3"/>
  <c r="AH1014" i="3"/>
  <c r="AG1014" i="3"/>
  <c r="AF1014" i="3"/>
  <c r="AE1014" i="3"/>
  <c r="AC1013" i="3"/>
  <c r="H1035" i="3"/>
  <c r="W1035" i="3" s="1"/>
  <c r="G1035" i="3"/>
  <c r="F1035" i="3"/>
  <c r="V1035" i="3" s="1"/>
  <c r="E1035" i="3"/>
  <c r="U1035" i="3" s="1"/>
  <c r="D1035" i="3"/>
  <c r="C1035" i="3"/>
  <c r="T1035" i="3" s="1"/>
  <c r="B1035" i="3"/>
  <c r="A1035" i="3"/>
  <c r="S1035" i="3" s="1"/>
  <c r="H1034" i="3"/>
  <c r="W1034" i="3" s="1"/>
  <c r="AI1035" i="3" s="1"/>
  <c r="G1034" i="3"/>
  <c r="F1034" i="3"/>
  <c r="V1034" i="3" s="1"/>
  <c r="E1034" i="3"/>
  <c r="U1034" i="3" s="1"/>
  <c r="AH1035" i="3" s="1"/>
  <c r="D1034" i="3"/>
  <c r="C1034" i="3"/>
  <c r="T1034" i="3" s="1"/>
  <c r="AG1035" i="3" s="1"/>
  <c r="B1034" i="3"/>
  <c r="A1034" i="3"/>
  <c r="S1034" i="3" s="1"/>
  <c r="H1033" i="3"/>
  <c r="W1033" i="3" s="1"/>
  <c r="G1033" i="3"/>
  <c r="F1033" i="3"/>
  <c r="V1033" i="3" s="1"/>
  <c r="E1033" i="3"/>
  <c r="U1033" i="3" s="1"/>
  <c r="AK1033" i="3" s="1"/>
  <c r="D1033" i="3"/>
  <c r="C1033" i="3"/>
  <c r="T1033" i="3" s="1"/>
  <c r="B1033" i="3"/>
  <c r="A1033" i="3"/>
  <c r="S1033" i="3" s="1"/>
  <c r="H1032" i="3"/>
  <c r="W1032" i="3" s="1"/>
  <c r="G1032" i="3"/>
  <c r="F1032" i="3"/>
  <c r="V1032" i="3" s="1"/>
  <c r="E1032" i="3"/>
  <c r="U1032" i="3" s="1"/>
  <c r="AK1032" i="3" s="1"/>
  <c r="D1032" i="3"/>
  <c r="C1032" i="3"/>
  <c r="T1032" i="3" s="1"/>
  <c r="AJ1032" i="3" s="1"/>
  <c r="B1032" i="3"/>
  <c r="A1032" i="3"/>
  <c r="S1032" i="3" s="1"/>
  <c r="H1031" i="3"/>
  <c r="W1031" i="3" s="1"/>
  <c r="G1031" i="3"/>
  <c r="F1031" i="3"/>
  <c r="V1031" i="3" s="1"/>
  <c r="E1031" i="3"/>
  <c r="U1031" i="3" s="1"/>
  <c r="AK1031" i="3" s="1"/>
  <c r="D1031" i="3"/>
  <c r="C1031" i="3"/>
  <c r="T1031" i="3" s="1"/>
  <c r="B1031" i="3"/>
  <c r="A1031" i="3"/>
  <c r="S1031" i="3" s="1"/>
  <c r="H1030" i="3"/>
  <c r="W1030" i="3" s="1"/>
  <c r="G1030" i="3"/>
  <c r="F1030" i="3"/>
  <c r="V1030" i="3" s="1"/>
  <c r="E1030" i="3"/>
  <c r="U1030" i="3" s="1"/>
  <c r="D1030" i="3"/>
  <c r="C1030" i="3"/>
  <c r="T1030" i="3" s="1"/>
  <c r="B1030" i="3"/>
  <c r="A1030" i="3"/>
  <c r="S1030" i="3" s="1"/>
  <c r="H1029" i="3"/>
  <c r="W1029" i="3" s="1"/>
  <c r="G1029" i="3"/>
  <c r="F1029" i="3"/>
  <c r="V1029" i="3" s="1"/>
  <c r="E1029" i="3"/>
  <c r="U1029" i="3" s="1"/>
  <c r="AK1029" i="3" s="1"/>
  <c r="D1029" i="3"/>
  <c r="C1029" i="3"/>
  <c r="T1029" i="3" s="1"/>
  <c r="B1029" i="3"/>
  <c r="A1029" i="3"/>
  <c r="S1029" i="3" s="1"/>
  <c r="H1028" i="3"/>
  <c r="W1028" i="3" s="1"/>
  <c r="G1028" i="3"/>
  <c r="F1028" i="3"/>
  <c r="V1028" i="3" s="1"/>
  <c r="E1028" i="3"/>
  <c r="U1028" i="3" s="1"/>
  <c r="AK1028" i="3" s="1"/>
  <c r="D1028" i="3"/>
  <c r="C1028" i="3"/>
  <c r="T1028" i="3" s="1"/>
  <c r="B1028" i="3"/>
  <c r="A1028" i="3"/>
  <c r="S1028" i="3" s="1"/>
  <c r="H1027" i="3"/>
  <c r="W1027" i="3" s="1"/>
  <c r="G1027" i="3"/>
  <c r="F1027" i="3"/>
  <c r="V1027" i="3" s="1"/>
  <c r="E1027" i="3"/>
  <c r="U1027" i="3" s="1"/>
  <c r="AK1027" i="3" s="1"/>
  <c r="D1027" i="3"/>
  <c r="C1027" i="3"/>
  <c r="T1027" i="3" s="1"/>
  <c r="B1027" i="3"/>
  <c r="A1027" i="3"/>
  <c r="H1026" i="3"/>
  <c r="W1026" i="3" s="1"/>
  <c r="G1026" i="3"/>
  <c r="F1026" i="3"/>
  <c r="V1026" i="3" s="1"/>
  <c r="E1026" i="3"/>
  <c r="U1026" i="3" s="1"/>
  <c r="AK1026" i="3" s="1"/>
  <c r="D1026" i="3"/>
  <c r="C1026" i="3"/>
  <c r="T1026" i="3" s="1"/>
  <c r="AJ1026" i="3" s="1"/>
  <c r="B1026" i="3"/>
  <c r="A1026" i="3"/>
  <c r="S1026" i="3" s="1"/>
  <c r="H1025" i="3"/>
  <c r="W1025" i="3" s="1"/>
  <c r="G1025" i="3"/>
  <c r="F1025" i="3"/>
  <c r="V1025" i="3" s="1"/>
  <c r="E1025" i="3"/>
  <c r="U1025" i="3" s="1"/>
  <c r="AK1025" i="3" s="1"/>
  <c r="D1025" i="3"/>
  <c r="C1025" i="3"/>
  <c r="T1025" i="3" s="1"/>
  <c r="AJ1025" i="3" s="1"/>
  <c r="B1025" i="3"/>
  <c r="A1025" i="3"/>
  <c r="S1025" i="3" s="1"/>
  <c r="H1024" i="3"/>
  <c r="W1024" i="3" s="1"/>
  <c r="G1024" i="3"/>
  <c r="F1024" i="3"/>
  <c r="V1024" i="3" s="1"/>
  <c r="E1024" i="3"/>
  <c r="U1024" i="3" s="1"/>
  <c r="AK1024" i="3" s="1"/>
  <c r="D1024" i="3"/>
  <c r="C1024" i="3"/>
  <c r="T1024" i="3" s="1"/>
  <c r="B1024" i="3"/>
  <c r="A1024" i="3"/>
  <c r="H1023" i="3"/>
  <c r="W1023" i="3" s="1"/>
  <c r="G1023" i="3"/>
  <c r="F1023" i="3"/>
  <c r="V1023" i="3" s="1"/>
  <c r="E1023" i="3"/>
  <c r="U1023" i="3" s="1"/>
  <c r="AK1023" i="3" s="1"/>
  <c r="D1023" i="3"/>
  <c r="C1023" i="3"/>
  <c r="T1023" i="3" s="1"/>
  <c r="B1023" i="3"/>
  <c r="A1023" i="3"/>
  <c r="S1023" i="3" s="1"/>
  <c r="H1022" i="3"/>
  <c r="W1022" i="3" s="1"/>
  <c r="G1022" i="3"/>
  <c r="F1022" i="3"/>
  <c r="V1022" i="3" s="1"/>
  <c r="E1022" i="3"/>
  <c r="U1022" i="3" s="1"/>
  <c r="AK1022" i="3" s="1"/>
  <c r="D1022" i="3"/>
  <c r="C1022" i="3"/>
  <c r="T1022" i="3" s="1"/>
  <c r="B1022" i="3"/>
  <c r="A1022" i="3"/>
  <c r="S1022" i="3" s="1"/>
  <c r="H1021" i="3"/>
  <c r="W1021" i="3" s="1"/>
  <c r="G1021" i="3"/>
  <c r="F1021" i="3"/>
  <c r="V1021" i="3" s="1"/>
  <c r="E1021" i="3"/>
  <c r="U1021" i="3" s="1"/>
  <c r="D1021" i="3"/>
  <c r="C1021" i="3"/>
  <c r="T1021" i="3" s="1"/>
  <c r="B1021" i="3"/>
  <c r="A1021" i="3"/>
  <c r="S1021" i="3" s="1"/>
  <c r="H1020" i="3"/>
  <c r="W1020" i="3" s="1"/>
  <c r="G1020" i="3"/>
  <c r="F1020" i="3"/>
  <c r="V1020" i="3" s="1"/>
  <c r="E1020" i="3"/>
  <c r="U1020" i="3" s="1"/>
  <c r="AK1020" i="3" s="1"/>
  <c r="D1020" i="3"/>
  <c r="C1020" i="3"/>
  <c r="T1020" i="3" s="1"/>
  <c r="B1020" i="3"/>
  <c r="A1020" i="3"/>
  <c r="S1020" i="3" s="1"/>
  <c r="H1019" i="3"/>
  <c r="W1019" i="3" s="1"/>
  <c r="G1019" i="3"/>
  <c r="F1019" i="3"/>
  <c r="V1019" i="3" s="1"/>
  <c r="E1019" i="3"/>
  <c r="U1019" i="3" s="1"/>
  <c r="AK1019" i="3" s="1"/>
  <c r="D1019" i="3"/>
  <c r="C1019" i="3"/>
  <c r="T1019" i="3" s="1"/>
  <c r="B1019" i="3"/>
  <c r="A1019" i="3"/>
  <c r="S1019" i="3" s="1"/>
  <c r="H1018" i="3"/>
  <c r="W1018" i="3" s="1"/>
  <c r="G1018" i="3"/>
  <c r="F1018" i="3"/>
  <c r="V1018" i="3" s="1"/>
  <c r="E1018" i="3"/>
  <c r="U1018" i="3" s="1"/>
  <c r="AK1018" i="3" s="1"/>
  <c r="D1018" i="3"/>
  <c r="C1018" i="3"/>
  <c r="T1018" i="3" s="1"/>
  <c r="B1018" i="3"/>
  <c r="A1018" i="3"/>
  <c r="S1018" i="3" s="1"/>
  <c r="H1017" i="3"/>
  <c r="W1017" i="3" s="1"/>
  <c r="G1017" i="3"/>
  <c r="F1017" i="3"/>
  <c r="V1017" i="3" s="1"/>
  <c r="E1017" i="3"/>
  <c r="U1017" i="3" s="1"/>
  <c r="AK1017" i="3" s="1"/>
  <c r="D1017" i="3"/>
  <c r="C1017" i="3"/>
  <c r="T1017" i="3" s="1"/>
  <c r="B1017" i="3"/>
  <c r="A1017" i="3"/>
  <c r="S1017" i="3" s="1"/>
  <c r="H1016" i="3"/>
  <c r="W1016" i="3" s="1"/>
  <c r="G1016" i="3"/>
  <c r="F1016" i="3"/>
  <c r="V1016" i="3" s="1"/>
  <c r="E1016" i="3"/>
  <c r="U1016" i="3" s="1"/>
  <c r="D1016" i="3"/>
  <c r="C1016" i="3"/>
  <c r="T1016" i="3" s="1"/>
  <c r="AJ1016" i="3" s="1"/>
  <c r="B1016" i="3"/>
  <c r="A1016" i="3"/>
  <c r="S1016" i="3" s="1"/>
  <c r="H1015" i="3"/>
  <c r="W1015" i="3" s="1"/>
  <c r="G1015" i="3"/>
  <c r="F1015" i="3"/>
  <c r="V1015" i="3" s="1"/>
  <c r="E1015" i="3"/>
  <c r="U1015" i="3" s="1"/>
  <c r="AK1015" i="3" s="1"/>
  <c r="D1015" i="3"/>
  <c r="C1015" i="3"/>
  <c r="T1015" i="3" s="1"/>
  <c r="B1015" i="3"/>
  <c r="A1015" i="3"/>
  <c r="S1015" i="3" s="1"/>
  <c r="H1014" i="3"/>
  <c r="G1014" i="3"/>
  <c r="F1014" i="3"/>
  <c r="E1014" i="3"/>
  <c r="D1014" i="3"/>
  <c r="C1014" i="3"/>
  <c r="B1014" i="3"/>
  <c r="A1014" i="3"/>
  <c r="A1013" i="3"/>
  <c r="AB1015" i="3" s="1"/>
  <c r="AC1081" i="3"/>
  <c r="AD1081" i="3" s="1"/>
  <c r="H1081" i="3"/>
  <c r="W1081" i="3" s="1"/>
  <c r="G1081" i="3"/>
  <c r="F1081" i="3"/>
  <c r="V1081" i="3" s="1"/>
  <c r="E1081" i="3"/>
  <c r="U1081" i="3" s="1"/>
  <c r="D1081" i="3"/>
  <c r="C1081" i="3"/>
  <c r="T1081" i="3" s="1"/>
  <c r="B1081" i="3"/>
  <c r="A1081" i="3"/>
  <c r="S1081" i="3" s="1"/>
  <c r="H1080" i="3"/>
  <c r="W1080" i="3" s="1"/>
  <c r="AI1081" i="3" s="1"/>
  <c r="G1080" i="3"/>
  <c r="F1080" i="3"/>
  <c r="V1080" i="3" s="1"/>
  <c r="E1080" i="3"/>
  <c r="D1080" i="3"/>
  <c r="C1080" i="3"/>
  <c r="B1080" i="3"/>
  <c r="A1080" i="3"/>
  <c r="S1080" i="3" s="1"/>
  <c r="AH1079" i="3"/>
  <c r="AG1079" i="3"/>
  <c r="AF1079" i="3"/>
  <c r="AE1079" i="3"/>
  <c r="AC1079" i="3"/>
  <c r="AD1079" i="3" s="1"/>
  <c r="H1079" i="3"/>
  <c r="W1079" i="3" s="1"/>
  <c r="G1079" i="3"/>
  <c r="F1079" i="3"/>
  <c r="V1079" i="3" s="1"/>
  <c r="E1079" i="3"/>
  <c r="U1079" i="3" s="1"/>
  <c r="D1079" i="3"/>
  <c r="C1079" i="3"/>
  <c r="T1079" i="3" s="1"/>
  <c r="B1079" i="3"/>
  <c r="A1079" i="3"/>
  <c r="S1079" i="3" s="1"/>
  <c r="AH1078" i="3"/>
  <c r="AG1078" i="3"/>
  <c r="AF1078" i="3"/>
  <c r="AE1078" i="3"/>
  <c r="H1078" i="3"/>
  <c r="W1078" i="3" s="1"/>
  <c r="G1078" i="3"/>
  <c r="F1078" i="3"/>
  <c r="V1078" i="3" s="1"/>
  <c r="E1078" i="3"/>
  <c r="U1078" i="3" s="1"/>
  <c r="D1078" i="3"/>
  <c r="C1078" i="3"/>
  <c r="T1078" i="3" s="1"/>
  <c r="B1078" i="3"/>
  <c r="A1078" i="3"/>
  <c r="S1078" i="3" s="1"/>
  <c r="AH1077" i="3"/>
  <c r="AG1077" i="3"/>
  <c r="AF1077" i="3"/>
  <c r="AE1077" i="3"/>
  <c r="H1077" i="3"/>
  <c r="W1077" i="3" s="1"/>
  <c r="G1077" i="3"/>
  <c r="F1077" i="3"/>
  <c r="V1077" i="3" s="1"/>
  <c r="E1077" i="3"/>
  <c r="U1077" i="3" s="1"/>
  <c r="AK1077" i="3" s="1"/>
  <c r="D1077" i="3"/>
  <c r="C1077" i="3"/>
  <c r="T1077" i="3" s="1"/>
  <c r="B1077" i="3"/>
  <c r="A1077" i="3"/>
  <c r="S1077" i="3" s="1"/>
  <c r="AH1076" i="3"/>
  <c r="AG1076" i="3"/>
  <c r="AF1076" i="3"/>
  <c r="AE1076" i="3"/>
  <c r="AC1076" i="3"/>
  <c r="AD1076" i="3" s="1"/>
  <c r="H1076" i="3"/>
  <c r="W1076" i="3" s="1"/>
  <c r="G1076" i="3"/>
  <c r="F1076" i="3"/>
  <c r="V1076" i="3" s="1"/>
  <c r="E1076" i="3"/>
  <c r="U1076" i="3" s="1"/>
  <c r="D1076" i="3"/>
  <c r="C1076" i="3"/>
  <c r="T1076" i="3" s="1"/>
  <c r="B1076" i="3"/>
  <c r="A1076" i="3"/>
  <c r="S1076" i="3" s="1"/>
  <c r="AH1075" i="3"/>
  <c r="AG1075" i="3"/>
  <c r="AF1075" i="3"/>
  <c r="AE1075" i="3"/>
  <c r="H1075" i="3"/>
  <c r="W1075" i="3" s="1"/>
  <c r="G1075" i="3"/>
  <c r="F1075" i="3"/>
  <c r="V1075" i="3" s="1"/>
  <c r="E1075" i="3"/>
  <c r="U1075" i="3" s="1"/>
  <c r="AK1075" i="3" s="1"/>
  <c r="D1075" i="3"/>
  <c r="C1075" i="3"/>
  <c r="T1075" i="3" s="1"/>
  <c r="B1075" i="3"/>
  <c r="A1075" i="3"/>
  <c r="S1075" i="3" s="1"/>
  <c r="AH1074" i="3"/>
  <c r="AG1074" i="3"/>
  <c r="AF1074" i="3"/>
  <c r="AE1074" i="3"/>
  <c r="AC1074" i="3"/>
  <c r="AD1074" i="3" s="1"/>
  <c r="H1074" i="3"/>
  <c r="W1074" i="3" s="1"/>
  <c r="G1074" i="3"/>
  <c r="F1074" i="3"/>
  <c r="V1074" i="3" s="1"/>
  <c r="E1074" i="3"/>
  <c r="U1074" i="3" s="1"/>
  <c r="D1074" i="3"/>
  <c r="C1074" i="3"/>
  <c r="T1074" i="3" s="1"/>
  <c r="B1074" i="3"/>
  <c r="A1074" i="3"/>
  <c r="S1074" i="3" s="1"/>
  <c r="AH1073" i="3"/>
  <c r="AG1073" i="3"/>
  <c r="AF1073" i="3"/>
  <c r="AE1073" i="3"/>
  <c r="H1073" i="3"/>
  <c r="W1073" i="3" s="1"/>
  <c r="G1073" i="3"/>
  <c r="F1073" i="3"/>
  <c r="V1073" i="3" s="1"/>
  <c r="E1073" i="3"/>
  <c r="U1073" i="3" s="1"/>
  <c r="D1073" i="3"/>
  <c r="C1073" i="3"/>
  <c r="T1073" i="3" s="1"/>
  <c r="B1073" i="3"/>
  <c r="A1073" i="3"/>
  <c r="S1073" i="3" s="1"/>
  <c r="AH1072" i="3"/>
  <c r="AG1072" i="3"/>
  <c r="AI1072" i="3" s="1"/>
  <c r="AF1072" i="3"/>
  <c r="AE1072" i="3"/>
  <c r="H1072" i="3"/>
  <c r="W1072" i="3" s="1"/>
  <c r="G1072" i="3"/>
  <c r="F1072" i="3"/>
  <c r="V1072" i="3" s="1"/>
  <c r="E1072" i="3"/>
  <c r="U1072" i="3" s="1"/>
  <c r="D1072" i="3"/>
  <c r="C1072" i="3"/>
  <c r="T1072" i="3" s="1"/>
  <c r="B1072" i="3"/>
  <c r="A1072" i="3"/>
  <c r="S1072" i="3" s="1"/>
  <c r="AH1071" i="3"/>
  <c r="AG1071" i="3"/>
  <c r="AF1071" i="3"/>
  <c r="AE1071" i="3"/>
  <c r="AC1071" i="3"/>
  <c r="H1071" i="3"/>
  <c r="W1071" i="3" s="1"/>
  <c r="G1071" i="3"/>
  <c r="F1071" i="3"/>
  <c r="V1071" i="3" s="1"/>
  <c r="E1071" i="3"/>
  <c r="U1071" i="3" s="1"/>
  <c r="D1071" i="3"/>
  <c r="C1071" i="3"/>
  <c r="T1071" i="3" s="1"/>
  <c r="B1071" i="3"/>
  <c r="A1071" i="3"/>
  <c r="S1071" i="3" s="1"/>
  <c r="AH1070" i="3"/>
  <c r="AG1070" i="3"/>
  <c r="AF1070" i="3"/>
  <c r="AE1070" i="3"/>
  <c r="H1070" i="3"/>
  <c r="W1070" i="3" s="1"/>
  <c r="G1070" i="3"/>
  <c r="F1070" i="3"/>
  <c r="V1070" i="3" s="1"/>
  <c r="E1070" i="3"/>
  <c r="U1070" i="3" s="1"/>
  <c r="D1070" i="3"/>
  <c r="C1070" i="3"/>
  <c r="T1070" i="3" s="1"/>
  <c r="B1070" i="3"/>
  <c r="A1070" i="3"/>
  <c r="S1070" i="3" s="1"/>
  <c r="AH1069" i="3"/>
  <c r="AG1069" i="3"/>
  <c r="AF1069" i="3"/>
  <c r="AE1069" i="3"/>
  <c r="H1069" i="3"/>
  <c r="W1069" i="3" s="1"/>
  <c r="G1069" i="3"/>
  <c r="F1069" i="3"/>
  <c r="V1069" i="3" s="1"/>
  <c r="E1069" i="3"/>
  <c r="U1069" i="3" s="1"/>
  <c r="D1069" i="3"/>
  <c r="C1069" i="3"/>
  <c r="T1069" i="3" s="1"/>
  <c r="B1069" i="3"/>
  <c r="A1069" i="3"/>
  <c r="S1069" i="3" s="1"/>
  <c r="AH1068" i="3"/>
  <c r="AG1068" i="3"/>
  <c r="AF1068" i="3"/>
  <c r="AE1068" i="3"/>
  <c r="H1068" i="3"/>
  <c r="W1068" i="3" s="1"/>
  <c r="G1068" i="3"/>
  <c r="F1068" i="3"/>
  <c r="V1068" i="3" s="1"/>
  <c r="E1068" i="3"/>
  <c r="U1068" i="3" s="1"/>
  <c r="D1068" i="3"/>
  <c r="C1068" i="3"/>
  <c r="T1068" i="3" s="1"/>
  <c r="B1068" i="3"/>
  <c r="A1068" i="3"/>
  <c r="S1068" i="3" s="1"/>
  <c r="AH1067" i="3"/>
  <c r="AG1067" i="3"/>
  <c r="AF1067" i="3"/>
  <c r="AE1067" i="3"/>
  <c r="H1067" i="3"/>
  <c r="W1067" i="3" s="1"/>
  <c r="G1067" i="3"/>
  <c r="F1067" i="3"/>
  <c r="V1067" i="3" s="1"/>
  <c r="E1067" i="3"/>
  <c r="U1067" i="3" s="1"/>
  <c r="D1067" i="3"/>
  <c r="C1067" i="3"/>
  <c r="T1067" i="3" s="1"/>
  <c r="B1067" i="3"/>
  <c r="A1067" i="3"/>
  <c r="S1067" i="3" s="1"/>
  <c r="AH1066" i="3"/>
  <c r="AG1066" i="3"/>
  <c r="AF1066" i="3"/>
  <c r="AE1066" i="3"/>
  <c r="H1066" i="3"/>
  <c r="W1066" i="3" s="1"/>
  <c r="G1066" i="3"/>
  <c r="F1066" i="3"/>
  <c r="V1066" i="3" s="1"/>
  <c r="E1066" i="3"/>
  <c r="U1066" i="3" s="1"/>
  <c r="AK1066" i="3" s="1"/>
  <c r="D1066" i="3"/>
  <c r="C1066" i="3"/>
  <c r="T1066" i="3" s="1"/>
  <c r="B1066" i="3"/>
  <c r="A1066" i="3"/>
  <c r="S1066" i="3" s="1"/>
  <c r="AH1065" i="3"/>
  <c r="AG1065" i="3"/>
  <c r="AF1065" i="3"/>
  <c r="AE1065" i="3"/>
  <c r="H1065" i="3"/>
  <c r="W1065" i="3" s="1"/>
  <c r="G1065" i="3"/>
  <c r="F1065" i="3"/>
  <c r="V1065" i="3" s="1"/>
  <c r="E1065" i="3"/>
  <c r="U1065" i="3" s="1"/>
  <c r="D1065" i="3"/>
  <c r="C1065" i="3"/>
  <c r="T1065" i="3" s="1"/>
  <c r="B1065" i="3"/>
  <c r="A1065" i="3"/>
  <c r="S1065" i="3" s="1"/>
  <c r="AH1064" i="3"/>
  <c r="AG1064" i="3"/>
  <c r="AF1064" i="3"/>
  <c r="AE1064" i="3"/>
  <c r="H1064" i="3"/>
  <c r="W1064" i="3" s="1"/>
  <c r="G1064" i="3"/>
  <c r="F1064" i="3"/>
  <c r="V1064" i="3" s="1"/>
  <c r="E1064" i="3"/>
  <c r="U1064" i="3" s="1"/>
  <c r="D1064" i="3"/>
  <c r="C1064" i="3"/>
  <c r="T1064" i="3" s="1"/>
  <c r="B1064" i="3"/>
  <c r="A1064" i="3"/>
  <c r="S1064" i="3" s="1"/>
  <c r="AH1063" i="3"/>
  <c r="AG1063" i="3"/>
  <c r="AF1063" i="3"/>
  <c r="AE1063" i="3"/>
  <c r="H1063" i="3"/>
  <c r="W1063" i="3" s="1"/>
  <c r="G1063" i="3"/>
  <c r="F1063" i="3"/>
  <c r="V1063" i="3" s="1"/>
  <c r="E1063" i="3"/>
  <c r="U1063" i="3" s="1"/>
  <c r="D1063" i="3"/>
  <c r="C1063" i="3"/>
  <c r="T1063" i="3" s="1"/>
  <c r="B1063" i="3"/>
  <c r="A1063" i="3"/>
  <c r="S1063" i="3" s="1"/>
  <c r="AH1062" i="3"/>
  <c r="AG1062" i="3"/>
  <c r="AF1062" i="3"/>
  <c r="AE1062" i="3"/>
  <c r="H1062" i="3"/>
  <c r="W1062" i="3" s="1"/>
  <c r="G1062" i="3"/>
  <c r="F1062" i="3"/>
  <c r="V1062" i="3" s="1"/>
  <c r="E1062" i="3"/>
  <c r="U1062" i="3" s="1"/>
  <c r="D1062" i="3"/>
  <c r="C1062" i="3"/>
  <c r="T1062" i="3" s="1"/>
  <c r="B1062" i="3"/>
  <c r="A1062" i="3"/>
  <c r="S1062" i="3" s="1"/>
  <c r="AH1061" i="3"/>
  <c r="AG1061" i="3"/>
  <c r="AF1061" i="3"/>
  <c r="AE1061" i="3"/>
  <c r="H1061" i="3"/>
  <c r="W1061" i="3" s="1"/>
  <c r="G1061" i="3"/>
  <c r="F1061" i="3"/>
  <c r="V1061" i="3" s="1"/>
  <c r="E1061" i="3"/>
  <c r="U1061" i="3" s="1"/>
  <c r="D1061" i="3"/>
  <c r="C1061" i="3"/>
  <c r="T1061" i="3" s="1"/>
  <c r="B1061" i="3"/>
  <c r="A1061" i="3"/>
  <c r="S1061" i="3" s="1"/>
  <c r="AK1060" i="3"/>
  <c r="AJ1060" i="3"/>
  <c r="AH1060" i="3"/>
  <c r="AG1060" i="3"/>
  <c r="AF1060" i="3"/>
  <c r="AE1060" i="3"/>
  <c r="H1060" i="3"/>
  <c r="G1060" i="3"/>
  <c r="F1060" i="3"/>
  <c r="E1060" i="3"/>
  <c r="D1060" i="3"/>
  <c r="C1060" i="3"/>
  <c r="B1060" i="3"/>
  <c r="A1060" i="3"/>
  <c r="AC1059" i="3"/>
  <c r="A1059" i="3"/>
  <c r="AB1061" i="3" s="1"/>
  <c r="AB1062" i="3" s="1"/>
  <c r="AB1063" i="3" s="1"/>
  <c r="AC1058" i="3"/>
  <c r="AD1058" i="3" s="1"/>
  <c r="H1058" i="3"/>
  <c r="W1058" i="3" s="1"/>
  <c r="G1058" i="3"/>
  <c r="F1058" i="3"/>
  <c r="V1058" i="3" s="1"/>
  <c r="E1058" i="3"/>
  <c r="U1058" i="3" s="1"/>
  <c r="D1058" i="3"/>
  <c r="C1058" i="3"/>
  <c r="T1058" i="3" s="1"/>
  <c r="B1058" i="3"/>
  <c r="A1058" i="3"/>
  <c r="S1058" i="3" s="1"/>
  <c r="H1057" i="3"/>
  <c r="W1057" i="3" s="1"/>
  <c r="AI1058" i="3" s="1"/>
  <c r="G1057" i="3"/>
  <c r="F1057" i="3"/>
  <c r="V1057" i="3" s="1"/>
  <c r="E1057" i="3"/>
  <c r="D1057" i="3"/>
  <c r="C1057" i="3"/>
  <c r="T1057" i="3" s="1"/>
  <c r="AG1058" i="3" s="1"/>
  <c r="B1057" i="3"/>
  <c r="A1057" i="3"/>
  <c r="S1057" i="3" s="1"/>
  <c r="AH1056" i="3"/>
  <c r="AG1056" i="3"/>
  <c r="AF1056" i="3"/>
  <c r="AE1056" i="3"/>
  <c r="AC1056" i="3"/>
  <c r="AD1056" i="3" s="1"/>
  <c r="H1056" i="3"/>
  <c r="W1056" i="3" s="1"/>
  <c r="G1056" i="3"/>
  <c r="F1056" i="3"/>
  <c r="V1056" i="3" s="1"/>
  <c r="E1056" i="3"/>
  <c r="U1056" i="3" s="1"/>
  <c r="D1056" i="3"/>
  <c r="C1056" i="3"/>
  <c r="T1056" i="3" s="1"/>
  <c r="AJ1056" i="3" s="1"/>
  <c r="B1056" i="3"/>
  <c r="A1056" i="3"/>
  <c r="S1056" i="3" s="1"/>
  <c r="AH1055" i="3"/>
  <c r="AG1055" i="3"/>
  <c r="AF1055" i="3"/>
  <c r="AE1055" i="3"/>
  <c r="H1055" i="3"/>
  <c r="W1055" i="3" s="1"/>
  <c r="G1055" i="3"/>
  <c r="F1055" i="3"/>
  <c r="V1055" i="3" s="1"/>
  <c r="E1055" i="3"/>
  <c r="U1055" i="3" s="1"/>
  <c r="AK1055" i="3" s="1"/>
  <c r="D1055" i="3"/>
  <c r="C1055" i="3"/>
  <c r="T1055" i="3" s="1"/>
  <c r="B1055" i="3"/>
  <c r="A1055" i="3"/>
  <c r="S1055" i="3" s="1"/>
  <c r="AH1054" i="3"/>
  <c r="AG1054" i="3"/>
  <c r="AF1054" i="3"/>
  <c r="AE1054" i="3"/>
  <c r="H1054" i="3"/>
  <c r="W1054" i="3" s="1"/>
  <c r="G1054" i="3"/>
  <c r="F1054" i="3"/>
  <c r="V1054" i="3" s="1"/>
  <c r="E1054" i="3"/>
  <c r="U1054" i="3" s="1"/>
  <c r="AK1054" i="3" s="1"/>
  <c r="D1054" i="3"/>
  <c r="C1054" i="3"/>
  <c r="T1054" i="3" s="1"/>
  <c r="B1054" i="3"/>
  <c r="A1054" i="3"/>
  <c r="S1054" i="3" s="1"/>
  <c r="AH1053" i="3"/>
  <c r="AG1053" i="3"/>
  <c r="AF1053" i="3"/>
  <c r="AE1053" i="3"/>
  <c r="AC1053" i="3"/>
  <c r="AD1053" i="3" s="1"/>
  <c r="H1053" i="3"/>
  <c r="W1053" i="3" s="1"/>
  <c r="G1053" i="3"/>
  <c r="F1053" i="3"/>
  <c r="V1053" i="3" s="1"/>
  <c r="E1053" i="3"/>
  <c r="U1053" i="3" s="1"/>
  <c r="D1053" i="3"/>
  <c r="C1053" i="3"/>
  <c r="T1053" i="3" s="1"/>
  <c r="B1053" i="3"/>
  <c r="A1053" i="3"/>
  <c r="S1053" i="3" s="1"/>
  <c r="AH1052" i="3"/>
  <c r="AG1052" i="3"/>
  <c r="AF1052" i="3"/>
  <c r="AE1052" i="3"/>
  <c r="H1052" i="3"/>
  <c r="W1052" i="3" s="1"/>
  <c r="G1052" i="3"/>
  <c r="F1052" i="3"/>
  <c r="V1052" i="3" s="1"/>
  <c r="E1052" i="3"/>
  <c r="U1052" i="3" s="1"/>
  <c r="AK1052" i="3" s="1"/>
  <c r="D1052" i="3"/>
  <c r="C1052" i="3"/>
  <c r="T1052" i="3" s="1"/>
  <c r="B1052" i="3"/>
  <c r="A1052" i="3"/>
  <c r="S1052" i="3" s="1"/>
  <c r="AH1051" i="3"/>
  <c r="AG1051" i="3"/>
  <c r="AF1051" i="3"/>
  <c r="AE1051" i="3"/>
  <c r="AC1051" i="3"/>
  <c r="AD1051" i="3" s="1"/>
  <c r="H1051" i="3"/>
  <c r="W1051" i="3" s="1"/>
  <c r="G1051" i="3"/>
  <c r="F1051" i="3"/>
  <c r="V1051" i="3" s="1"/>
  <c r="E1051" i="3"/>
  <c r="U1051" i="3" s="1"/>
  <c r="AK1051" i="3" s="1"/>
  <c r="D1051" i="3"/>
  <c r="C1051" i="3"/>
  <c r="T1051" i="3" s="1"/>
  <c r="B1051" i="3"/>
  <c r="A1051" i="3"/>
  <c r="S1051" i="3" s="1"/>
  <c r="AH1050" i="3"/>
  <c r="AG1050" i="3"/>
  <c r="AF1050" i="3"/>
  <c r="AE1050" i="3"/>
  <c r="T1050" i="3"/>
  <c r="H1050" i="3"/>
  <c r="W1050" i="3" s="1"/>
  <c r="G1050" i="3"/>
  <c r="F1050" i="3"/>
  <c r="V1050" i="3" s="1"/>
  <c r="E1050" i="3"/>
  <c r="U1050" i="3" s="1"/>
  <c r="AK1050" i="3" s="1"/>
  <c r="D1050" i="3"/>
  <c r="C1050" i="3"/>
  <c r="B1050" i="3"/>
  <c r="A1050" i="3"/>
  <c r="S1050" i="3" s="1"/>
  <c r="AH1049" i="3"/>
  <c r="AG1049" i="3"/>
  <c r="AF1049" i="3"/>
  <c r="AE1049" i="3"/>
  <c r="H1049" i="3"/>
  <c r="W1049" i="3" s="1"/>
  <c r="G1049" i="3"/>
  <c r="F1049" i="3"/>
  <c r="V1049" i="3" s="1"/>
  <c r="E1049" i="3"/>
  <c r="U1049" i="3" s="1"/>
  <c r="D1049" i="3"/>
  <c r="C1049" i="3"/>
  <c r="T1049" i="3" s="1"/>
  <c r="B1049" i="3"/>
  <c r="A1049" i="3"/>
  <c r="S1049" i="3" s="1"/>
  <c r="AH1048" i="3"/>
  <c r="AG1048" i="3"/>
  <c r="AF1048" i="3"/>
  <c r="AE1048" i="3"/>
  <c r="AC1048" i="3"/>
  <c r="H1048" i="3"/>
  <c r="W1048" i="3" s="1"/>
  <c r="G1048" i="3"/>
  <c r="F1048" i="3"/>
  <c r="V1048" i="3" s="1"/>
  <c r="E1048" i="3"/>
  <c r="U1048" i="3" s="1"/>
  <c r="D1048" i="3"/>
  <c r="C1048" i="3"/>
  <c r="T1048" i="3" s="1"/>
  <c r="AJ1048" i="3" s="1"/>
  <c r="B1048" i="3"/>
  <c r="A1048" i="3"/>
  <c r="S1048" i="3" s="1"/>
  <c r="AH1047" i="3"/>
  <c r="AG1047" i="3"/>
  <c r="AF1047" i="3"/>
  <c r="AE1047" i="3"/>
  <c r="H1047" i="3"/>
  <c r="W1047" i="3" s="1"/>
  <c r="G1047" i="3"/>
  <c r="F1047" i="3"/>
  <c r="V1047" i="3" s="1"/>
  <c r="E1047" i="3"/>
  <c r="U1047" i="3" s="1"/>
  <c r="AK1047" i="3" s="1"/>
  <c r="D1047" i="3"/>
  <c r="C1047" i="3"/>
  <c r="T1047" i="3" s="1"/>
  <c r="B1047" i="3"/>
  <c r="A1047" i="3"/>
  <c r="S1047" i="3" s="1"/>
  <c r="AH1046" i="3"/>
  <c r="AG1046" i="3"/>
  <c r="AF1046" i="3"/>
  <c r="AE1046" i="3"/>
  <c r="H1046" i="3"/>
  <c r="W1046" i="3" s="1"/>
  <c r="G1046" i="3"/>
  <c r="F1046" i="3"/>
  <c r="V1046" i="3" s="1"/>
  <c r="E1046" i="3"/>
  <c r="U1046" i="3" s="1"/>
  <c r="AK1046" i="3" s="1"/>
  <c r="D1046" i="3"/>
  <c r="C1046" i="3"/>
  <c r="T1046" i="3" s="1"/>
  <c r="B1046" i="3"/>
  <c r="A1046" i="3"/>
  <c r="S1046" i="3" s="1"/>
  <c r="AH1045" i="3"/>
  <c r="AG1045" i="3"/>
  <c r="AF1045" i="3"/>
  <c r="AE1045" i="3"/>
  <c r="H1045" i="3"/>
  <c r="W1045" i="3" s="1"/>
  <c r="G1045" i="3"/>
  <c r="F1045" i="3"/>
  <c r="V1045" i="3" s="1"/>
  <c r="E1045" i="3"/>
  <c r="U1045" i="3" s="1"/>
  <c r="AK1045" i="3" s="1"/>
  <c r="D1045" i="3"/>
  <c r="C1045" i="3"/>
  <c r="T1045" i="3" s="1"/>
  <c r="B1045" i="3"/>
  <c r="A1045" i="3"/>
  <c r="S1045" i="3" s="1"/>
  <c r="AH1044" i="3"/>
  <c r="AG1044" i="3"/>
  <c r="AF1044" i="3"/>
  <c r="AE1044" i="3"/>
  <c r="T1044" i="3"/>
  <c r="H1044" i="3"/>
  <c r="W1044" i="3" s="1"/>
  <c r="G1044" i="3"/>
  <c r="F1044" i="3"/>
  <c r="V1044" i="3" s="1"/>
  <c r="E1044" i="3"/>
  <c r="U1044" i="3" s="1"/>
  <c r="D1044" i="3"/>
  <c r="C1044" i="3"/>
  <c r="B1044" i="3"/>
  <c r="A1044" i="3"/>
  <c r="S1044" i="3" s="1"/>
  <c r="AH1043" i="3"/>
  <c r="AG1043" i="3"/>
  <c r="AF1043" i="3"/>
  <c r="AE1043" i="3"/>
  <c r="H1043" i="3"/>
  <c r="W1043" i="3" s="1"/>
  <c r="G1043" i="3"/>
  <c r="F1043" i="3"/>
  <c r="V1043" i="3" s="1"/>
  <c r="E1043" i="3"/>
  <c r="U1043" i="3" s="1"/>
  <c r="AK1043" i="3" s="1"/>
  <c r="D1043" i="3"/>
  <c r="C1043" i="3"/>
  <c r="T1043" i="3" s="1"/>
  <c r="B1043" i="3"/>
  <c r="A1043" i="3"/>
  <c r="S1043" i="3" s="1"/>
  <c r="AH1042" i="3"/>
  <c r="AG1042" i="3"/>
  <c r="AF1042" i="3"/>
  <c r="AE1042" i="3"/>
  <c r="H1042" i="3"/>
  <c r="W1042" i="3" s="1"/>
  <c r="G1042" i="3"/>
  <c r="F1042" i="3"/>
  <c r="V1042" i="3" s="1"/>
  <c r="E1042" i="3"/>
  <c r="U1042" i="3" s="1"/>
  <c r="D1042" i="3"/>
  <c r="C1042" i="3"/>
  <c r="T1042" i="3" s="1"/>
  <c r="B1042" i="3"/>
  <c r="A1042" i="3"/>
  <c r="S1042" i="3" s="1"/>
  <c r="AH1041" i="3"/>
  <c r="AG1041" i="3"/>
  <c r="AF1041" i="3"/>
  <c r="AE1041" i="3"/>
  <c r="H1041" i="3"/>
  <c r="W1041" i="3" s="1"/>
  <c r="G1041" i="3"/>
  <c r="F1041" i="3"/>
  <c r="V1041" i="3" s="1"/>
  <c r="E1041" i="3"/>
  <c r="U1041" i="3" s="1"/>
  <c r="AK1041" i="3" s="1"/>
  <c r="D1041" i="3"/>
  <c r="C1041" i="3"/>
  <c r="T1041" i="3" s="1"/>
  <c r="B1041" i="3"/>
  <c r="A1041" i="3"/>
  <c r="S1041" i="3" s="1"/>
  <c r="AH1040" i="3"/>
  <c r="AG1040" i="3"/>
  <c r="AF1040" i="3"/>
  <c r="AE1040" i="3"/>
  <c r="H1040" i="3"/>
  <c r="W1040" i="3" s="1"/>
  <c r="G1040" i="3"/>
  <c r="F1040" i="3"/>
  <c r="V1040" i="3" s="1"/>
  <c r="E1040" i="3"/>
  <c r="U1040" i="3" s="1"/>
  <c r="AK1040" i="3" s="1"/>
  <c r="D1040" i="3"/>
  <c r="C1040" i="3"/>
  <c r="T1040" i="3" s="1"/>
  <c r="B1040" i="3"/>
  <c r="A1040" i="3"/>
  <c r="S1040" i="3" s="1"/>
  <c r="AH1039" i="3"/>
  <c r="AG1039" i="3"/>
  <c r="AF1039" i="3"/>
  <c r="AE1039" i="3"/>
  <c r="H1039" i="3"/>
  <c r="W1039" i="3" s="1"/>
  <c r="G1039" i="3"/>
  <c r="F1039" i="3"/>
  <c r="V1039" i="3" s="1"/>
  <c r="E1039" i="3"/>
  <c r="U1039" i="3" s="1"/>
  <c r="AK1039" i="3" s="1"/>
  <c r="D1039" i="3"/>
  <c r="C1039" i="3"/>
  <c r="T1039" i="3" s="1"/>
  <c r="B1039" i="3"/>
  <c r="A1039" i="3"/>
  <c r="S1039" i="3" s="1"/>
  <c r="AH1038" i="3"/>
  <c r="AG1038" i="3"/>
  <c r="AF1038" i="3"/>
  <c r="AE1038" i="3"/>
  <c r="H1038" i="3"/>
  <c r="W1038" i="3" s="1"/>
  <c r="G1038" i="3"/>
  <c r="F1038" i="3"/>
  <c r="V1038" i="3" s="1"/>
  <c r="E1038" i="3"/>
  <c r="U1038" i="3" s="1"/>
  <c r="D1038" i="3"/>
  <c r="C1038" i="3"/>
  <c r="T1038" i="3" s="1"/>
  <c r="AJ1038" i="3" s="1"/>
  <c r="B1038" i="3"/>
  <c r="A1038" i="3"/>
  <c r="S1038" i="3" s="1"/>
  <c r="AK1037" i="3"/>
  <c r="AJ1037" i="3"/>
  <c r="AH1037" i="3"/>
  <c r="AG1037" i="3"/>
  <c r="AF1037" i="3"/>
  <c r="AE1037" i="3"/>
  <c r="H1037" i="3"/>
  <c r="G1037" i="3"/>
  <c r="F1037" i="3"/>
  <c r="E1037" i="3"/>
  <c r="D1037" i="3"/>
  <c r="C1037" i="3"/>
  <c r="B1037" i="3"/>
  <c r="A1037" i="3"/>
  <c r="AC1036" i="3"/>
  <c r="A1036" i="3"/>
  <c r="AB1038" i="3" s="1"/>
  <c r="V920" i="3"/>
  <c r="V919" i="3"/>
  <c r="V918" i="3"/>
  <c r="V917" i="3"/>
  <c r="V916" i="3"/>
  <c r="V915" i="3"/>
  <c r="V914" i="3"/>
  <c r="V913" i="3"/>
  <c r="V912" i="3"/>
  <c r="V911" i="3"/>
  <c r="V910" i="3"/>
  <c r="V909" i="3"/>
  <c r="V908" i="3"/>
  <c r="V907" i="3"/>
  <c r="V906" i="3"/>
  <c r="V905" i="3"/>
  <c r="V904" i="3"/>
  <c r="V903" i="3"/>
  <c r="V902" i="3"/>
  <c r="V901" i="3"/>
  <c r="V900" i="3"/>
  <c r="V946" i="3"/>
  <c r="F1012" i="3"/>
  <c r="V1012" i="3" s="1"/>
  <c r="F1011" i="3"/>
  <c r="V1011" i="3" s="1"/>
  <c r="F1010" i="3"/>
  <c r="V1010" i="3" s="1"/>
  <c r="F1009" i="3"/>
  <c r="V1009" i="3" s="1"/>
  <c r="F1008" i="3"/>
  <c r="V1008" i="3" s="1"/>
  <c r="F1007" i="3"/>
  <c r="V1007" i="3" s="1"/>
  <c r="F1006" i="3"/>
  <c r="V1006" i="3" s="1"/>
  <c r="F1005" i="3"/>
  <c r="V1005" i="3" s="1"/>
  <c r="F1004" i="3"/>
  <c r="V1004" i="3" s="1"/>
  <c r="F1003" i="3"/>
  <c r="V1003" i="3" s="1"/>
  <c r="F1002" i="3"/>
  <c r="V1002" i="3" s="1"/>
  <c r="F1001" i="3"/>
  <c r="V1001" i="3" s="1"/>
  <c r="F1000" i="3"/>
  <c r="V1000" i="3" s="1"/>
  <c r="F999" i="3"/>
  <c r="V999" i="3" s="1"/>
  <c r="F998" i="3"/>
  <c r="V998" i="3" s="1"/>
  <c r="F997" i="3"/>
  <c r="V997" i="3" s="1"/>
  <c r="F996" i="3"/>
  <c r="V996" i="3" s="1"/>
  <c r="F995" i="3"/>
  <c r="V995" i="3" s="1"/>
  <c r="F994" i="3"/>
  <c r="V994" i="3" s="1"/>
  <c r="F993" i="3"/>
  <c r="V993" i="3" s="1"/>
  <c r="F992" i="3"/>
  <c r="V992" i="3" s="1"/>
  <c r="F991" i="3"/>
  <c r="F989" i="3"/>
  <c r="V989" i="3" s="1"/>
  <c r="F988" i="3"/>
  <c r="V988" i="3" s="1"/>
  <c r="F987" i="3"/>
  <c r="V987" i="3" s="1"/>
  <c r="F986" i="3"/>
  <c r="V986" i="3" s="1"/>
  <c r="F985" i="3"/>
  <c r="V985" i="3" s="1"/>
  <c r="F984" i="3"/>
  <c r="V984" i="3" s="1"/>
  <c r="F983" i="3"/>
  <c r="V983" i="3" s="1"/>
  <c r="F982" i="3"/>
  <c r="V982" i="3" s="1"/>
  <c r="F981" i="3"/>
  <c r="V981" i="3" s="1"/>
  <c r="F980" i="3"/>
  <c r="V980" i="3" s="1"/>
  <c r="F979" i="3"/>
  <c r="V979" i="3" s="1"/>
  <c r="F978" i="3"/>
  <c r="V978" i="3" s="1"/>
  <c r="F977" i="3"/>
  <c r="V977" i="3" s="1"/>
  <c r="F976" i="3"/>
  <c r="V976" i="3" s="1"/>
  <c r="F975" i="3"/>
  <c r="V975" i="3" s="1"/>
  <c r="F974" i="3"/>
  <c r="V974" i="3" s="1"/>
  <c r="F973" i="3"/>
  <c r="V973" i="3" s="1"/>
  <c r="F972" i="3"/>
  <c r="V972" i="3" s="1"/>
  <c r="F971" i="3"/>
  <c r="V971" i="3" s="1"/>
  <c r="F970" i="3"/>
  <c r="V970" i="3" s="1"/>
  <c r="F969" i="3"/>
  <c r="V969" i="3" s="1"/>
  <c r="F968" i="3"/>
  <c r="F943" i="3"/>
  <c r="V943" i="3" s="1"/>
  <c r="F942" i="3"/>
  <c r="V942" i="3" s="1"/>
  <c r="F941" i="3"/>
  <c r="V941" i="3" s="1"/>
  <c r="F940" i="3"/>
  <c r="V940" i="3" s="1"/>
  <c r="F939" i="3"/>
  <c r="V939" i="3" s="1"/>
  <c r="F938" i="3"/>
  <c r="V938" i="3" s="1"/>
  <c r="F937" i="3"/>
  <c r="V937" i="3" s="1"/>
  <c r="F936" i="3"/>
  <c r="V936" i="3" s="1"/>
  <c r="F935" i="3"/>
  <c r="V935" i="3" s="1"/>
  <c r="F934" i="3"/>
  <c r="V934" i="3" s="1"/>
  <c r="F933" i="3"/>
  <c r="V933" i="3" s="1"/>
  <c r="F932" i="3"/>
  <c r="V932" i="3" s="1"/>
  <c r="F931" i="3"/>
  <c r="V931" i="3" s="1"/>
  <c r="F930" i="3"/>
  <c r="V930" i="3" s="1"/>
  <c r="F929" i="3"/>
  <c r="V929" i="3" s="1"/>
  <c r="F928" i="3"/>
  <c r="V928" i="3" s="1"/>
  <c r="F927" i="3"/>
  <c r="V927" i="3" s="1"/>
  <c r="F926" i="3"/>
  <c r="V926" i="3" s="1"/>
  <c r="F925" i="3"/>
  <c r="V925" i="3" s="1"/>
  <c r="F924" i="3"/>
  <c r="V924" i="3" s="1"/>
  <c r="F923" i="3"/>
  <c r="V923" i="3" s="1"/>
  <c r="F922" i="3"/>
  <c r="F966" i="3"/>
  <c r="V966" i="3" s="1"/>
  <c r="F965" i="3"/>
  <c r="V965" i="3" s="1"/>
  <c r="F964" i="3"/>
  <c r="V964" i="3" s="1"/>
  <c r="F963" i="3"/>
  <c r="V963" i="3" s="1"/>
  <c r="F962" i="3"/>
  <c r="V962" i="3" s="1"/>
  <c r="F961" i="3"/>
  <c r="V961" i="3" s="1"/>
  <c r="F960" i="3"/>
  <c r="V960" i="3" s="1"/>
  <c r="F959" i="3"/>
  <c r="V959" i="3" s="1"/>
  <c r="F958" i="3"/>
  <c r="V958" i="3" s="1"/>
  <c r="F957" i="3"/>
  <c r="V957" i="3" s="1"/>
  <c r="F956" i="3"/>
  <c r="V956" i="3" s="1"/>
  <c r="F955" i="3"/>
  <c r="V955" i="3" s="1"/>
  <c r="F954" i="3"/>
  <c r="V954" i="3" s="1"/>
  <c r="F953" i="3"/>
  <c r="V953" i="3" s="1"/>
  <c r="F952" i="3"/>
  <c r="V952" i="3" s="1"/>
  <c r="F951" i="3"/>
  <c r="V951" i="3" s="1"/>
  <c r="F950" i="3"/>
  <c r="V950" i="3" s="1"/>
  <c r="F949" i="3"/>
  <c r="V949" i="3" s="1"/>
  <c r="F948" i="3"/>
  <c r="V948" i="3" s="1"/>
  <c r="F947" i="3"/>
  <c r="V947" i="3" s="1"/>
  <c r="F946" i="3"/>
  <c r="F945" i="3"/>
  <c r="AC1012" i="3"/>
  <c r="AD1012" i="3" s="1"/>
  <c r="AH1010" i="3"/>
  <c r="AG1010" i="3"/>
  <c r="AF1010" i="3"/>
  <c r="AE1010" i="3"/>
  <c r="AC1010" i="3"/>
  <c r="AD1010" i="3" s="1"/>
  <c r="AH1009" i="3"/>
  <c r="AG1009" i="3"/>
  <c r="AF1009" i="3"/>
  <c r="AE1009" i="3"/>
  <c r="AH1008" i="3"/>
  <c r="AG1008" i="3"/>
  <c r="AF1008" i="3"/>
  <c r="AE1008" i="3"/>
  <c r="AH1007" i="3"/>
  <c r="AG1007" i="3"/>
  <c r="AF1007" i="3"/>
  <c r="AE1007" i="3"/>
  <c r="AC1007" i="3"/>
  <c r="AD1007" i="3" s="1"/>
  <c r="AH1006" i="3"/>
  <c r="AG1006" i="3"/>
  <c r="AF1006" i="3"/>
  <c r="AE1006" i="3"/>
  <c r="AH1005" i="3"/>
  <c r="AG1005" i="3"/>
  <c r="AF1005" i="3"/>
  <c r="AE1005" i="3"/>
  <c r="AC1005" i="3"/>
  <c r="AD1005" i="3" s="1"/>
  <c r="AH1004" i="3"/>
  <c r="AG1004" i="3"/>
  <c r="AF1004" i="3"/>
  <c r="AE1004" i="3"/>
  <c r="AH1003" i="3"/>
  <c r="AG1003" i="3"/>
  <c r="AF1003" i="3"/>
  <c r="AE1003" i="3"/>
  <c r="AH1002" i="3"/>
  <c r="AG1002" i="3"/>
  <c r="AF1002" i="3"/>
  <c r="AE1002" i="3"/>
  <c r="AC1002" i="3"/>
  <c r="AH1001" i="3"/>
  <c r="AG1001" i="3"/>
  <c r="AF1001" i="3"/>
  <c r="AE1001" i="3"/>
  <c r="AH1000" i="3"/>
  <c r="AG1000" i="3"/>
  <c r="AF1000" i="3"/>
  <c r="AE1000" i="3"/>
  <c r="AH999" i="3"/>
  <c r="AG999" i="3"/>
  <c r="AF999" i="3"/>
  <c r="AE999" i="3"/>
  <c r="AH998" i="3"/>
  <c r="AG998" i="3"/>
  <c r="AF998" i="3"/>
  <c r="AE998" i="3"/>
  <c r="AH997" i="3"/>
  <c r="AG997" i="3"/>
  <c r="AF997" i="3"/>
  <c r="AE997" i="3"/>
  <c r="AH996" i="3"/>
  <c r="AG996" i="3"/>
  <c r="AF996" i="3"/>
  <c r="AE996" i="3"/>
  <c r="AH995" i="3"/>
  <c r="AG995" i="3"/>
  <c r="AF995" i="3"/>
  <c r="AE995" i="3"/>
  <c r="AH994" i="3"/>
  <c r="AG994" i="3"/>
  <c r="AF994" i="3"/>
  <c r="AE994" i="3"/>
  <c r="AH993" i="3"/>
  <c r="AG993" i="3"/>
  <c r="AF993" i="3"/>
  <c r="AE993" i="3"/>
  <c r="AH992" i="3"/>
  <c r="AG992" i="3"/>
  <c r="AF992" i="3"/>
  <c r="AE992" i="3"/>
  <c r="AK991" i="3"/>
  <c r="AJ991" i="3"/>
  <c r="AH991" i="3"/>
  <c r="AG991" i="3"/>
  <c r="AF991" i="3"/>
  <c r="AE991" i="3"/>
  <c r="AC990" i="3"/>
  <c r="H1012" i="3"/>
  <c r="W1012" i="3" s="1"/>
  <c r="G1012" i="3"/>
  <c r="E1012" i="3"/>
  <c r="D1012" i="3"/>
  <c r="C1012" i="3"/>
  <c r="B1012" i="3"/>
  <c r="A1012" i="3"/>
  <c r="S1012" i="3" s="1"/>
  <c r="H1011" i="3"/>
  <c r="W1011" i="3" s="1"/>
  <c r="AI1012" i="3" s="1"/>
  <c r="G1011" i="3"/>
  <c r="E1011" i="3"/>
  <c r="D1011" i="3"/>
  <c r="C1011" i="3"/>
  <c r="T1011" i="3" s="1"/>
  <c r="B1011" i="3"/>
  <c r="A1011" i="3"/>
  <c r="S1011" i="3" s="1"/>
  <c r="H1010" i="3"/>
  <c r="W1010" i="3" s="1"/>
  <c r="G1010" i="3"/>
  <c r="E1010" i="3"/>
  <c r="U1010" i="3" s="1"/>
  <c r="AK1010" i="3" s="1"/>
  <c r="D1010" i="3"/>
  <c r="C1010" i="3"/>
  <c r="T1010" i="3" s="1"/>
  <c r="B1010" i="3"/>
  <c r="A1010" i="3"/>
  <c r="S1010" i="3" s="1"/>
  <c r="H1009" i="3"/>
  <c r="W1009" i="3" s="1"/>
  <c r="G1009" i="3"/>
  <c r="E1009" i="3"/>
  <c r="U1009" i="3" s="1"/>
  <c r="AK1009" i="3" s="1"/>
  <c r="D1009" i="3"/>
  <c r="C1009" i="3"/>
  <c r="T1009" i="3" s="1"/>
  <c r="B1009" i="3"/>
  <c r="A1009" i="3"/>
  <c r="S1009" i="3" s="1"/>
  <c r="H1008" i="3"/>
  <c r="W1008" i="3" s="1"/>
  <c r="G1008" i="3"/>
  <c r="E1008" i="3"/>
  <c r="U1008" i="3" s="1"/>
  <c r="AK1008" i="3" s="1"/>
  <c r="D1008" i="3"/>
  <c r="C1008" i="3"/>
  <c r="T1008" i="3" s="1"/>
  <c r="B1008" i="3"/>
  <c r="A1008" i="3"/>
  <c r="S1008" i="3" s="1"/>
  <c r="H1007" i="3"/>
  <c r="W1007" i="3" s="1"/>
  <c r="G1007" i="3"/>
  <c r="E1007" i="3"/>
  <c r="U1007" i="3" s="1"/>
  <c r="AK1007" i="3" s="1"/>
  <c r="D1007" i="3"/>
  <c r="C1007" i="3"/>
  <c r="T1007" i="3" s="1"/>
  <c r="B1007" i="3"/>
  <c r="A1007" i="3"/>
  <c r="S1007" i="3" s="1"/>
  <c r="H1006" i="3"/>
  <c r="W1006" i="3" s="1"/>
  <c r="G1006" i="3"/>
  <c r="E1006" i="3"/>
  <c r="U1006" i="3" s="1"/>
  <c r="AK1006" i="3" s="1"/>
  <c r="D1006" i="3"/>
  <c r="C1006" i="3"/>
  <c r="T1006" i="3" s="1"/>
  <c r="B1006" i="3"/>
  <c r="A1006" i="3"/>
  <c r="S1006" i="3" s="1"/>
  <c r="H1005" i="3"/>
  <c r="W1005" i="3" s="1"/>
  <c r="G1005" i="3"/>
  <c r="E1005" i="3"/>
  <c r="U1005" i="3" s="1"/>
  <c r="AK1005" i="3" s="1"/>
  <c r="D1005" i="3"/>
  <c r="C1005" i="3"/>
  <c r="T1005" i="3" s="1"/>
  <c r="B1005" i="3"/>
  <c r="A1005" i="3"/>
  <c r="S1005" i="3" s="1"/>
  <c r="H1004" i="3"/>
  <c r="W1004" i="3" s="1"/>
  <c r="G1004" i="3"/>
  <c r="E1004" i="3"/>
  <c r="U1004" i="3" s="1"/>
  <c r="AK1004" i="3" s="1"/>
  <c r="D1004" i="3"/>
  <c r="C1004" i="3"/>
  <c r="T1004" i="3" s="1"/>
  <c r="B1004" i="3"/>
  <c r="A1004" i="3"/>
  <c r="S1004" i="3" s="1"/>
  <c r="H1003" i="3"/>
  <c r="W1003" i="3" s="1"/>
  <c r="G1003" i="3"/>
  <c r="E1003" i="3"/>
  <c r="U1003" i="3" s="1"/>
  <c r="AK1003" i="3" s="1"/>
  <c r="D1003" i="3"/>
  <c r="C1003" i="3"/>
  <c r="T1003" i="3" s="1"/>
  <c r="B1003" i="3"/>
  <c r="A1003" i="3"/>
  <c r="S1003" i="3" s="1"/>
  <c r="H1002" i="3"/>
  <c r="W1002" i="3" s="1"/>
  <c r="G1002" i="3"/>
  <c r="E1002" i="3"/>
  <c r="U1002" i="3" s="1"/>
  <c r="AK1002" i="3" s="1"/>
  <c r="D1002" i="3"/>
  <c r="C1002" i="3"/>
  <c r="T1002" i="3" s="1"/>
  <c r="B1002" i="3"/>
  <c r="A1002" i="3"/>
  <c r="S1002" i="3" s="1"/>
  <c r="H1001" i="3"/>
  <c r="W1001" i="3" s="1"/>
  <c r="G1001" i="3"/>
  <c r="E1001" i="3"/>
  <c r="U1001" i="3" s="1"/>
  <c r="AK1001" i="3" s="1"/>
  <c r="D1001" i="3"/>
  <c r="C1001" i="3"/>
  <c r="T1001" i="3" s="1"/>
  <c r="AJ1001" i="3" s="1"/>
  <c r="B1001" i="3"/>
  <c r="A1001" i="3"/>
  <c r="S1001" i="3" s="1"/>
  <c r="H1000" i="3"/>
  <c r="W1000" i="3" s="1"/>
  <c r="G1000" i="3"/>
  <c r="E1000" i="3"/>
  <c r="U1000" i="3" s="1"/>
  <c r="AK1000" i="3" s="1"/>
  <c r="D1000" i="3"/>
  <c r="C1000" i="3"/>
  <c r="T1000" i="3" s="1"/>
  <c r="AJ1000" i="3" s="1"/>
  <c r="B1000" i="3"/>
  <c r="A1000" i="3"/>
  <c r="S1000" i="3" s="1"/>
  <c r="H999" i="3"/>
  <c r="W999" i="3" s="1"/>
  <c r="G999" i="3"/>
  <c r="E999" i="3"/>
  <c r="U999" i="3" s="1"/>
  <c r="AK999" i="3" s="1"/>
  <c r="D999" i="3"/>
  <c r="C999" i="3"/>
  <c r="T999" i="3" s="1"/>
  <c r="AJ999" i="3" s="1"/>
  <c r="B999" i="3"/>
  <c r="A999" i="3"/>
  <c r="S999" i="3" s="1"/>
  <c r="H998" i="3"/>
  <c r="W998" i="3" s="1"/>
  <c r="G998" i="3"/>
  <c r="E998" i="3"/>
  <c r="U998" i="3" s="1"/>
  <c r="AK998" i="3" s="1"/>
  <c r="D998" i="3"/>
  <c r="C998" i="3"/>
  <c r="T998" i="3" s="1"/>
  <c r="B998" i="3"/>
  <c r="A998" i="3"/>
  <c r="S998" i="3" s="1"/>
  <c r="H997" i="3"/>
  <c r="W997" i="3" s="1"/>
  <c r="G997" i="3"/>
  <c r="E997" i="3"/>
  <c r="U997" i="3" s="1"/>
  <c r="AK997" i="3" s="1"/>
  <c r="D997" i="3"/>
  <c r="C997" i="3"/>
  <c r="T997" i="3" s="1"/>
  <c r="AJ997" i="3" s="1"/>
  <c r="B997" i="3"/>
  <c r="A997" i="3"/>
  <c r="S997" i="3" s="1"/>
  <c r="H996" i="3"/>
  <c r="W996" i="3" s="1"/>
  <c r="G996" i="3"/>
  <c r="E996" i="3"/>
  <c r="U996" i="3" s="1"/>
  <c r="AK996" i="3" s="1"/>
  <c r="D996" i="3"/>
  <c r="C996" i="3"/>
  <c r="T996" i="3" s="1"/>
  <c r="AJ996" i="3" s="1"/>
  <c r="B996" i="3"/>
  <c r="A996" i="3"/>
  <c r="S996" i="3" s="1"/>
  <c r="H995" i="3"/>
  <c r="W995" i="3" s="1"/>
  <c r="G995" i="3"/>
  <c r="E995" i="3"/>
  <c r="U995" i="3" s="1"/>
  <c r="AK995" i="3" s="1"/>
  <c r="D995" i="3"/>
  <c r="C995" i="3"/>
  <c r="T995" i="3" s="1"/>
  <c r="AJ995" i="3" s="1"/>
  <c r="B995" i="3"/>
  <c r="A995" i="3"/>
  <c r="S995" i="3" s="1"/>
  <c r="H994" i="3"/>
  <c r="W994" i="3" s="1"/>
  <c r="G994" i="3"/>
  <c r="E994" i="3"/>
  <c r="U994" i="3" s="1"/>
  <c r="AK994" i="3" s="1"/>
  <c r="D994" i="3"/>
  <c r="C994" i="3"/>
  <c r="T994" i="3" s="1"/>
  <c r="AJ994" i="3" s="1"/>
  <c r="B994" i="3"/>
  <c r="A994" i="3"/>
  <c r="S994" i="3" s="1"/>
  <c r="H993" i="3"/>
  <c r="W993" i="3" s="1"/>
  <c r="G993" i="3"/>
  <c r="E993" i="3"/>
  <c r="U993" i="3" s="1"/>
  <c r="AK993" i="3" s="1"/>
  <c r="D993" i="3"/>
  <c r="C993" i="3"/>
  <c r="T993" i="3" s="1"/>
  <c r="B993" i="3"/>
  <c r="H992" i="3"/>
  <c r="W992" i="3" s="1"/>
  <c r="G992" i="3"/>
  <c r="E992" i="3"/>
  <c r="U992" i="3" s="1"/>
  <c r="AK992" i="3" s="1"/>
  <c r="D992" i="3"/>
  <c r="C992" i="3"/>
  <c r="T992" i="3" s="1"/>
  <c r="AJ992" i="3" s="1"/>
  <c r="B992" i="3"/>
  <c r="A992" i="3"/>
  <c r="S992" i="3" s="1"/>
  <c r="H991" i="3"/>
  <c r="G991" i="3"/>
  <c r="E991" i="3"/>
  <c r="D991" i="3"/>
  <c r="C991" i="3"/>
  <c r="B991" i="3"/>
  <c r="A991" i="3"/>
  <c r="A990" i="3"/>
  <c r="S990" i="3" s="1"/>
  <c r="AC989" i="3"/>
  <c r="AD989" i="3" s="1"/>
  <c r="AH987" i="3"/>
  <c r="AG987" i="3"/>
  <c r="AF987" i="3"/>
  <c r="AE987" i="3"/>
  <c r="AC987" i="3"/>
  <c r="AD987" i="3" s="1"/>
  <c r="AH986" i="3"/>
  <c r="AG986" i="3"/>
  <c r="AF986" i="3"/>
  <c r="AE986" i="3"/>
  <c r="AH985" i="3"/>
  <c r="AG985" i="3"/>
  <c r="AF985" i="3"/>
  <c r="AE985" i="3"/>
  <c r="AH984" i="3"/>
  <c r="AG984" i="3"/>
  <c r="AF984" i="3"/>
  <c r="AE984" i="3"/>
  <c r="AC984" i="3"/>
  <c r="AD984" i="3" s="1"/>
  <c r="AH983" i="3"/>
  <c r="AG983" i="3"/>
  <c r="AF983" i="3"/>
  <c r="AE983" i="3"/>
  <c r="AH982" i="3"/>
  <c r="AG982" i="3"/>
  <c r="AF982" i="3"/>
  <c r="AE982" i="3"/>
  <c r="AC982" i="3"/>
  <c r="AD982" i="3" s="1"/>
  <c r="AH981" i="3"/>
  <c r="AG981" i="3"/>
  <c r="AF981" i="3"/>
  <c r="AE981" i="3"/>
  <c r="AH980" i="3"/>
  <c r="AG980" i="3"/>
  <c r="AF980" i="3"/>
  <c r="AE980" i="3"/>
  <c r="AH979" i="3"/>
  <c r="AG979" i="3"/>
  <c r="AF979" i="3"/>
  <c r="AE979" i="3"/>
  <c r="AC979" i="3"/>
  <c r="AH978" i="3"/>
  <c r="AG978" i="3"/>
  <c r="AF978" i="3"/>
  <c r="AE978" i="3"/>
  <c r="AH977" i="3"/>
  <c r="AG977" i="3"/>
  <c r="AF977" i="3"/>
  <c r="AE977" i="3"/>
  <c r="AH976" i="3"/>
  <c r="AG976" i="3"/>
  <c r="AF976" i="3"/>
  <c r="AE976" i="3"/>
  <c r="AH975" i="3"/>
  <c r="AG975" i="3"/>
  <c r="AF975" i="3"/>
  <c r="AE975" i="3"/>
  <c r="AH974" i="3"/>
  <c r="AG974" i="3"/>
  <c r="AF974" i="3"/>
  <c r="AE974" i="3"/>
  <c r="AH973" i="3"/>
  <c r="AG973" i="3"/>
  <c r="AF973" i="3"/>
  <c r="AE973" i="3"/>
  <c r="AH972" i="3"/>
  <c r="AG972" i="3"/>
  <c r="AF972" i="3"/>
  <c r="AE972" i="3"/>
  <c r="AH971" i="3"/>
  <c r="AG971" i="3"/>
  <c r="AF971" i="3"/>
  <c r="AE971" i="3"/>
  <c r="AH970" i="3"/>
  <c r="AG970" i="3"/>
  <c r="AF970" i="3"/>
  <c r="AH969" i="3"/>
  <c r="AG969" i="3"/>
  <c r="AF969" i="3"/>
  <c r="AE969" i="3"/>
  <c r="AK968" i="3"/>
  <c r="AJ968" i="3"/>
  <c r="AH968" i="3"/>
  <c r="AG968" i="3"/>
  <c r="AF968" i="3"/>
  <c r="AE968" i="3"/>
  <c r="AC967" i="3"/>
  <c r="H989" i="3"/>
  <c r="W989" i="3" s="1"/>
  <c r="G989" i="3"/>
  <c r="E989" i="3"/>
  <c r="U989" i="3" s="1"/>
  <c r="D989" i="3"/>
  <c r="C989" i="3"/>
  <c r="T989" i="3" s="1"/>
  <c r="B989" i="3"/>
  <c r="A989" i="3"/>
  <c r="S989" i="3" s="1"/>
  <c r="H988" i="3"/>
  <c r="W988" i="3" s="1"/>
  <c r="AI989" i="3" s="1"/>
  <c r="G988" i="3"/>
  <c r="E988" i="3"/>
  <c r="D988" i="3"/>
  <c r="C988" i="3"/>
  <c r="B988" i="3"/>
  <c r="A988" i="3"/>
  <c r="S988" i="3" s="1"/>
  <c r="H987" i="3"/>
  <c r="W987" i="3" s="1"/>
  <c r="G987" i="3"/>
  <c r="E987" i="3"/>
  <c r="U987" i="3" s="1"/>
  <c r="AK987" i="3" s="1"/>
  <c r="D987" i="3"/>
  <c r="C987" i="3"/>
  <c r="T987" i="3" s="1"/>
  <c r="B987" i="3"/>
  <c r="A987" i="3"/>
  <c r="S987" i="3" s="1"/>
  <c r="H986" i="3"/>
  <c r="W986" i="3" s="1"/>
  <c r="G986" i="3"/>
  <c r="E986" i="3"/>
  <c r="U986" i="3" s="1"/>
  <c r="AK986" i="3" s="1"/>
  <c r="D986" i="3"/>
  <c r="C986" i="3"/>
  <c r="T986" i="3" s="1"/>
  <c r="B986" i="3"/>
  <c r="A986" i="3"/>
  <c r="S986" i="3" s="1"/>
  <c r="H985" i="3"/>
  <c r="W985" i="3" s="1"/>
  <c r="G985" i="3"/>
  <c r="E985" i="3"/>
  <c r="U985" i="3" s="1"/>
  <c r="AK985" i="3" s="1"/>
  <c r="D985" i="3"/>
  <c r="C985" i="3"/>
  <c r="T985" i="3" s="1"/>
  <c r="B985" i="3"/>
  <c r="A985" i="3"/>
  <c r="S985" i="3" s="1"/>
  <c r="H984" i="3"/>
  <c r="W984" i="3" s="1"/>
  <c r="G984" i="3"/>
  <c r="E984" i="3"/>
  <c r="U984" i="3" s="1"/>
  <c r="AK984" i="3" s="1"/>
  <c r="D984" i="3"/>
  <c r="C984" i="3"/>
  <c r="T984" i="3" s="1"/>
  <c r="AJ984" i="3" s="1"/>
  <c r="B984" i="3"/>
  <c r="A984" i="3"/>
  <c r="S984" i="3" s="1"/>
  <c r="H983" i="3"/>
  <c r="W983" i="3" s="1"/>
  <c r="G983" i="3"/>
  <c r="E983" i="3"/>
  <c r="U983" i="3" s="1"/>
  <c r="AK983" i="3" s="1"/>
  <c r="D983" i="3"/>
  <c r="C983" i="3"/>
  <c r="T983" i="3" s="1"/>
  <c r="B983" i="3"/>
  <c r="A983" i="3"/>
  <c r="S983" i="3" s="1"/>
  <c r="H982" i="3"/>
  <c r="W982" i="3" s="1"/>
  <c r="G982" i="3"/>
  <c r="E982" i="3"/>
  <c r="U982" i="3" s="1"/>
  <c r="AK982" i="3" s="1"/>
  <c r="D982" i="3"/>
  <c r="C982" i="3"/>
  <c r="T982" i="3" s="1"/>
  <c r="B982" i="3"/>
  <c r="A982" i="3"/>
  <c r="S982" i="3" s="1"/>
  <c r="H981" i="3"/>
  <c r="W981" i="3" s="1"/>
  <c r="G981" i="3"/>
  <c r="E981" i="3"/>
  <c r="U981" i="3" s="1"/>
  <c r="AK981" i="3" s="1"/>
  <c r="D981" i="3"/>
  <c r="C981" i="3"/>
  <c r="T981" i="3" s="1"/>
  <c r="B981" i="3"/>
  <c r="A981" i="3"/>
  <c r="S981" i="3" s="1"/>
  <c r="H980" i="3"/>
  <c r="W980" i="3" s="1"/>
  <c r="G980" i="3"/>
  <c r="E980" i="3"/>
  <c r="U980" i="3" s="1"/>
  <c r="AK980" i="3" s="1"/>
  <c r="D980" i="3"/>
  <c r="C980" i="3"/>
  <c r="T980" i="3" s="1"/>
  <c r="B980" i="3"/>
  <c r="A980" i="3"/>
  <c r="S980" i="3" s="1"/>
  <c r="H979" i="3"/>
  <c r="W979" i="3" s="1"/>
  <c r="G979" i="3"/>
  <c r="E979" i="3"/>
  <c r="U979" i="3" s="1"/>
  <c r="AK979" i="3" s="1"/>
  <c r="D979" i="3"/>
  <c r="C979" i="3"/>
  <c r="T979" i="3" s="1"/>
  <c r="B979" i="3"/>
  <c r="A979" i="3"/>
  <c r="S979" i="3" s="1"/>
  <c r="H978" i="3"/>
  <c r="W978" i="3" s="1"/>
  <c r="G978" i="3"/>
  <c r="E978" i="3"/>
  <c r="U978" i="3" s="1"/>
  <c r="AK978" i="3" s="1"/>
  <c r="D978" i="3"/>
  <c r="C978" i="3"/>
  <c r="T978" i="3" s="1"/>
  <c r="B978" i="3"/>
  <c r="A978" i="3"/>
  <c r="S978" i="3" s="1"/>
  <c r="H977" i="3"/>
  <c r="W977" i="3" s="1"/>
  <c r="G977" i="3"/>
  <c r="E977" i="3"/>
  <c r="U977" i="3" s="1"/>
  <c r="AK977" i="3" s="1"/>
  <c r="D977" i="3"/>
  <c r="C977" i="3"/>
  <c r="T977" i="3" s="1"/>
  <c r="B977" i="3"/>
  <c r="A977" i="3"/>
  <c r="S977" i="3" s="1"/>
  <c r="H976" i="3"/>
  <c r="W976" i="3" s="1"/>
  <c r="G976" i="3"/>
  <c r="E976" i="3"/>
  <c r="U976" i="3" s="1"/>
  <c r="AK976" i="3" s="1"/>
  <c r="D976" i="3"/>
  <c r="C976" i="3"/>
  <c r="T976" i="3" s="1"/>
  <c r="B976" i="3"/>
  <c r="A976" i="3"/>
  <c r="S976" i="3" s="1"/>
  <c r="H975" i="3"/>
  <c r="W975" i="3" s="1"/>
  <c r="G975" i="3"/>
  <c r="E975" i="3"/>
  <c r="U975" i="3" s="1"/>
  <c r="AK975" i="3" s="1"/>
  <c r="D975" i="3"/>
  <c r="C975" i="3"/>
  <c r="T975" i="3" s="1"/>
  <c r="B975" i="3"/>
  <c r="A975" i="3"/>
  <c r="S975" i="3" s="1"/>
  <c r="H974" i="3"/>
  <c r="W974" i="3" s="1"/>
  <c r="G974" i="3"/>
  <c r="E974" i="3"/>
  <c r="U974" i="3" s="1"/>
  <c r="AK974" i="3" s="1"/>
  <c r="D974" i="3"/>
  <c r="C974" i="3"/>
  <c r="T974" i="3" s="1"/>
  <c r="B974" i="3"/>
  <c r="A974" i="3"/>
  <c r="S974" i="3" s="1"/>
  <c r="H973" i="3"/>
  <c r="W973" i="3" s="1"/>
  <c r="G973" i="3"/>
  <c r="E973" i="3"/>
  <c r="U973" i="3" s="1"/>
  <c r="AK973" i="3" s="1"/>
  <c r="D973" i="3"/>
  <c r="C973" i="3"/>
  <c r="T973" i="3" s="1"/>
  <c r="AJ973" i="3" s="1"/>
  <c r="B973" i="3"/>
  <c r="A973" i="3"/>
  <c r="S973" i="3" s="1"/>
  <c r="H972" i="3"/>
  <c r="W972" i="3" s="1"/>
  <c r="G972" i="3"/>
  <c r="E972" i="3"/>
  <c r="U972" i="3" s="1"/>
  <c r="AK972" i="3" s="1"/>
  <c r="D972" i="3"/>
  <c r="C972" i="3"/>
  <c r="T972" i="3" s="1"/>
  <c r="AJ972" i="3" s="1"/>
  <c r="B972" i="3"/>
  <c r="A972" i="3"/>
  <c r="S972" i="3" s="1"/>
  <c r="H971" i="3"/>
  <c r="W971" i="3" s="1"/>
  <c r="G971" i="3"/>
  <c r="E971" i="3"/>
  <c r="U971" i="3" s="1"/>
  <c r="AK971" i="3" s="1"/>
  <c r="D971" i="3"/>
  <c r="C971" i="3"/>
  <c r="T971" i="3" s="1"/>
  <c r="AJ971" i="3" s="1"/>
  <c r="B971" i="3"/>
  <c r="A971" i="3"/>
  <c r="S971" i="3" s="1"/>
  <c r="H970" i="3"/>
  <c r="W970" i="3" s="1"/>
  <c r="G970" i="3"/>
  <c r="E970" i="3"/>
  <c r="U970" i="3" s="1"/>
  <c r="AK970" i="3" s="1"/>
  <c r="D970" i="3"/>
  <c r="C970" i="3"/>
  <c r="T970" i="3" s="1"/>
  <c r="AJ970" i="3" s="1"/>
  <c r="B970" i="3"/>
  <c r="H969" i="3"/>
  <c r="W969" i="3" s="1"/>
  <c r="G969" i="3"/>
  <c r="E969" i="3"/>
  <c r="U969" i="3" s="1"/>
  <c r="AK969" i="3" s="1"/>
  <c r="D969" i="3"/>
  <c r="C969" i="3"/>
  <c r="T969" i="3" s="1"/>
  <c r="AJ969" i="3" s="1"/>
  <c r="B969" i="3"/>
  <c r="A969" i="3"/>
  <c r="S969" i="3" s="1"/>
  <c r="H968" i="3"/>
  <c r="G968" i="3"/>
  <c r="E968" i="3"/>
  <c r="D968" i="3"/>
  <c r="C968" i="3"/>
  <c r="B968" i="3"/>
  <c r="A968" i="3"/>
  <c r="A967" i="3"/>
  <c r="S967" i="3" s="1"/>
  <c r="AC966" i="3"/>
  <c r="AD966" i="3" s="1"/>
  <c r="AH964" i="3"/>
  <c r="AG964" i="3"/>
  <c r="AF964" i="3"/>
  <c r="AE964" i="3"/>
  <c r="AC964" i="3"/>
  <c r="AD964" i="3" s="1"/>
  <c r="AH963" i="3"/>
  <c r="AG963" i="3"/>
  <c r="AF963" i="3"/>
  <c r="AE963" i="3"/>
  <c r="AH962" i="3"/>
  <c r="AG962" i="3"/>
  <c r="AF962" i="3"/>
  <c r="AE962" i="3"/>
  <c r="AH961" i="3"/>
  <c r="AG961" i="3"/>
  <c r="AF961" i="3"/>
  <c r="AE961" i="3"/>
  <c r="AC961" i="3"/>
  <c r="AD961" i="3" s="1"/>
  <c r="AH960" i="3"/>
  <c r="AG960" i="3"/>
  <c r="AF960" i="3"/>
  <c r="AE960" i="3"/>
  <c r="AH959" i="3"/>
  <c r="AG959" i="3"/>
  <c r="AF959" i="3"/>
  <c r="AE959" i="3"/>
  <c r="AC959" i="3"/>
  <c r="AD959" i="3" s="1"/>
  <c r="AH958" i="3"/>
  <c r="AG958" i="3"/>
  <c r="AF958" i="3"/>
  <c r="AE958" i="3"/>
  <c r="AH957" i="3"/>
  <c r="AG957" i="3"/>
  <c r="AF957" i="3"/>
  <c r="AE957" i="3"/>
  <c r="AH956" i="3"/>
  <c r="AG956" i="3"/>
  <c r="AF956" i="3"/>
  <c r="AE956" i="3"/>
  <c r="AC956" i="3"/>
  <c r="AH955" i="3"/>
  <c r="AG955" i="3"/>
  <c r="AF955" i="3"/>
  <c r="AE955" i="3"/>
  <c r="AH954" i="3"/>
  <c r="AG954" i="3"/>
  <c r="AF954" i="3"/>
  <c r="AE954" i="3"/>
  <c r="AH953" i="3"/>
  <c r="AG953" i="3"/>
  <c r="AF953" i="3"/>
  <c r="AE953" i="3"/>
  <c r="AH952" i="3"/>
  <c r="AG952" i="3"/>
  <c r="AF952" i="3"/>
  <c r="AE952" i="3"/>
  <c r="AH951" i="3"/>
  <c r="AG951" i="3"/>
  <c r="AF951" i="3"/>
  <c r="AE951" i="3"/>
  <c r="AH950" i="3"/>
  <c r="AG950" i="3"/>
  <c r="AF950" i="3"/>
  <c r="AE950" i="3"/>
  <c r="AH949" i="3"/>
  <c r="AG949" i="3"/>
  <c r="AF949" i="3"/>
  <c r="AE949" i="3"/>
  <c r="AH948" i="3"/>
  <c r="AG948" i="3"/>
  <c r="AF948" i="3"/>
  <c r="AE948" i="3"/>
  <c r="AH947" i="3"/>
  <c r="AG947" i="3"/>
  <c r="AF947" i="3"/>
  <c r="AH946" i="3"/>
  <c r="AG946" i="3"/>
  <c r="AF946" i="3"/>
  <c r="AE946" i="3"/>
  <c r="AK945" i="3"/>
  <c r="AJ945" i="3"/>
  <c r="AH945" i="3"/>
  <c r="AG945" i="3"/>
  <c r="AF945" i="3"/>
  <c r="AE945" i="3"/>
  <c r="AC944" i="3"/>
  <c r="H966" i="3"/>
  <c r="W966" i="3" s="1"/>
  <c r="G966" i="3"/>
  <c r="E966" i="3"/>
  <c r="U966" i="3" s="1"/>
  <c r="D966" i="3"/>
  <c r="C966" i="3"/>
  <c r="T966" i="3" s="1"/>
  <c r="B966" i="3"/>
  <c r="A966" i="3"/>
  <c r="S966" i="3" s="1"/>
  <c r="H965" i="3"/>
  <c r="W965" i="3" s="1"/>
  <c r="AI966" i="3" s="1"/>
  <c r="G965" i="3"/>
  <c r="E965" i="3"/>
  <c r="U965" i="3" s="1"/>
  <c r="AH966" i="3" s="1"/>
  <c r="D965" i="3"/>
  <c r="C965" i="3"/>
  <c r="T965" i="3" s="1"/>
  <c r="B965" i="3"/>
  <c r="A965" i="3"/>
  <c r="S965" i="3" s="1"/>
  <c r="H964" i="3"/>
  <c r="W964" i="3" s="1"/>
  <c r="G964" i="3"/>
  <c r="E964" i="3"/>
  <c r="U964" i="3" s="1"/>
  <c r="AK964" i="3" s="1"/>
  <c r="D964" i="3"/>
  <c r="C964" i="3"/>
  <c r="T964" i="3" s="1"/>
  <c r="B964" i="3"/>
  <c r="A964" i="3"/>
  <c r="S964" i="3" s="1"/>
  <c r="H963" i="3"/>
  <c r="W963" i="3" s="1"/>
  <c r="G963" i="3"/>
  <c r="E963" i="3"/>
  <c r="U963" i="3" s="1"/>
  <c r="AK963" i="3" s="1"/>
  <c r="D963" i="3"/>
  <c r="C963" i="3"/>
  <c r="T963" i="3" s="1"/>
  <c r="B963" i="3"/>
  <c r="A963" i="3"/>
  <c r="S963" i="3" s="1"/>
  <c r="H962" i="3"/>
  <c r="W962" i="3" s="1"/>
  <c r="G962" i="3"/>
  <c r="E962" i="3"/>
  <c r="U962" i="3" s="1"/>
  <c r="AK962" i="3" s="1"/>
  <c r="D962" i="3"/>
  <c r="C962" i="3"/>
  <c r="T962" i="3" s="1"/>
  <c r="AJ962" i="3" s="1"/>
  <c r="B962" i="3"/>
  <c r="A962" i="3"/>
  <c r="S962" i="3" s="1"/>
  <c r="H961" i="3"/>
  <c r="W961" i="3" s="1"/>
  <c r="G961" i="3"/>
  <c r="E961" i="3"/>
  <c r="U961" i="3" s="1"/>
  <c r="AK961" i="3" s="1"/>
  <c r="D961" i="3"/>
  <c r="C961" i="3"/>
  <c r="T961" i="3" s="1"/>
  <c r="AJ961" i="3" s="1"/>
  <c r="B961" i="3"/>
  <c r="A961" i="3"/>
  <c r="S961" i="3" s="1"/>
  <c r="H960" i="3"/>
  <c r="W960" i="3" s="1"/>
  <c r="G960" i="3"/>
  <c r="E960" i="3"/>
  <c r="U960" i="3" s="1"/>
  <c r="AK960" i="3" s="1"/>
  <c r="D960" i="3"/>
  <c r="C960" i="3"/>
  <c r="T960" i="3" s="1"/>
  <c r="AJ960" i="3" s="1"/>
  <c r="B960" i="3"/>
  <c r="A960" i="3"/>
  <c r="S960" i="3" s="1"/>
  <c r="H959" i="3"/>
  <c r="W959" i="3" s="1"/>
  <c r="G959" i="3"/>
  <c r="E959" i="3"/>
  <c r="U959" i="3" s="1"/>
  <c r="AK959" i="3" s="1"/>
  <c r="D959" i="3"/>
  <c r="C959" i="3"/>
  <c r="T959" i="3" s="1"/>
  <c r="B959" i="3"/>
  <c r="A959" i="3"/>
  <c r="S959" i="3" s="1"/>
  <c r="H958" i="3"/>
  <c r="W958" i="3" s="1"/>
  <c r="G958" i="3"/>
  <c r="E958" i="3"/>
  <c r="U958" i="3" s="1"/>
  <c r="AK958" i="3" s="1"/>
  <c r="D958" i="3"/>
  <c r="C958" i="3"/>
  <c r="T958" i="3" s="1"/>
  <c r="AJ958" i="3" s="1"/>
  <c r="B958" i="3"/>
  <c r="A958" i="3"/>
  <c r="S958" i="3" s="1"/>
  <c r="H957" i="3"/>
  <c r="W957" i="3" s="1"/>
  <c r="G957" i="3"/>
  <c r="E957" i="3"/>
  <c r="U957" i="3" s="1"/>
  <c r="AK957" i="3" s="1"/>
  <c r="D957" i="3"/>
  <c r="C957" i="3"/>
  <c r="T957" i="3" s="1"/>
  <c r="AJ957" i="3" s="1"/>
  <c r="B957" i="3"/>
  <c r="A957" i="3"/>
  <c r="S957" i="3" s="1"/>
  <c r="H956" i="3"/>
  <c r="W956" i="3" s="1"/>
  <c r="G956" i="3"/>
  <c r="E956" i="3"/>
  <c r="U956" i="3" s="1"/>
  <c r="AK956" i="3" s="1"/>
  <c r="D956" i="3"/>
  <c r="C956" i="3"/>
  <c r="T956" i="3" s="1"/>
  <c r="B956" i="3"/>
  <c r="A956" i="3"/>
  <c r="S956" i="3" s="1"/>
  <c r="H955" i="3"/>
  <c r="W955" i="3" s="1"/>
  <c r="G955" i="3"/>
  <c r="E955" i="3"/>
  <c r="U955" i="3" s="1"/>
  <c r="AK955" i="3" s="1"/>
  <c r="D955" i="3"/>
  <c r="C955" i="3"/>
  <c r="T955" i="3" s="1"/>
  <c r="B955" i="3"/>
  <c r="A955" i="3"/>
  <c r="S955" i="3" s="1"/>
  <c r="H954" i="3"/>
  <c r="W954" i="3" s="1"/>
  <c r="G954" i="3"/>
  <c r="E954" i="3"/>
  <c r="U954" i="3" s="1"/>
  <c r="AK954" i="3" s="1"/>
  <c r="D954" i="3"/>
  <c r="C954" i="3"/>
  <c r="T954" i="3" s="1"/>
  <c r="AJ954" i="3" s="1"/>
  <c r="B954" i="3"/>
  <c r="A954" i="3"/>
  <c r="S954" i="3" s="1"/>
  <c r="H953" i="3"/>
  <c r="W953" i="3" s="1"/>
  <c r="G953" i="3"/>
  <c r="E953" i="3"/>
  <c r="U953" i="3" s="1"/>
  <c r="AK953" i="3" s="1"/>
  <c r="D953" i="3"/>
  <c r="C953" i="3"/>
  <c r="T953" i="3" s="1"/>
  <c r="B953" i="3"/>
  <c r="A953" i="3"/>
  <c r="S953" i="3" s="1"/>
  <c r="H952" i="3"/>
  <c r="W952" i="3" s="1"/>
  <c r="G952" i="3"/>
  <c r="E952" i="3"/>
  <c r="U952" i="3" s="1"/>
  <c r="AK952" i="3" s="1"/>
  <c r="D952" i="3"/>
  <c r="C952" i="3"/>
  <c r="T952" i="3" s="1"/>
  <c r="AJ952" i="3" s="1"/>
  <c r="B952" i="3"/>
  <c r="A952" i="3"/>
  <c r="S952" i="3" s="1"/>
  <c r="H951" i="3"/>
  <c r="W951" i="3" s="1"/>
  <c r="G951" i="3"/>
  <c r="E951" i="3"/>
  <c r="U951" i="3" s="1"/>
  <c r="AK951" i="3" s="1"/>
  <c r="D951" i="3"/>
  <c r="C951" i="3"/>
  <c r="T951" i="3" s="1"/>
  <c r="B951" i="3"/>
  <c r="A951" i="3"/>
  <c r="S951" i="3" s="1"/>
  <c r="H950" i="3"/>
  <c r="W950" i="3" s="1"/>
  <c r="G950" i="3"/>
  <c r="E950" i="3"/>
  <c r="U950" i="3" s="1"/>
  <c r="AK950" i="3" s="1"/>
  <c r="D950" i="3"/>
  <c r="C950" i="3"/>
  <c r="T950" i="3" s="1"/>
  <c r="B950" i="3"/>
  <c r="A950" i="3"/>
  <c r="S950" i="3" s="1"/>
  <c r="H949" i="3"/>
  <c r="W949" i="3" s="1"/>
  <c r="G949" i="3"/>
  <c r="E949" i="3"/>
  <c r="U949" i="3" s="1"/>
  <c r="AK949" i="3" s="1"/>
  <c r="D949" i="3"/>
  <c r="C949" i="3"/>
  <c r="T949" i="3" s="1"/>
  <c r="B949" i="3"/>
  <c r="A949" i="3"/>
  <c r="S949" i="3" s="1"/>
  <c r="H948" i="3"/>
  <c r="W948" i="3" s="1"/>
  <c r="G948" i="3"/>
  <c r="E948" i="3"/>
  <c r="U948" i="3" s="1"/>
  <c r="AK948" i="3" s="1"/>
  <c r="D948" i="3"/>
  <c r="C948" i="3"/>
  <c r="T948" i="3" s="1"/>
  <c r="B948" i="3"/>
  <c r="A948" i="3"/>
  <c r="S948" i="3" s="1"/>
  <c r="H947" i="3"/>
  <c r="W947" i="3" s="1"/>
  <c r="G947" i="3"/>
  <c r="E947" i="3"/>
  <c r="U947" i="3" s="1"/>
  <c r="AK947" i="3" s="1"/>
  <c r="D947" i="3"/>
  <c r="C947" i="3"/>
  <c r="T947" i="3" s="1"/>
  <c r="B947" i="3"/>
  <c r="H946" i="3"/>
  <c r="W946" i="3" s="1"/>
  <c r="G946" i="3"/>
  <c r="E946" i="3"/>
  <c r="U946" i="3" s="1"/>
  <c r="AK946" i="3" s="1"/>
  <c r="D946" i="3"/>
  <c r="C946" i="3"/>
  <c r="T946" i="3" s="1"/>
  <c r="B946" i="3"/>
  <c r="A946" i="3"/>
  <c r="S946" i="3" s="1"/>
  <c r="H945" i="3"/>
  <c r="G945" i="3"/>
  <c r="E945" i="3"/>
  <c r="D945" i="3"/>
  <c r="C945" i="3"/>
  <c r="B945" i="3"/>
  <c r="A945" i="3"/>
  <c r="A944" i="3"/>
  <c r="AB946" i="3" s="1"/>
  <c r="AB947" i="3" s="1"/>
  <c r="AC943" i="3"/>
  <c r="AD943" i="3" s="1"/>
  <c r="AH941" i="3"/>
  <c r="AG941" i="3"/>
  <c r="AF941" i="3"/>
  <c r="AE941" i="3"/>
  <c r="AC941" i="3"/>
  <c r="AD941" i="3" s="1"/>
  <c r="AH940" i="3"/>
  <c r="AG940" i="3"/>
  <c r="AF940" i="3"/>
  <c r="AE940" i="3"/>
  <c r="AH939" i="3"/>
  <c r="AG939" i="3"/>
  <c r="AF939" i="3"/>
  <c r="AE939" i="3"/>
  <c r="AH938" i="3"/>
  <c r="AG938" i="3"/>
  <c r="AF938" i="3"/>
  <c r="AE938" i="3"/>
  <c r="AC938" i="3"/>
  <c r="AD938" i="3" s="1"/>
  <c r="AH937" i="3"/>
  <c r="AG937" i="3"/>
  <c r="AF937" i="3"/>
  <c r="AE937" i="3"/>
  <c r="AH936" i="3"/>
  <c r="AG936" i="3"/>
  <c r="AF936" i="3"/>
  <c r="AE936" i="3"/>
  <c r="AC936" i="3"/>
  <c r="AD936" i="3" s="1"/>
  <c r="AH935" i="3"/>
  <c r="AG935" i="3"/>
  <c r="AF935" i="3"/>
  <c r="AE935" i="3"/>
  <c r="AH934" i="3"/>
  <c r="AG934" i="3"/>
  <c r="AF934" i="3"/>
  <c r="AE934" i="3"/>
  <c r="AH933" i="3"/>
  <c r="AG933" i="3"/>
  <c r="AF933" i="3"/>
  <c r="AE933" i="3"/>
  <c r="AC933" i="3"/>
  <c r="AH932" i="3"/>
  <c r="AG932" i="3"/>
  <c r="AF932" i="3"/>
  <c r="AE932" i="3"/>
  <c r="AH931" i="3"/>
  <c r="AG931" i="3"/>
  <c r="AF931" i="3"/>
  <c r="AE931" i="3"/>
  <c r="AH930" i="3"/>
  <c r="AG930" i="3"/>
  <c r="AF930" i="3"/>
  <c r="AE930" i="3"/>
  <c r="AH929" i="3"/>
  <c r="AG929" i="3"/>
  <c r="AF929" i="3"/>
  <c r="AE929" i="3"/>
  <c r="AH928" i="3"/>
  <c r="AG928" i="3"/>
  <c r="AF928" i="3"/>
  <c r="AE928" i="3"/>
  <c r="AH927" i="3"/>
  <c r="AG927" i="3"/>
  <c r="AF927" i="3"/>
  <c r="AE927" i="3"/>
  <c r="AH926" i="3"/>
  <c r="AG926" i="3"/>
  <c r="AF926" i="3"/>
  <c r="AE926" i="3"/>
  <c r="AH925" i="3"/>
  <c r="AG925" i="3"/>
  <c r="AF925" i="3"/>
  <c r="AE925" i="3"/>
  <c r="AH924" i="3"/>
  <c r="AG924" i="3"/>
  <c r="AF924" i="3"/>
  <c r="AH923" i="3"/>
  <c r="AG923" i="3"/>
  <c r="AI923" i="3" s="1"/>
  <c r="AF923" i="3"/>
  <c r="AE923" i="3"/>
  <c r="AK922" i="3"/>
  <c r="AJ922" i="3"/>
  <c r="AH922" i="3"/>
  <c r="AG922" i="3"/>
  <c r="AF922" i="3"/>
  <c r="AE922" i="3"/>
  <c r="AC921" i="3"/>
  <c r="H943" i="3"/>
  <c r="W943" i="3" s="1"/>
  <c r="G943" i="3"/>
  <c r="E943" i="3"/>
  <c r="D943" i="3"/>
  <c r="C943" i="3"/>
  <c r="B943" i="3"/>
  <c r="A943" i="3"/>
  <c r="S943" i="3" s="1"/>
  <c r="H942" i="3"/>
  <c r="W942" i="3" s="1"/>
  <c r="AI943" i="3" s="1"/>
  <c r="G942" i="3"/>
  <c r="E942" i="3"/>
  <c r="U942" i="3" s="1"/>
  <c r="AH943" i="3" s="1"/>
  <c r="D942" i="3"/>
  <c r="C942" i="3"/>
  <c r="T942" i="3" s="1"/>
  <c r="B942" i="3"/>
  <c r="A942" i="3"/>
  <c r="S942" i="3" s="1"/>
  <c r="H941" i="3"/>
  <c r="W941" i="3" s="1"/>
  <c r="G941" i="3"/>
  <c r="E941" i="3"/>
  <c r="U941" i="3" s="1"/>
  <c r="AK941" i="3" s="1"/>
  <c r="D941" i="3"/>
  <c r="C941" i="3"/>
  <c r="T941" i="3" s="1"/>
  <c r="B941" i="3"/>
  <c r="A941" i="3"/>
  <c r="S941" i="3" s="1"/>
  <c r="H940" i="3"/>
  <c r="W940" i="3" s="1"/>
  <c r="G940" i="3"/>
  <c r="E940" i="3"/>
  <c r="U940" i="3" s="1"/>
  <c r="AK940" i="3" s="1"/>
  <c r="D940" i="3"/>
  <c r="C940" i="3"/>
  <c r="T940" i="3" s="1"/>
  <c r="B940" i="3"/>
  <c r="A940" i="3"/>
  <c r="S940" i="3" s="1"/>
  <c r="H939" i="3"/>
  <c r="W939" i="3" s="1"/>
  <c r="G939" i="3"/>
  <c r="E939" i="3"/>
  <c r="U939" i="3" s="1"/>
  <c r="AK939" i="3" s="1"/>
  <c r="D939" i="3"/>
  <c r="C939" i="3"/>
  <c r="T939" i="3" s="1"/>
  <c r="B939" i="3"/>
  <c r="A939" i="3"/>
  <c r="S939" i="3" s="1"/>
  <c r="H938" i="3"/>
  <c r="W938" i="3" s="1"/>
  <c r="G938" i="3"/>
  <c r="E938" i="3"/>
  <c r="U938" i="3" s="1"/>
  <c r="AK938" i="3" s="1"/>
  <c r="D938" i="3"/>
  <c r="C938" i="3"/>
  <c r="T938" i="3" s="1"/>
  <c r="B938" i="3"/>
  <c r="A938" i="3"/>
  <c r="S938" i="3" s="1"/>
  <c r="H937" i="3"/>
  <c r="W937" i="3" s="1"/>
  <c r="G937" i="3"/>
  <c r="E937" i="3"/>
  <c r="U937" i="3" s="1"/>
  <c r="AK937" i="3" s="1"/>
  <c r="D937" i="3"/>
  <c r="C937" i="3"/>
  <c r="T937" i="3" s="1"/>
  <c r="B937" i="3"/>
  <c r="A937" i="3"/>
  <c r="S937" i="3" s="1"/>
  <c r="H936" i="3"/>
  <c r="W936" i="3" s="1"/>
  <c r="G936" i="3"/>
  <c r="E936" i="3"/>
  <c r="U936" i="3" s="1"/>
  <c r="AK936" i="3" s="1"/>
  <c r="D936" i="3"/>
  <c r="C936" i="3"/>
  <c r="T936" i="3" s="1"/>
  <c r="B936" i="3"/>
  <c r="A936" i="3"/>
  <c r="S936" i="3" s="1"/>
  <c r="H935" i="3"/>
  <c r="W935" i="3" s="1"/>
  <c r="G935" i="3"/>
  <c r="E935" i="3"/>
  <c r="U935" i="3" s="1"/>
  <c r="AK935" i="3" s="1"/>
  <c r="D935" i="3"/>
  <c r="C935" i="3"/>
  <c r="T935" i="3" s="1"/>
  <c r="B935" i="3"/>
  <c r="A935" i="3"/>
  <c r="S935" i="3" s="1"/>
  <c r="H934" i="3"/>
  <c r="W934" i="3" s="1"/>
  <c r="G934" i="3"/>
  <c r="E934" i="3"/>
  <c r="U934" i="3" s="1"/>
  <c r="AK934" i="3" s="1"/>
  <c r="D934" i="3"/>
  <c r="C934" i="3"/>
  <c r="T934" i="3" s="1"/>
  <c r="AJ934" i="3" s="1"/>
  <c r="B934" i="3"/>
  <c r="A934" i="3"/>
  <c r="S934" i="3" s="1"/>
  <c r="H933" i="3"/>
  <c r="W933" i="3" s="1"/>
  <c r="G933" i="3"/>
  <c r="E933" i="3"/>
  <c r="U933" i="3" s="1"/>
  <c r="AK933" i="3" s="1"/>
  <c r="D933" i="3"/>
  <c r="C933" i="3"/>
  <c r="T933" i="3" s="1"/>
  <c r="B933" i="3"/>
  <c r="A933" i="3"/>
  <c r="S933" i="3" s="1"/>
  <c r="H932" i="3"/>
  <c r="W932" i="3" s="1"/>
  <c r="G932" i="3"/>
  <c r="E932" i="3"/>
  <c r="U932" i="3" s="1"/>
  <c r="AK932" i="3" s="1"/>
  <c r="D932" i="3"/>
  <c r="C932" i="3"/>
  <c r="T932" i="3" s="1"/>
  <c r="AJ932" i="3" s="1"/>
  <c r="B932" i="3"/>
  <c r="A932" i="3"/>
  <c r="S932" i="3" s="1"/>
  <c r="H931" i="3"/>
  <c r="W931" i="3" s="1"/>
  <c r="G931" i="3"/>
  <c r="E931" i="3"/>
  <c r="U931" i="3" s="1"/>
  <c r="AK931" i="3" s="1"/>
  <c r="D931" i="3"/>
  <c r="C931" i="3"/>
  <c r="T931" i="3" s="1"/>
  <c r="B931" i="3"/>
  <c r="A931" i="3"/>
  <c r="S931" i="3" s="1"/>
  <c r="H930" i="3"/>
  <c r="W930" i="3" s="1"/>
  <c r="G930" i="3"/>
  <c r="E930" i="3"/>
  <c r="U930" i="3" s="1"/>
  <c r="AK930" i="3" s="1"/>
  <c r="D930" i="3"/>
  <c r="C930" i="3"/>
  <c r="T930" i="3" s="1"/>
  <c r="AJ930" i="3" s="1"/>
  <c r="B930" i="3"/>
  <c r="A930" i="3"/>
  <c r="S930" i="3" s="1"/>
  <c r="H929" i="3"/>
  <c r="W929" i="3" s="1"/>
  <c r="G929" i="3"/>
  <c r="E929" i="3"/>
  <c r="U929" i="3" s="1"/>
  <c r="AK929" i="3" s="1"/>
  <c r="D929" i="3"/>
  <c r="C929" i="3"/>
  <c r="T929" i="3" s="1"/>
  <c r="AJ929" i="3" s="1"/>
  <c r="B929" i="3"/>
  <c r="A929" i="3"/>
  <c r="S929" i="3" s="1"/>
  <c r="H928" i="3"/>
  <c r="W928" i="3" s="1"/>
  <c r="G928" i="3"/>
  <c r="E928" i="3"/>
  <c r="U928" i="3" s="1"/>
  <c r="AK928" i="3" s="1"/>
  <c r="D928" i="3"/>
  <c r="C928" i="3"/>
  <c r="T928" i="3" s="1"/>
  <c r="AJ928" i="3" s="1"/>
  <c r="B928" i="3"/>
  <c r="A928" i="3"/>
  <c r="S928" i="3" s="1"/>
  <c r="H927" i="3"/>
  <c r="W927" i="3" s="1"/>
  <c r="G927" i="3"/>
  <c r="E927" i="3"/>
  <c r="U927" i="3" s="1"/>
  <c r="AK927" i="3" s="1"/>
  <c r="D927" i="3"/>
  <c r="C927" i="3"/>
  <c r="T927" i="3" s="1"/>
  <c r="AJ927" i="3" s="1"/>
  <c r="B927" i="3"/>
  <c r="A927" i="3"/>
  <c r="S927" i="3" s="1"/>
  <c r="H926" i="3"/>
  <c r="W926" i="3" s="1"/>
  <c r="G926" i="3"/>
  <c r="E926" i="3"/>
  <c r="U926" i="3" s="1"/>
  <c r="AK926" i="3" s="1"/>
  <c r="D926" i="3"/>
  <c r="C926" i="3"/>
  <c r="T926" i="3" s="1"/>
  <c r="AJ926" i="3" s="1"/>
  <c r="B926" i="3"/>
  <c r="A926" i="3"/>
  <c r="S926" i="3" s="1"/>
  <c r="H925" i="3"/>
  <c r="W925" i="3" s="1"/>
  <c r="G925" i="3"/>
  <c r="E925" i="3"/>
  <c r="U925" i="3" s="1"/>
  <c r="AK925" i="3" s="1"/>
  <c r="D925" i="3"/>
  <c r="C925" i="3"/>
  <c r="T925" i="3" s="1"/>
  <c r="AJ925" i="3" s="1"/>
  <c r="B925" i="3"/>
  <c r="A925" i="3"/>
  <c r="S925" i="3" s="1"/>
  <c r="H924" i="3"/>
  <c r="W924" i="3" s="1"/>
  <c r="G924" i="3"/>
  <c r="E924" i="3"/>
  <c r="U924" i="3" s="1"/>
  <c r="AK924" i="3" s="1"/>
  <c r="D924" i="3"/>
  <c r="C924" i="3"/>
  <c r="T924" i="3" s="1"/>
  <c r="AJ924" i="3" s="1"/>
  <c r="B924" i="3"/>
  <c r="H923" i="3"/>
  <c r="W923" i="3" s="1"/>
  <c r="G923" i="3"/>
  <c r="E923" i="3"/>
  <c r="U923" i="3" s="1"/>
  <c r="AK923" i="3" s="1"/>
  <c r="D923" i="3"/>
  <c r="C923" i="3"/>
  <c r="T923" i="3" s="1"/>
  <c r="AJ923" i="3" s="1"/>
  <c r="B923" i="3"/>
  <c r="A923" i="3"/>
  <c r="S923" i="3" s="1"/>
  <c r="H922" i="3"/>
  <c r="G922" i="3"/>
  <c r="E922" i="3"/>
  <c r="D922" i="3"/>
  <c r="C922" i="3"/>
  <c r="B922" i="3"/>
  <c r="A922" i="3"/>
  <c r="A921" i="3"/>
  <c r="AB923" i="3" s="1"/>
  <c r="AB924" i="3" s="1"/>
  <c r="AB925" i="3" s="1"/>
  <c r="AB926" i="3" s="1"/>
  <c r="AB927" i="3" s="1"/>
  <c r="AB928" i="3" s="1"/>
  <c r="AB929" i="3" s="1"/>
  <c r="AB930" i="3" s="1"/>
  <c r="AB931" i="3" s="1"/>
  <c r="AB932" i="3" s="1"/>
  <c r="AB933" i="3" s="1"/>
  <c r="AB934" i="3" s="1"/>
  <c r="AB935" i="3" s="1"/>
  <c r="AC920" i="3"/>
  <c r="AD920" i="3" s="1"/>
  <c r="AH918" i="3"/>
  <c r="AG918" i="3"/>
  <c r="AF918" i="3"/>
  <c r="AE918" i="3"/>
  <c r="AC918" i="3"/>
  <c r="AD918" i="3" s="1"/>
  <c r="AH917" i="3"/>
  <c r="AG917" i="3"/>
  <c r="AF917" i="3"/>
  <c r="AE917" i="3"/>
  <c r="AH916" i="3"/>
  <c r="AG916" i="3"/>
  <c r="AF916" i="3"/>
  <c r="AE916" i="3"/>
  <c r="AH915" i="3"/>
  <c r="AG915" i="3"/>
  <c r="AF915" i="3"/>
  <c r="AE915" i="3"/>
  <c r="AC915" i="3"/>
  <c r="AD915" i="3" s="1"/>
  <c r="AH914" i="3"/>
  <c r="AG914" i="3"/>
  <c r="AF914" i="3"/>
  <c r="AE914" i="3"/>
  <c r="AH913" i="3"/>
  <c r="AG913" i="3"/>
  <c r="AF913" i="3"/>
  <c r="AE913" i="3"/>
  <c r="AC913" i="3"/>
  <c r="AD913" i="3" s="1"/>
  <c r="AH912" i="3"/>
  <c r="AG912" i="3"/>
  <c r="AF912" i="3"/>
  <c r="AE912" i="3"/>
  <c r="AH911" i="3"/>
  <c r="AG911" i="3"/>
  <c r="AF911" i="3"/>
  <c r="AE911" i="3"/>
  <c r="AH910" i="3"/>
  <c r="AG910" i="3"/>
  <c r="AF910" i="3"/>
  <c r="AE910" i="3"/>
  <c r="AC910" i="3"/>
  <c r="AH909" i="3"/>
  <c r="AG909" i="3"/>
  <c r="AF909" i="3"/>
  <c r="AE909" i="3"/>
  <c r="AH908" i="3"/>
  <c r="AG908" i="3"/>
  <c r="AF908" i="3"/>
  <c r="AE908" i="3"/>
  <c r="AH907" i="3"/>
  <c r="AG907" i="3"/>
  <c r="AF907" i="3"/>
  <c r="AE907" i="3"/>
  <c r="AH906" i="3"/>
  <c r="AG906" i="3"/>
  <c r="AF906" i="3"/>
  <c r="AE906" i="3"/>
  <c r="AH905" i="3"/>
  <c r="AG905" i="3"/>
  <c r="AF905" i="3"/>
  <c r="AE905" i="3"/>
  <c r="AH904" i="3"/>
  <c r="AG904" i="3"/>
  <c r="AF904" i="3"/>
  <c r="AE904" i="3"/>
  <c r="AH903" i="3"/>
  <c r="AG903" i="3"/>
  <c r="AF903" i="3"/>
  <c r="AE903" i="3"/>
  <c r="AH902" i="3"/>
  <c r="AG902" i="3"/>
  <c r="AF902" i="3"/>
  <c r="AE902" i="3"/>
  <c r="AH901" i="3"/>
  <c r="AG901" i="3"/>
  <c r="AF901" i="3"/>
  <c r="AH900" i="3"/>
  <c r="AG900" i="3"/>
  <c r="AF900" i="3"/>
  <c r="AE900" i="3"/>
  <c r="AK899" i="3"/>
  <c r="AJ899" i="3"/>
  <c r="AH899" i="3"/>
  <c r="AG899" i="3"/>
  <c r="AF899" i="3"/>
  <c r="AE899" i="3"/>
  <c r="AC898" i="3"/>
  <c r="H920" i="3"/>
  <c r="W920" i="3" s="1"/>
  <c r="G920" i="3"/>
  <c r="E920" i="3"/>
  <c r="U920" i="3" s="1"/>
  <c r="D920" i="3"/>
  <c r="C920" i="3"/>
  <c r="T920" i="3" s="1"/>
  <c r="B920" i="3"/>
  <c r="A920" i="3"/>
  <c r="S920" i="3" s="1"/>
  <c r="H919" i="3"/>
  <c r="W919" i="3" s="1"/>
  <c r="AI920" i="3" s="1"/>
  <c r="G919" i="3"/>
  <c r="E919" i="3"/>
  <c r="U919" i="3" s="1"/>
  <c r="AH920" i="3" s="1"/>
  <c r="D919" i="3"/>
  <c r="C919" i="3"/>
  <c r="T919" i="3" s="1"/>
  <c r="B919" i="3"/>
  <c r="A919" i="3"/>
  <c r="S919" i="3" s="1"/>
  <c r="H918" i="3"/>
  <c r="W918" i="3" s="1"/>
  <c r="G918" i="3"/>
  <c r="E918" i="3"/>
  <c r="U918" i="3" s="1"/>
  <c r="AK918" i="3" s="1"/>
  <c r="D918" i="3"/>
  <c r="C918" i="3"/>
  <c r="T918" i="3" s="1"/>
  <c r="B918" i="3"/>
  <c r="A918" i="3"/>
  <c r="S918" i="3" s="1"/>
  <c r="H917" i="3"/>
  <c r="W917" i="3" s="1"/>
  <c r="G917" i="3"/>
  <c r="E917" i="3"/>
  <c r="U917" i="3" s="1"/>
  <c r="AK917" i="3" s="1"/>
  <c r="D917" i="3"/>
  <c r="C917" i="3"/>
  <c r="T917" i="3" s="1"/>
  <c r="AJ917" i="3" s="1"/>
  <c r="B917" i="3"/>
  <c r="A917" i="3"/>
  <c r="S917" i="3" s="1"/>
  <c r="H916" i="3"/>
  <c r="W916" i="3" s="1"/>
  <c r="G916" i="3"/>
  <c r="E916" i="3"/>
  <c r="U916" i="3" s="1"/>
  <c r="AK916" i="3" s="1"/>
  <c r="D916" i="3"/>
  <c r="C916" i="3"/>
  <c r="T916" i="3" s="1"/>
  <c r="B916" i="3"/>
  <c r="A916" i="3"/>
  <c r="S916" i="3" s="1"/>
  <c r="H915" i="3"/>
  <c r="W915" i="3" s="1"/>
  <c r="G915" i="3"/>
  <c r="E915" i="3"/>
  <c r="U915" i="3" s="1"/>
  <c r="AK915" i="3" s="1"/>
  <c r="D915" i="3"/>
  <c r="C915" i="3"/>
  <c r="T915" i="3" s="1"/>
  <c r="B915" i="3"/>
  <c r="A915" i="3"/>
  <c r="S915" i="3" s="1"/>
  <c r="H914" i="3"/>
  <c r="W914" i="3" s="1"/>
  <c r="G914" i="3"/>
  <c r="E914" i="3"/>
  <c r="U914" i="3" s="1"/>
  <c r="AK914" i="3" s="1"/>
  <c r="D914" i="3"/>
  <c r="C914" i="3"/>
  <c r="T914" i="3" s="1"/>
  <c r="AJ914" i="3" s="1"/>
  <c r="B914" i="3"/>
  <c r="A914" i="3"/>
  <c r="S914" i="3" s="1"/>
  <c r="H913" i="3"/>
  <c r="W913" i="3" s="1"/>
  <c r="G913" i="3"/>
  <c r="E913" i="3"/>
  <c r="U913" i="3" s="1"/>
  <c r="AK913" i="3" s="1"/>
  <c r="D913" i="3"/>
  <c r="C913" i="3"/>
  <c r="T913" i="3" s="1"/>
  <c r="B913" i="3"/>
  <c r="A913" i="3"/>
  <c r="S913" i="3" s="1"/>
  <c r="H912" i="3"/>
  <c r="W912" i="3" s="1"/>
  <c r="G912" i="3"/>
  <c r="E912" i="3"/>
  <c r="U912" i="3" s="1"/>
  <c r="AK912" i="3" s="1"/>
  <c r="D912" i="3"/>
  <c r="C912" i="3"/>
  <c r="T912" i="3" s="1"/>
  <c r="B912" i="3"/>
  <c r="A912" i="3"/>
  <c r="S912" i="3" s="1"/>
  <c r="H911" i="3"/>
  <c r="W911" i="3" s="1"/>
  <c r="G911" i="3"/>
  <c r="E911" i="3"/>
  <c r="U911" i="3" s="1"/>
  <c r="AK911" i="3" s="1"/>
  <c r="D911" i="3"/>
  <c r="C911" i="3"/>
  <c r="T911" i="3" s="1"/>
  <c r="B911" i="3"/>
  <c r="A911" i="3"/>
  <c r="S911" i="3" s="1"/>
  <c r="H910" i="3"/>
  <c r="W910" i="3" s="1"/>
  <c r="G910" i="3"/>
  <c r="E910" i="3"/>
  <c r="U910" i="3" s="1"/>
  <c r="AK910" i="3" s="1"/>
  <c r="D910" i="3"/>
  <c r="C910" i="3"/>
  <c r="T910" i="3" s="1"/>
  <c r="B910" i="3"/>
  <c r="A910" i="3"/>
  <c r="S910" i="3" s="1"/>
  <c r="H909" i="3"/>
  <c r="W909" i="3" s="1"/>
  <c r="G909" i="3"/>
  <c r="E909" i="3"/>
  <c r="U909" i="3" s="1"/>
  <c r="AK909" i="3" s="1"/>
  <c r="D909" i="3"/>
  <c r="C909" i="3"/>
  <c r="T909" i="3" s="1"/>
  <c r="B909" i="3"/>
  <c r="A909" i="3"/>
  <c r="S909" i="3" s="1"/>
  <c r="H908" i="3"/>
  <c r="W908" i="3" s="1"/>
  <c r="G908" i="3"/>
  <c r="E908" i="3"/>
  <c r="U908" i="3" s="1"/>
  <c r="AK908" i="3" s="1"/>
  <c r="D908" i="3"/>
  <c r="C908" i="3"/>
  <c r="T908" i="3" s="1"/>
  <c r="B908" i="3"/>
  <c r="A908" i="3"/>
  <c r="S908" i="3" s="1"/>
  <c r="H907" i="3"/>
  <c r="W907" i="3" s="1"/>
  <c r="G907" i="3"/>
  <c r="E907" i="3"/>
  <c r="U907" i="3" s="1"/>
  <c r="AK907" i="3" s="1"/>
  <c r="D907" i="3"/>
  <c r="C907" i="3"/>
  <c r="T907" i="3" s="1"/>
  <c r="B907" i="3"/>
  <c r="A907" i="3"/>
  <c r="S907" i="3" s="1"/>
  <c r="H906" i="3"/>
  <c r="W906" i="3" s="1"/>
  <c r="G906" i="3"/>
  <c r="E906" i="3"/>
  <c r="U906" i="3" s="1"/>
  <c r="AK906" i="3" s="1"/>
  <c r="D906" i="3"/>
  <c r="C906" i="3"/>
  <c r="T906" i="3" s="1"/>
  <c r="B906" i="3"/>
  <c r="A906" i="3"/>
  <c r="S906" i="3" s="1"/>
  <c r="H905" i="3"/>
  <c r="W905" i="3" s="1"/>
  <c r="G905" i="3"/>
  <c r="E905" i="3"/>
  <c r="U905" i="3" s="1"/>
  <c r="AK905" i="3" s="1"/>
  <c r="D905" i="3"/>
  <c r="C905" i="3"/>
  <c r="T905" i="3" s="1"/>
  <c r="B905" i="3"/>
  <c r="A905" i="3"/>
  <c r="S905" i="3" s="1"/>
  <c r="H904" i="3"/>
  <c r="W904" i="3" s="1"/>
  <c r="G904" i="3"/>
  <c r="E904" i="3"/>
  <c r="U904" i="3" s="1"/>
  <c r="AK904" i="3" s="1"/>
  <c r="D904" i="3"/>
  <c r="C904" i="3"/>
  <c r="T904" i="3" s="1"/>
  <c r="B904" i="3"/>
  <c r="A904" i="3"/>
  <c r="S904" i="3" s="1"/>
  <c r="H903" i="3"/>
  <c r="W903" i="3" s="1"/>
  <c r="G903" i="3"/>
  <c r="E903" i="3"/>
  <c r="U903" i="3" s="1"/>
  <c r="AK903" i="3" s="1"/>
  <c r="D903" i="3"/>
  <c r="C903" i="3"/>
  <c r="T903" i="3" s="1"/>
  <c r="B903" i="3"/>
  <c r="A903" i="3"/>
  <c r="S903" i="3" s="1"/>
  <c r="H902" i="3"/>
  <c r="W902" i="3" s="1"/>
  <c r="G902" i="3"/>
  <c r="E902" i="3"/>
  <c r="U902" i="3" s="1"/>
  <c r="AK902" i="3" s="1"/>
  <c r="D902" i="3"/>
  <c r="C902" i="3"/>
  <c r="T902" i="3" s="1"/>
  <c r="AJ902" i="3" s="1"/>
  <c r="B902" i="3"/>
  <c r="A902" i="3"/>
  <c r="S902" i="3" s="1"/>
  <c r="H901" i="3"/>
  <c r="W901" i="3" s="1"/>
  <c r="G901" i="3"/>
  <c r="E901" i="3"/>
  <c r="U901" i="3" s="1"/>
  <c r="AK901" i="3" s="1"/>
  <c r="D901" i="3"/>
  <c r="C901" i="3"/>
  <c r="T901" i="3" s="1"/>
  <c r="AJ901" i="3" s="1"/>
  <c r="B901" i="3"/>
  <c r="H900" i="3"/>
  <c r="W900" i="3" s="1"/>
  <c r="G900" i="3"/>
  <c r="E900" i="3"/>
  <c r="U900" i="3" s="1"/>
  <c r="AK900" i="3" s="1"/>
  <c r="D900" i="3"/>
  <c r="C900" i="3"/>
  <c r="T900" i="3" s="1"/>
  <c r="B900" i="3"/>
  <c r="A900" i="3"/>
  <c r="S900" i="3" s="1"/>
  <c r="H899" i="3"/>
  <c r="G899" i="3"/>
  <c r="E899" i="3"/>
  <c r="D899" i="3"/>
  <c r="C899" i="3"/>
  <c r="B899" i="3"/>
  <c r="A899" i="3"/>
  <c r="A898" i="3"/>
  <c r="S898" i="3" s="1"/>
  <c r="AC897" i="3"/>
  <c r="AD897" i="3" s="1"/>
  <c r="AH895" i="3"/>
  <c r="AG895" i="3"/>
  <c r="AF895" i="3"/>
  <c r="AE895" i="3"/>
  <c r="AC895" i="3"/>
  <c r="AD895" i="3" s="1"/>
  <c r="AH894" i="3"/>
  <c r="AG894" i="3"/>
  <c r="AF894" i="3"/>
  <c r="AE894" i="3"/>
  <c r="AH893" i="3"/>
  <c r="AG893" i="3"/>
  <c r="AF893" i="3"/>
  <c r="AE893" i="3"/>
  <c r="AH892" i="3"/>
  <c r="AG892" i="3"/>
  <c r="AF892" i="3"/>
  <c r="AE892" i="3"/>
  <c r="AC892" i="3"/>
  <c r="AD892" i="3" s="1"/>
  <c r="AH891" i="3"/>
  <c r="AG891" i="3"/>
  <c r="AF891" i="3"/>
  <c r="AE891" i="3"/>
  <c r="AH890" i="3"/>
  <c r="AG890" i="3"/>
  <c r="AF890" i="3"/>
  <c r="AE890" i="3"/>
  <c r="AC890" i="3"/>
  <c r="AD890" i="3" s="1"/>
  <c r="AH889" i="3"/>
  <c r="AG889" i="3"/>
  <c r="AF889" i="3"/>
  <c r="AE889" i="3"/>
  <c r="AH888" i="3"/>
  <c r="AG888" i="3"/>
  <c r="AF888" i="3"/>
  <c r="AE888" i="3"/>
  <c r="AH887" i="3"/>
  <c r="AG887" i="3"/>
  <c r="AF887" i="3"/>
  <c r="AE887" i="3"/>
  <c r="AC887" i="3"/>
  <c r="AH886" i="3"/>
  <c r="AG886" i="3"/>
  <c r="AF886" i="3"/>
  <c r="AE886" i="3"/>
  <c r="AH885" i="3"/>
  <c r="AG885" i="3"/>
  <c r="AF885" i="3"/>
  <c r="AE885" i="3"/>
  <c r="AH884" i="3"/>
  <c r="AG884" i="3"/>
  <c r="AF884" i="3"/>
  <c r="AE884" i="3"/>
  <c r="AH883" i="3"/>
  <c r="AG883" i="3"/>
  <c r="AF883" i="3"/>
  <c r="AE883" i="3"/>
  <c r="AH882" i="3"/>
  <c r="AG882" i="3"/>
  <c r="AF882" i="3"/>
  <c r="AE882" i="3"/>
  <c r="AH881" i="3"/>
  <c r="AG881" i="3"/>
  <c r="AF881" i="3"/>
  <c r="AE881" i="3"/>
  <c r="AH880" i="3"/>
  <c r="AG880" i="3"/>
  <c r="AF880" i="3"/>
  <c r="AE880" i="3"/>
  <c r="AH879" i="3"/>
  <c r="AG879" i="3"/>
  <c r="AF879" i="3"/>
  <c r="AE879" i="3"/>
  <c r="AH878" i="3"/>
  <c r="AG878" i="3"/>
  <c r="AF878" i="3"/>
  <c r="AH877" i="3"/>
  <c r="AG877" i="3"/>
  <c r="AF877" i="3"/>
  <c r="AE877" i="3"/>
  <c r="AK876" i="3"/>
  <c r="AJ876" i="3"/>
  <c r="AH876" i="3"/>
  <c r="AG876" i="3"/>
  <c r="AF876" i="3"/>
  <c r="AE876" i="3"/>
  <c r="AC875" i="3"/>
  <c r="H897" i="3"/>
  <c r="W897" i="3" s="1"/>
  <c r="G897" i="3"/>
  <c r="E897" i="3"/>
  <c r="U897" i="3" s="1"/>
  <c r="D897" i="3"/>
  <c r="C897" i="3"/>
  <c r="B897" i="3"/>
  <c r="A897" i="3"/>
  <c r="S897" i="3" s="1"/>
  <c r="H896" i="3"/>
  <c r="W896" i="3" s="1"/>
  <c r="AI897" i="3" s="1"/>
  <c r="G896" i="3"/>
  <c r="E896" i="3"/>
  <c r="U896" i="3" s="1"/>
  <c r="AH897" i="3" s="1"/>
  <c r="D896" i="3"/>
  <c r="C896" i="3"/>
  <c r="B896" i="3"/>
  <c r="A896" i="3"/>
  <c r="S896" i="3" s="1"/>
  <c r="H895" i="3"/>
  <c r="W895" i="3" s="1"/>
  <c r="G895" i="3"/>
  <c r="E895" i="3"/>
  <c r="U895" i="3" s="1"/>
  <c r="AK895" i="3" s="1"/>
  <c r="D895" i="3"/>
  <c r="C895" i="3"/>
  <c r="T895" i="3" s="1"/>
  <c r="AJ895" i="3" s="1"/>
  <c r="B895" i="3"/>
  <c r="A895" i="3"/>
  <c r="S895" i="3" s="1"/>
  <c r="H894" i="3"/>
  <c r="W894" i="3" s="1"/>
  <c r="G894" i="3"/>
  <c r="E894" i="3"/>
  <c r="U894" i="3" s="1"/>
  <c r="AK894" i="3" s="1"/>
  <c r="D894" i="3"/>
  <c r="C894" i="3"/>
  <c r="T894" i="3" s="1"/>
  <c r="B894" i="3"/>
  <c r="A894" i="3"/>
  <c r="S894" i="3" s="1"/>
  <c r="H893" i="3"/>
  <c r="W893" i="3" s="1"/>
  <c r="G893" i="3"/>
  <c r="E893" i="3"/>
  <c r="U893" i="3" s="1"/>
  <c r="AK893" i="3" s="1"/>
  <c r="D893" i="3"/>
  <c r="C893" i="3"/>
  <c r="T893" i="3" s="1"/>
  <c r="B893" i="3"/>
  <c r="A893" i="3"/>
  <c r="S893" i="3" s="1"/>
  <c r="H892" i="3"/>
  <c r="W892" i="3" s="1"/>
  <c r="G892" i="3"/>
  <c r="E892" i="3"/>
  <c r="U892" i="3" s="1"/>
  <c r="AK892" i="3" s="1"/>
  <c r="D892" i="3"/>
  <c r="C892" i="3"/>
  <c r="T892" i="3" s="1"/>
  <c r="B892" i="3"/>
  <c r="A892" i="3"/>
  <c r="S892" i="3" s="1"/>
  <c r="H891" i="3"/>
  <c r="W891" i="3" s="1"/>
  <c r="G891" i="3"/>
  <c r="E891" i="3"/>
  <c r="U891" i="3" s="1"/>
  <c r="AK891" i="3" s="1"/>
  <c r="D891" i="3"/>
  <c r="C891" i="3"/>
  <c r="T891" i="3" s="1"/>
  <c r="B891" i="3"/>
  <c r="A891" i="3"/>
  <c r="S891" i="3" s="1"/>
  <c r="H890" i="3"/>
  <c r="W890" i="3" s="1"/>
  <c r="G890" i="3"/>
  <c r="E890" i="3"/>
  <c r="U890" i="3" s="1"/>
  <c r="AK890" i="3" s="1"/>
  <c r="D890" i="3"/>
  <c r="C890" i="3"/>
  <c r="T890" i="3" s="1"/>
  <c r="B890" i="3"/>
  <c r="A890" i="3"/>
  <c r="S890" i="3" s="1"/>
  <c r="H889" i="3"/>
  <c r="W889" i="3" s="1"/>
  <c r="G889" i="3"/>
  <c r="E889" i="3"/>
  <c r="U889" i="3" s="1"/>
  <c r="AK889" i="3" s="1"/>
  <c r="D889" i="3"/>
  <c r="C889" i="3"/>
  <c r="T889" i="3" s="1"/>
  <c r="B889" i="3"/>
  <c r="A889" i="3"/>
  <c r="S889" i="3" s="1"/>
  <c r="H888" i="3"/>
  <c r="W888" i="3" s="1"/>
  <c r="G888" i="3"/>
  <c r="E888" i="3"/>
  <c r="U888" i="3" s="1"/>
  <c r="AK888" i="3" s="1"/>
  <c r="D888" i="3"/>
  <c r="C888" i="3"/>
  <c r="T888" i="3" s="1"/>
  <c r="B888" i="3"/>
  <c r="A888" i="3"/>
  <c r="S888" i="3" s="1"/>
  <c r="H887" i="3"/>
  <c r="W887" i="3" s="1"/>
  <c r="G887" i="3"/>
  <c r="E887" i="3"/>
  <c r="U887" i="3" s="1"/>
  <c r="AK887" i="3" s="1"/>
  <c r="D887" i="3"/>
  <c r="C887" i="3"/>
  <c r="T887" i="3" s="1"/>
  <c r="AJ887" i="3" s="1"/>
  <c r="B887" i="3"/>
  <c r="A887" i="3"/>
  <c r="S887" i="3" s="1"/>
  <c r="H886" i="3"/>
  <c r="W886" i="3" s="1"/>
  <c r="G886" i="3"/>
  <c r="E886" i="3"/>
  <c r="U886" i="3" s="1"/>
  <c r="AK886" i="3" s="1"/>
  <c r="D886" i="3"/>
  <c r="C886" i="3"/>
  <c r="T886" i="3" s="1"/>
  <c r="AJ886" i="3" s="1"/>
  <c r="B886" i="3"/>
  <c r="A886" i="3"/>
  <c r="S886" i="3" s="1"/>
  <c r="H885" i="3"/>
  <c r="W885" i="3" s="1"/>
  <c r="G885" i="3"/>
  <c r="E885" i="3"/>
  <c r="U885" i="3" s="1"/>
  <c r="AK885" i="3" s="1"/>
  <c r="D885" i="3"/>
  <c r="C885" i="3"/>
  <c r="T885" i="3" s="1"/>
  <c r="B885" i="3"/>
  <c r="A885" i="3"/>
  <c r="S885" i="3" s="1"/>
  <c r="H884" i="3"/>
  <c r="W884" i="3" s="1"/>
  <c r="G884" i="3"/>
  <c r="E884" i="3"/>
  <c r="U884" i="3" s="1"/>
  <c r="AK884" i="3" s="1"/>
  <c r="D884" i="3"/>
  <c r="C884" i="3"/>
  <c r="T884" i="3" s="1"/>
  <c r="B884" i="3"/>
  <c r="A884" i="3"/>
  <c r="S884" i="3" s="1"/>
  <c r="H883" i="3"/>
  <c r="W883" i="3" s="1"/>
  <c r="G883" i="3"/>
  <c r="E883" i="3"/>
  <c r="U883" i="3" s="1"/>
  <c r="AK883" i="3" s="1"/>
  <c r="D883" i="3"/>
  <c r="C883" i="3"/>
  <c r="T883" i="3" s="1"/>
  <c r="B883" i="3"/>
  <c r="A883" i="3"/>
  <c r="S883" i="3" s="1"/>
  <c r="H882" i="3"/>
  <c r="W882" i="3" s="1"/>
  <c r="G882" i="3"/>
  <c r="E882" i="3"/>
  <c r="U882" i="3" s="1"/>
  <c r="AK882" i="3" s="1"/>
  <c r="D882" i="3"/>
  <c r="C882" i="3"/>
  <c r="T882" i="3" s="1"/>
  <c r="B882" i="3"/>
  <c r="A882" i="3"/>
  <c r="S882" i="3" s="1"/>
  <c r="H881" i="3"/>
  <c r="W881" i="3" s="1"/>
  <c r="G881" i="3"/>
  <c r="E881" i="3"/>
  <c r="U881" i="3" s="1"/>
  <c r="AK881" i="3" s="1"/>
  <c r="D881" i="3"/>
  <c r="C881" i="3"/>
  <c r="T881" i="3" s="1"/>
  <c r="AJ881" i="3" s="1"/>
  <c r="B881" i="3"/>
  <c r="A881" i="3"/>
  <c r="S881" i="3" s="1"/>
  <c r="H880" i="3"/>
  <c r="W880" i="3" s="1"/>
  <c r="G880" i="3"/>
  <c r="E880" i="3"/>
  <c r="U880" i="3" s="1"/>
  <c r="AK880" i="3" s="1"/>
  <c r="D880" i="3"/>
  <c r="C880" i="3"/>
  <c r="T880" i="3" s="1"/>
  <c r="B880" i="3"/>
  <c r="A880" i="3"/>
  <c r="S880" i="3" s="1"/>
  <c r="H879" i="3"/>
  <c r="W879" i="3" s="1"/>
  <c r="G879" i="3"/>
  <c r="E879" i="3"/>
  <c r="U879" i="3" s="1"/>
  <c r="AK879" i="3" s="1"/>
  <c r="D879" i="3"/>
  <c r="C879" i="3"/>
  <c r="T879" i="3" s="1"/>
  <c r="AJ879" i="3" s="1"/>
  <c r="B879" i="3"/>
  <c r="A879" i="3"/>
  <c r="S879" i="3" s="1"/>
  <c r="H878" i="3"/>
  <c r="W878" i="3" s="1"/>
  <c r="G878" i="3"/>
  <c r="E878" i="3"/>
  <c r="U878" i="3" s="1"/>
  <c r="AK878" i="3" s="1"/>
  <c r="D878" i="3"/>
  <c r="C878" i="3"/>
  <c r="T878" i="3" s="1"/>
  <c r="AJ878" i="3" s="1"/>
  <c r="B878" i="3"/>
  <c r="H877" i="3"/>
  <c r="W877" i="3" s="1"/>
  <c r="G877" i="3"/>
  <c r="E877" i="3"/>
  <c r="U877" i="3" s="1"/>
  <c r="AK877" i="3" s="1"/>
  <c r="D877" i="3"/>
  <c r="C877" i="3"/>
  <c r="T877" i="3" s="1"/>
  <c r="AJ877" i="3" s="1"/>
  <c r="B877" i="3"/>
  <c r="A877" i="3"/>
  <c r="S877" i="3" s="1"/>
  <c r="H876" i="3"/>
  <c r="G876" i="3"/>
  <c r="E876" i="3"/>
  <c r="D876" i="3"/>
  <c r="C876" i="3"/>
  <c r="B876" i="3"/>
  <c r="A876" i="3"/>
  <c r="A875" i="3"/>
  <c r="S875" i="3" s="1"/>
  <c r="AC874" i="3"/>
  <c r="AD874" i="3" s="1"/>
  <c r="AH872" i="3"/>
  <c r="AG872" i="3"/>
  <c r="AF872" i="3"/>
  <c r="AE872" i="3"/>
  <c r="AC872" i="3"/>
  <c r="AD872" i="3" s="1"/>
  <c r="AH871" i="3"/>
  <c r="AG871" i="3"/>
  <c r="AF871" i="3"/>
  <c r="AE871" i="3"/>
  <c r="AH870" i="3"/>
  <c r="AG870" i="3"/>
  <c r="AF870" i="3"/>
  <c r="AE870" i="3"/>
  <c r="AH869" i="3"/>
  <c r="AG869" i="3"/>
  <c r="AF869" i="3"/>
  <c r="AE869" i="3"/>
  <c r="AC869" i="3"/>
  <c r="AD869" i="3" s="1"/>
  <c r="AH868" i="3"/>
  <c r="AG868" i="3"/>
  <c r="AF868" i="3"/>
  <c r="AE868" i="3"/>
  <c r="AH867" i="3"/>
  <c r="AG867" i="3"/>
  <c r="AF867" i="3"/>
  <c r="AE867" i="3"/>
  <c r="AC867" i="3"/>
  <c r="AD867" i="3" s="1"/>
  <c r="AH866" i="3"/>
  <c r="AG866" i="3"/>
  <c r="AF866" i="3"/>
  <c r="AE866" i="3"/>
  <c r="AH865" i="3"/>
  <c r="AG865" i="3"/>
  <c r="AF865" i="3"/>
  <c r="AE865" i="3"/>
  <c r="AH864" i="3"/>
  <c r="AG864" i="3"/>
  <c r="AF864" i="3"/>
  <c r="AE864" i="3"/>
  <c r="AC864" i="3"/>
  <c r="AH863" i="3"/>
  <c r="AG863" i="3"/>
  <c r="AF863" i="3"/>
  <c r="AE863" i="3"/>
  <c r="AH862" i="3"/>
  <c r="AG862" i="3"/>
  <c r="AF862" i="3"/>
  <c r="AE862" i="3"/>
  <c r="AH861" i="3"/>
  <c r="AG861" i="3"/>
  <c r="AF861" i="3"/>
  <c r="AE861" i="3"/>
  <c r="AH860" i="3"/>
  <c r="AG860" i="3"/>
  <c r="AF860" i="3"/>
  <c r="AE860" i="3"/>
  <c r="AH859" i="3"/>
  <c r="AG859" i="3"/>
  <c r="AF859" i="3"/>
  <c r="AE859" i="3"/>
  <c r="AH858" i="3"/>
  <c r="AG858" i="3"/>
  <c r="AF858" i="3"/>
  <c r="AE858" i="3"/>
  <c r="AH857" i="3"/>
  <c r="AG857" i="3"/>
  <c r="AF857" i="3"/>
  <c r="AE857" i="3"/>
  <c r="AH856" i="3"/>
  <c r="AG856" i="3"/>
  <c r="AF856" i="3"/>
  <c r="AE856" i="3"/>
  <c r="AH855" i="3"/>
  <c r="AG855" i="3"/>
  <c r="AF855" i="3"/>
  <c r="AH854" i="3"/>
  <c r="AG854" i="3"/>
  <c r="AF854" i="3"/>
  <c r="AE854" i="3"/>
  <c r="AK853" i="3"/>
  <c r="AJ853" i="3"/>
  <c r="AH853" i="3"/>
  <c r="AG853" i="3"/>
  <c r="AF853" i="3"/>
  <c r="AE853" i="3"/>
  <c r="AC852" i="3"/>
  <c r="H874" i="3"/>
  <c r="W874" i="3" s="1"/>
  <c r="G874" i="3"/>
  <c r="E874" i="3"/>
  <c r="U874" i="3" s="1"/>
  <c r="D874" i="3"/>
  <c r="C874" i="3"/>
  <c r="B874" i="3"/>
  <c r="A874" i="3"/>
  <c r="S874" i="3" s="1"/>
  <c r="H873" i="3"/>
  <c r="W873" i="3" s="1"/>
  <c r="AI874" i="3" s="1"/>
  <c r="G873" i="3"/>
  <c r="E873" i="3"/>
  <c r="D873" i="3"/>
  <c r="C873" i="3"/>
  <c r="B873" i="3"/>
  <c r="A873" i="3"/>
  <c r="S873" i="3" s="1"/>
  <c r="H872" i="3"/>
  <c r="W872" i="3" s="1"/>
  <c r="G872" i="3"/>
  <c r="E872" i="3"/>
  <c r="U872" i="3" s="1"/>
  <c r="AK872" i="3" s="1"/>
  <c r="D872" i="3"/>
  <c r="C872" i="3"/>
  <c r="T872" i="3" s="1"/>
  <c r="B872" i="3"/>
  <c r="A872" i="3"/>
  <c r="S872" i="3" s="1"/>
  <c r="H871" i="3"/>
  <c r="W871" i="3" s="1"/>
  <c r="G871" i="3"/>
  <c r="E871" i="3"/>
  <c r="U871" i="3" s="1"/>
  <c r="AK871" i="3" s="1"/>
  <c r="D871" i="3"/>
  <c r="C871" i="3"/>
  <c r="T871" i="3" s="1"/>
  <c r="B871" i="3"/>
  <c r="A871" i="3"/>
  <c r="S871" i="3" s="1"/>
  <c r="H870" i="3"/>
  <c r="W870" i="3" s="1"/>
  <c r="G870" i="3"/>
  <c r="E870" i="3"/>
  <c r="U870" i="3" s="1"/>
  <c r="AK870" i="3" s="1"/>
  <c r="D870" i="3"/>
  <c r="C870" i="3"/>
  <c r="T870" i="3" s="1"/>
  <c r="B870" i="3"/>
  <c r="A870" i="3"/>
  <c r="S870" i="3" s="1"/>
  <c r="H869" i="3"/>
  <c r="W869" i="3" s="1"/>
  <c r="G869" i="3"/>
  <c r="E869" i="3"/>
  <c r="U869" i="3" s="1"/>
  <c r="AK869" i="3" s="1"/>
  <c r="D869" i="3"/>
  <c r="C869" i="3"/>
  <c r="T869" i="3" s="1"/>
  <c r="AJ869" i="3" s="1"/>
  <c r="B869" i="3"/>
  <c r="A869" i="3"/>
  <c r="S869" i="3" s="1"/>
  <c r="H868" i="3"/>
  <c r="W868" i="3" s="1"/>
  <c r="G868" i="3"/>
  <c r="E868" i="3"/>
  <c r="U868" i="3" s="1"/>
  <c r="AK868" i="3" s="1"/>
  <c r="D868" i="3"/>
  <c r="C868" i="3"/>
  <c r="T868" i="3" s="1"/>
  <c r="AJ868" i="3" s="1"/>
  <c r="B868" i="3"/>
  <c r="A868" i="3"/>
  <c r="S868" i="3" s="1"/>
  <c r="H867" i="3"/>
  <c r="W867" i="3" s="1"/>
  <c r="G867" i="3"/>
  <c r="E867" i="3"/>
  <c r="U867" i="3" s="1"/>
  <c r="AK867" i="3" s="1"/>
  <c r="D867" i="3"/>
  <c r="C867" i="3"/>
  <c r="T867" i="3" s="1"/>
  <c r="B867" i="3"/>
  <c r="A867" i="3"/>
  <c r="S867" i="3" s="1"/>
  <c r="H866" i="3"/>
  <c r="W866" i="3" s="1"/>
  <c r="G866" i="3"/>
  <c r="E866" i="3"/>
  <c r="U866" i="3" s="1"/>
  <c r="AK866" i="3" s="1"/>
  <c r="D866" i="3"/>
  <c r="C866" i="3"/>
  <c r="T866" i="3" s="1"/>
  <c r="B866" i="3"/>
  <c r="A866" i="3"/>
  <c r="S866" i="3" s="1"/>
  <c r="H865" i="3"/>
  <c r="W865" i="3" s="1"/>
  <c r="G865" i="3"/>
  <c r="E865" i="3"/>
  <c r="U865" i="3" s="1"/>
  <c r="AK865" i="3" s="1"/>
  <c r="D865" i="3"/>
  <c r="C865" i="3"/>
  <c r="T865" i="3" s="1"/>
  <c r="AJ865" i="3" s="1"/>
  <c r="B865" i="3"/>
  <c r="A865" i="3"/>
  <c r="S865" i="3" s="1"/>
  <c r="H864" i="3"/>
  <c r="W864" i="3" s="1"/>
  <c r="G864" i="3"/>
  <c r="E864" i="3"/>
  <c r="U864" i="3" s="1"/>
  <c r="AK864" i="3" s="1"/>
  <c r="D864" i="3"/>
  <c r="C864" i="3"/>
  <c r="T864" i="3" s="1"/>
  <c r="AJ864" i="3" s="1"/>
  <c r="B864" i="3"/>
  <c r="A864" i="3"/>
  <c r="S864" i="3" s="1"/>
  <c r="H863" i="3"/>
  <c r="W863" i="3" s="1"/>
  <c r="G863" i="3"/>
  <c r="E863" i="3"/>
  <c r="U863" i="3" s="1"/>
  <c r="AK863" i="3" s="1"/>
  <c r="D863" i="3"/>
  <c r="C863" i="3"/>
  <c r="T863" i="3" s="1"/>
  <c r="AJ863" i="3" s="1"/>
  <c r="B863" i="3"/>
  <c r="A863" i="3"/>
  <c r="S863" i="3" s="1"/>
  <c r="H862" i="3"/>
  <c r="W862" i="3" s="1"/>
  <c r="G862" i="3"/>
  <c r="E862" i="3"/>
  <c r="U862" i="3" s="1"/>
  <c r="AK862" i="3" s="1"/>
  <c r="D862" i="3"/>
  <c r="C862" i="3"/>
  <c r="T862" i="3" s="1"/>
  <c r="AJ862" i="3" s="1"/>
  <c r="B862" i="3"/>
  <c r="A862" i="3"/>
  <c r="S862" i="3" s="1"/>
  <c r="H861" i="3"/>
  <c r="W861" i="3" s="1"/>
  <c r="G861" i="3"/>
  <c r="E861" i="3"/>
  <c r="U861" i="3" s="1"/>
  <c r="AK861" i="3" s="1"/>
  <c r="D861" i="3"/>
  <c r="C861" i="3"/>
  <c r="T861" i="3" s="1"/>
  <c r="AJ861" i="3" s="1"/>
  <c r="B861" i="3"/>
  <c r="A861" i="3"/>
  <c r="S861" i="3" s="1"/>
  <c r="H860" i="3"/>
  <c r="W860" i="3" s="1"/>
  <c r="G860" i="3"/>
  <c r="E860" i="3"/>
  <c r="U860" i="3" s="1"/>
  <c r="AK860" i="3" s="1"/>
  <c r="D860" i="3"/>
  <c r="C860" i="3"/>
  <c r="T860" i="3" s="1"/>
  <c r="AJ860" i="3" s="1"/>
  <c r="B860" i="3"/>
  <c r="A860" i="3"/>
  <c r="S860" i="3" s="1"/>
  <c r="H859" i="3"/>
  <c r="W859" i="3" s="1"/>
  <c r="G859" i="3"/>
  <c r="E859" i="3"/>
  <c r="U859" i="3" s="1"/>
  <c r="AK859" i="3" s="1"/>
  <c r="D859" i="3"/>
  <c r="C859" i="3"/>
  <c r="T859" i="3" s="1"/>
  <c r="AJ859" i="3" s="1"/>
  <c r="B859" i="3"/>
  <c r="A859" i="3"/>
  <c r="S859" i="3" s="1"/>
  <c r="H858" i="3"/>
  <c r="W858" i="3" s="1"/>
  <c r="G858" i="3"/>
  <c r="E858" i="3"/>
  <c r="U858" i="3" s="1"/>
  <c r="AK858" i="3" s="1"/>
  <c r="D858" i="3"/>
  <c r="C858" i="3"/>
  <c r="T858" i="3" s="1"/>
  <c r="AJ858" i="3" s="1"/>
  <c r="B858" i="3"/>
  <c r="A858" i="3"/>
  <c r="S858" i="3" s="1"/>
  <c r="H857" i="3"/>
  <c r="W857" i="3" s="1"/>
  <c r="G857" i="3"/>
  <c r="E857" i="3"/>
  <c r="U857" i="3" s="1"/>
  <c r="AK857" i="3" s="1"/>
  <c r="D857" i="3"/>
  <c r="C857" i="3"/>
  <c r="T857" i="3" s="1"/>
  <c r="AJ857" i="3" s="1"/>
  <c r="B857" i="3"/>
  <c r="A857" i="3"/>
  <c r="S857" i="3" s="1"/>
  <c r="H856" i="3"/>
  <c r="W856" i="3" s="1"/>
  <c r="G856" i="3"/>
  <c r="E856" i="3"/>
  <c r="U856" i="3" s="1"/>
  <c r="AK856" i="3" s="1"/>
  <c r="D856" i="3"/>
  <c r="C856" i="3"/>
  <c r="T856" i="3" s="1"/>
  <c r="AJ856" i="3" s="1"/>
  <c r="B856" i="3"/>
  <c r="A856" i="3"/>
  <c r="S856" i="3" s="1"/>
  <c r="H855" i="3"/>
  <c r="W855" i="3" s="1"/>
  <c r="G855" i="3"/>
  <c r="E855" i="3"/>
  <c r="U855" i="3" s="1"/>
  <c r="AK855" i="3" s="1"/>
  <c r="D855" i="3"/>
  <c r="C855" i="3"/>
  <c r="T855" i="3" s="1"/>
  <c r="AJ855" i="3" s="1"/>
  <c r="B855" i="3"/>
  <c r="H854" i="3"/>
  <c r="W854" i="3" s="1"/>
  <c r="G854" i="3"/>
  <c r="E854" i="3"/>
  <c r="U854" i="3" s="1"/>
  <c r="AK854" i="3" s="1"/>
  <c r="D854" i="3"/>
  <c r="C854" i="3"/>
  <c r="T854" i="3" s="1"/>
  <c r="AJ854" i="3" s="1"/>
  <c r="B854" i="3"/>
  <c r="A854" i="3"/>
  <c r="S854" i="3" s="1"/>
  <c r="H853" i="3"/>
  <c r="G853" i="3"/>
  <c r="E853" i="3"/>
  <c r="D853" i="3"/>
  <c r="C853" i="3"/>
  <c r="B853" i="3"/>
  <c r="A853" i="3"/>
  <c r="A852" i="3"/>
  <c r="AB854" i="3" s="1"/>
  <c r="AB855" i="3" s="1"/>
  <c r="AB856" i="3" s="1"/>
  <c r="AC851" i="3"/>
  <c r="AD851" i="3" s="1"/>
  <c r="AH849" i="3"/>
  <c r="AG849" i="3"/>
  <c r="AF849" i="3"/>
  <c r="AE849" i="3"/>
  <c r="AC849" i="3"/>
  <c r="AD849" i="3" s="1"/>
  <c r="AH848" i="3"/>
  <c r="AG848" i="3"/>
  <c r="AF848" i="3"/>
  <c r="AE848" i="3"/>
  <c r="AH847" i="3"/>
  <c r="AG847" i="3"/>
  <c r="AF847" i="3"/>
  <c r="AE847" i="3"/>
  <c r="AH846" i="3"/>
  <c r="AG846" i="3"/>
  <c r="AF846" i="3"/>
  <c r="AE846" i="3"/>
  <c r="AC846" i="3"/>
  <c r="AD846" i="3" s="1"/>
  <c r="AH845" i="3"/>
  <c r="AG845" i="3"/>
  <c r="AF845" i="3"/>
  <c r="AE845" i="3"/>
  <c r="AH844" i="3"/>
  <c r="AG844" i="3"/>
  <c r="AF844" i="3"/>
  <c r="AE844" i="3"/>
  <c r="AC844" i="3"/>
  <c r="AD844" i="3" s="1"/>
  <c r="AH843" i="3"/>
  <c r="AG843" i="3"/>
  <c r="AF843" i="3"/>
  <c r="AE843" i="3"/>
  <c r="AH842" i="3"/>
  <c r="AG842" i="3"/>
  <c r="AF842" i="3"/>
  <c r="AE842" i="3"/>
  <c r="AH841" i="3"/>
  <c r="AG841" i="3"/>
  <c r="AF841" i="3"/>
  <c r="AE841" i="3"/>
  <c r="AC841" i="3"/>
  <c r="AH840" i="3"/>
  <c r="AG840" i="3"/>
  <c r="AF840" i="3"/>
  <c r="AE840" i="3"/>
  <c r="AH839" i="3"/>
  <c r="AG839" i="3"/>
  <c r="AF839" i="3"/>
  <c r="AE839" i="3"/>
  <c r="AH838" i="3"/>
  <c r="AG838" i="3"/>
  <c r="AF838" i="3"/>
  <c r="AE838" i="3"/>
  <c r="AH837" i="3"/>
  <c r="AG837" i="3"/>
  <c r="AF837" i="3"/>
  <c r="AE837" i="3"/>
  <c r="AH836" i="3"/>
  <c r="AG836" i="3"/>
  <c r="AF836" i="3"/>
  <c r="AE836" i="3"/>
  <c r="AH835" i="3"/>
  <c r="AG835" i="3"/>
  <c r="AF835" i="3"/>
  <c r="AE835" i="3"/>
  <c r="AH834" i="3"/>
  <c r="AG834" i="3"/>
  <c r="AF834" i="3"/>
  <c r="AE834" i="3"/>
  <c r="AH833" i="3"/>
  <c r="AG833" i="3"/>
  <c r="AF833" i="3"/>
  <c r="AE833" i="3"/>
  <c r="AH832" i="3"/>
  <c r="AG832" i="3"/>
  <c r="AF832" i="3"/>
  <c r="AH831" i="3"/>
  <c r="AG831" i="3"/>
  <c r="AF831" i="3"/>
  <c r="AE831" i="3"/>
  <c r="AK830" i="3"/>
  <c r="AJ830" i="3"/>
  <c r="AH830" i="3"/>
  <c r="AG830" i="3"/>
  <c r="AF830" i="3"/>
  <c r="AE830" i="3"/>
  <c r="AC829" i="3"/>
  <c r="H851" i="3"/>
  <c r="W851" i="3" s="1"/>
  <c r="G851" i="3"/>
  <c r="E851" i="3"/>
  <c r="U851" i="3" s="1"/>
  <c r="D851" i="3"/>
  <c r="C851" i="3"/>
  <c r="T851" i="3" s="1"/>
  <c r="B851" i="3"/>
  <c r="A851" i="3"/>
  <c r="S851" i="3" s="1"/>
  <c r="H850" i="3"/>
  <c r="W850" i="3" s="1"/>
  <c r="AI851" i="3" s="1"/>
  <c r="G850" i="3"/>
  <c r="E850" i="3"/>
  <c r="U850" i="3" s="1"/>
  <c r="AH851" i="3" s="1"/>
  <c r="D850" i="3"/>
  <c r="C850" i="3"/>
  <c r="T850" i="3" s="1"/>
  <c r="B850" i="3"/>
  <c r="A850" i="3"/>
  <c r="S850" i="3" s="1"/>
  <c r="H849" i="3"/>
  <c r="W849" i="3" s="1"/>
  <c r="G849" i="3"/>
  <c r="E849" i="3"/>
  <c r="U849" i="3" s="1"/>
  <c r="AK849" i="3" s="1"/>
  <c r="D849" i="3"/>
  <c r="C849" i="3"/>
  <c r="T849" i="3" s="1"/>
  <c r="B849" i="3"/>
  <c r="A849" i="3"/>
  <c r="S849" i="3" s="1"/>
  <c r="H848" i="3"/>
  <c r="W848" i="3" s="1"/>
  <c r="G848" i="3"/>
  <c r="E848" i="3"/>
  <c r="U848" i="3" s="1"/>
  <c r="AK848" i="3" s="1"/>
  <c r="D848" i="3"/>
  <c r="C848" i="3"/>
  <c r="T848" i="3" s="1"/>
  <c r="AJ848" i="3" s="1"/>
  <c r="B848" i="3"/>
  <c r="A848" i="3"/>
  <c r="S848" i="3" s="1"/>
  <c r="H847" i="3"/>
  <c r="W847" i="3" s="1"/>
  <c r="G847" i="3"/>
  <c r="E847" i="3"/>
  <c r="U847" i="3" s="1"/>
  <c r="AK847" i="3" s="1"/>
  <c r="D847" i="3"/>
  <c r="C847" i="3"/>
  <c r="T847" i="3" s="1"/>
  <c r="B847" i="3"/>
  <c r="A847" i="3"/>
  <c r="S847" i="3" s="1"/>
  <c r="H846" i="3"/>
  <c r="W846" i="3" s="1"/>
  <c r="G846" i="3"/>
  <c r="E846" i="3"/>
  <c r="U846" i="3" s="1"/>
  <c r="AK846" i="3" s="1"/>
  <c r="D846" i="3"/>
  <c r="C846" i="3"/>
  <c r="T846" i="3" s="1"/>
  <c r="B846" i="3"/>
  <c r="A846" i="3"/>
  <c r="S846" i="3" s="1"/>
  <c r="H845" i="3"/>
  <c r="W845" i="3" s="1"/>
  <c r="G845" i="3"/>
  <c r="E845" i="3"/>
  <c r="U845" i="3" s="1"/>
  <c r="AK845" i="3" s="1"/>
  <c r="D845" i="3"/>
  <c r="C845" i="3"/>
  <c r="T845" i="3" s="1"/>
  <c r="B845" i="3"/>
  <c r="A845" i="3"/>
  <c r="S845" i="3" s="1"/>
  <c r="H844" i="3"/>
  <c r="W844" i="3" s="1"/>
  <c r="G844" i="3"/>
  <c r="E844" i="3"/>
  <c r="U844" i="3" s="1"/>
  <c r="AK844" i="3" s="1"/>
  <c r="D844" i="3"/>
  <c r="C844" i="3"/>
  <c r="T844" i="3" s="1"/>
  <c r="B844" i="3"/>
  <c r="A844" i="3"/>
  <c r="S844" i="3" s="1"/>
  <c r="H843" i="3"/>
  <c r="W843" i="3" s="1"/>
  <c r="G843" i="3"/>
  <c r="E843" i="3"/>
  <c r="U843" i="3" s="1"/>
  <c r="AK843" i="3" s="1"/>
  <c r="D843" i="3"/>
  <c r="C843" i="3"/>
  <c r="T843" i="3" s="1"/>
  <c r="B843" i="3"/>
  <c r="A843" i="3"/>
  <c r="S843" i="3" s="1"/>
  <c r="H842" i="3"/>
  <c r="W842" i="3" s="1"/>
  <c r="G842" i="3"/>
  <c r="E842" i="3"/>
  <c r="U842" i="3" s="1"/>
  <c r="AK842" i="3" s="1"/>
  <c r="D842" i="3"/>
  <c r="C842" i="3"/>
  <c r="T842" i="3" s="1"/>
  <c r="AJ842" i="3" s="1"/>
  <c r="B842" i="3"/>
  <c r="A842" i="3"/>
  <c r="S842" i="3" s="1"/>
  <c r="H841" i="3"/>
  <c r="W841" i="3" s="1"/>
  <c r="G841" i="3"/>
  <c r="E841" i="3"/>
  <c r="U841" i="3" s="1"/>
  <c r="AK841" i="3" s="1"/>
  <c r="D841" i="3"/>
  <c r="C841" i="3"/>
  <c r="T841" i="3" s="1"/>
  <c r="AJ841" i="3" s="1"/>
  <c r="B841" i="3"/>
  <c r="A841" i="3"/>
  <c r="S841" i="3" s="1"/>
  <c r="H840" i="3"/>
  <c r="W840" i="3" s="1"/>
  <c r="G840" i="3"/>
  <c r="E840" i="3"/>
  <c r="U840" i="3" s="1"/>
  <c r="AK840" i="3" s="1"/>
  <c r="D840" i="3"/>
  <c r="C840" i="3"/>
  <c r="T840" i="3" s="1"/>
  <c r="B840" i="3"/>
  <c r="A840" i="3"/>
  <c r="S840" i="3" s="1"/>
  <c r="H839" i="3"/>
  <c r="W839" i="3" s="1"/>
  <c r="G839" i="3"/>
  <c r="E839" i="3"/>
  <c r="U839" i="3" s="1"/>
  <c r="AK839" i="3" s="1"/>
  <c r="D839" i="3"/>
  <c r="C839" i="3"/>
  <c r="T839" i="3" s="1"/>
  <c r="AJ839" i="3" s="1"/>
  <c r="B839" i="3"/>
  <c r="A839" i="3"/>
  <c r="S839" i="3" s="1"/>
  <c r="H838" i="3"/>
  <c r="W838" i="3" s="1"/>
  <c r="G838" i="3"/>
  <c r="E838" i="3"/>
  <c r="U838" i="3" s="1"/>
  <c r="AK838" i="3" s="1"/>
  <c r="D838" i="3"/>
  <c r="C838" i="3"/>
  <c r="T838" i="3" s="1"/>
  <c r="AJ838" i="3" s="1"/>
  <c r="B838" i="3"/>
  <c r="A838" i="3"/>
  <c r="S838" i="3" s="1"/>
  <c r="H837" i="3"/>
  <c r="W837" i="3" s="1"/>
  <c r="G837" i="3"/>
  <c r="E837" i="3"/>
  <c r="U837" i="3" s="1"/>
  <c r="AK837" i="3" s="1"/>
  <c r="D837" i="3"/>
  <c r="C837" i="3"/>
  <c r="T837" i="3" s="1"/>
  <c r="AJ837" i="3" s="1"/>
  <c r="B837" i="3"/>
  <c r="A837" i="3"/>
  <c r="S837" i="3" s="1"/>
  <c r="H836" i="3"/>
  <c r="W836" i="3" s="1"/>
  <c r="G836" i="3"/>
  <c r="E836" i="3"/>
  <c r="U836" i="3" s="1"/>
  <c r="AK836" i="3" s="1"/>
  <c r="D836" i="3"/>
  <c r="C836" i="3"/>
  <c r="T836" i="3" s="1"/>
  <c r="AJ836" i="3" s="1"/>
  <c r="B836" i="3"/>
  <c r="A836" i="3"/>
  <c r="S836" i="3" s="1"/>
  <c r="H835" i="3"/>
  <c r="W835" i="3" s="1"/>
  <c r="G835" i="3"/>
  <c r="E835" i="3"/>
  <c r="U835" i="3" s="1"/>
  <c r="AK835" i="3" s="1"/>
  <c r="D835" i="3"/>
  <c r="C835" i="3"/>
  <c r="T835" i="3" s="1"/>
  <c r="AJ835" i="3" s="1"/>
  <c r="B835" i="3"/>
  <c r="A835" i="3"/>
  <c r="S835" i="3" s="1"/>
  <c r="H834" i="3"/>
  <c r="W834" i="3" s="1"/>
  <c r="G834" i="3"/>
  <c r="E834" i="3"/>
  <c r="U834" i="3" s="1"/>
  <c r="AK834" i="3" s="1"/>
  <c r="D834" i="3"/>
  <c r="C834" i="3"/>
  <c r="T834" i="3" s="1"/>
  <c r="B834" i="3"/>
  <c r="A834" i="3"/>
  <c r="S834" i="3" s="1"/>
  <c r="H833" i="3"/>
  <c r="W833" i="3" s="1"/>
  <c r="G833" i="3"/>
  <c r="E833" i="3"/>
  <c r="U833" i="3" s="1"/>
  <c r="AK833" i="3" s="1"/>
  <c r="D833" i="3"/>
  <c r="C833" i="3"/>
  <c r="T833" i="3" s="1"/>
  <c r="B833" i="3"/>
  <c r="A833" i="3"/>
  <c r="S833" i="3" s="1"/>
  <c r="H832" i="3"/>
  <c r="W832" i="3" s="1"/>
  <c r="G832" i="3"/>
  <c r="E832" i="3"/>
  <c r="U832" i="3" s="1"/>
  <c r="AK832" i="3" s="1"/>
  <c r="D832" i="3"/>
  <c r="C832" i="3"/>
  <c r="T832" i="3" s="1"/>
  <c r="B832" i="3"/>
  <c r="H831" i="3"/>
  <c r="W831" i="3" s="1"/>
  <c r="G831" i="3"/>
  <c r="E831" i="3"/>
  <c r="U831" i="3" s="1"/>
  <c r="AK831" i="3" s="1"/>
  <c r="D831" i="3"/>
  <c r="C831" i="3"/>
  <c r="T831" i="3" s="1"/>
  <c r="AJ831" i="3" s="1"/>
  <c r="B831" i="3"/>
  <c r="A831" i="3"/>
  <c r="S831" i="3" s="1"/>
  <c r="H830" i="3"/>
  <c r="G830" i="3"/>
  <c r="E830" i="3"/>
  <c r="D830" i="3"/>
  <c r="C830" i="3"/>
  <c r="B830" i="3"/>
  <c r="A830" i="3"/>
  <c r="A829" i="3"/>
  <c r="S829" i="3" s="1"/>
  <c r="H828" i="3"/>
  <c r="W828" i="3" s="1"/>
  <c r="G828" i="3"/>
  <c r="E828" i="3"/>
  <c r="U828" i="3" s="1"/>
  <c r="D828" i="3"/>
  <c r="C828" i="3"/>
  <c r="T828" i="3" s="1"/>
  <c r="B828" i="3"/>
  <c r="A828" i="3"/>
  <c r="S828" i="3" s="1"/>
  <c r="H827" i="3"/>
  <c r="W827" i="3" s="1"/>
  <c r="AI828" i="3" s="1"/>
  <c r="G827" i="3"/>
  <c r="E827" i="3"/>
  <c r="D827" i="3"/>
  <c r="C827" i="3"/>
  <c r="T827" i="3" s="1"/>
  <c r="AG828" i="3" s="1"/>
  <c r="B827" i="3"/>
  <c r="A827" i="3"/>
  <c r="S827" i="3" s="1"/>
  <c r="H826" i="3"/>
  <c r="W826" i="3" s="1"/>
  <c r="G826" i="3"/>
  <c r="E826" i="3"/>
  <c r="U826" i="3" s="1"/>
  <c r="AK826" i="3" s="1"/>
  <c r="D826" i="3"/>
  <c r="C826" i="3"/>
  <c r="T826" i="3" s="1"/>
  <c r="B826" i="3"/>
  <c r="A826" i="3"/>
  <c r="S826" i="3" s="1"/>
  <c r="H825" i="3"/>
  <c r="W825" i="3" s="1"/>
  <c r="G825" i="3"/>
  <c r="E825" i="3"/>
  <c r="U825" i="3" s="1"/>
  <c r="AK825" i="3" s="1"/>
  <c r="D825" i="3"/>
  <c r="C825" i="3"/>
  <c r="T825" i="3" s="1"/>
  <c r="AJ825" i="3" s="1"/>
  <c r="B825" i="3"/>
  <c r="A825" i="3"/>
  <c r="S825" i="3" s="1"/>
  <c r="H824" i="3"/>
  <c r="W824" i="3" s="1"/>
  <c r="G824" i="3"/>
  <c r="E824" i="3"/>
  <c r="U824" i="3" s="1"/>
  <c r="AK824" i="3" s="1"/>
  <c r="D824" i="3"/>
  <c r="C824" i="3"/>
  <c r="T824" i="3" s="1"/>
  <c r="B824" i="3"/>
  <c r="A824" i="3"/>
  <c r="S824" i="3" s="1"/>
  <c r="H823" i="3"/>
  <c r="W823" i="3" s="1"/>
  <c r="G823" i="3"/>
  <c r="E823" i="3"/>
  <c r="U823" i="3" s="1"/>
  <c r="AK823" i="3" s="1"/>
  <c r="D823" i="3"/>
  <c r="C823" i="3"/>
  <c r="T823" i="3" s="1"/>
  <c r="AJ823" i="3" s="1"/>
  <c r="B823" i="3"/>
  <c r="A823" i="3"/>
  <c r="S823" i="3" s="1"/>
  <c r="H822" i="3"/>
  <c r="W822" i="3" s="1"/>
  <c r="G822" i="3"/>
  <c r="E822" i="3"/>
  <c r="U822" i="3" s="1"/>
  <c r="AK822" i="3" s="1"/>
  <c r="D822" i="3"/>
  <c r="C822" i="3"/>
  <c r="T822" i="3" s="1"/>
  <c r="B822" i="3"/>
  <c r="A822" i="3"/>
  <c r="S822" i="3" s="1"/>
  <c r="H821" i="3"/>
  <c r="W821" i="3" s="1"/>
  <c r="G821" i="3"/>
  <c r="E821" i="3"/>
  <c r="U821" i="3" s="1"/>
  <c r="AK821" i="3" s="1"/>
  <c r="D821" i="3"/>
  <c r="C821" i="3"/>
  <c r="T821" i="3" s="1"/>
  <c r="AJ821" i="3" s="1"/>
  <c r="B821" i="3"/>
  <c r="A821" i="3"/>
  <c r="S821" i="3" s="1"/>
  <c r="H820" i="3"/>
  <c r="W820" i="3" s="1"/>
  <c r="G820" i="3"/>
  <c r="E820" i="3"/>
  <c r="D820" i="3"/>
  <c r="C820" i="3"/>
  <c r="T820" i="3" s="1"/>
  <c r="B820" i="3"/>
  <c r="A820" i="3"/>
  <c r="S820" i="3" s="1"/>
  <c r="H819" i="3"/>
  <c r="W819" i="3" s="1"/>
  <c r="G819" i="3"/>
  <c r="E819" i="3"/>
  <c r="U819" i="3" s="1"/>
  <c r="AK819" i="3" s="1"/>
  <c r="D819" i="3"/>
  <c r="C819" i="3"/>
  <c r="T819" i="3" s="1"/>
  <c r="B819" i="3"/>
  <c r="A819" i="3"/>
  <c r="S819" i="3" s="1"/>
  <c r="H818" i="3"/>
  <c r="W818" i="3" s="1"/>
  <c r="G818" i="3"/>
  <c r="E818" i="3"/>
  <c r="U818" i="3" s="1"/>
  <c r="AK818" i="3" s="1"/>
  <c r="D818" i="3"/>
  <c r="C818" i="3"/>
  <c r="T818" i="3" s="1"/>
  <c r="AJ818" i="3" s="1"/>
  <c r="B818" i="3"/>
  <c r="A818" i="3"/>
  <c r="S818" i="3" s="1"/>
  <c r="H817" i="3"/>
  <c r="W817" i="3" s="1"/>
  <c r="G817" i="3"/>
  <c r="E817" i="3"/>
  <c r="U817" i="3" s="1"/>
  <c r="AK817" i="3" s="1"/>
  <c r="D817" i="3"/>
  <c r="C817" i="3"/>
  <c r="T817" i="3" s="1"/>
  <c r="AJ817" i="3" s="1"/>
  <c r="B817" i="3"/>
  <c r="A817" i="3"/>
  <c r="S817" i="3" s="1"/>
  <c r="H816" i="3"/>
  <c r="W816" i="3" s="1"/>
  <c r="G816" i="3"/>
  <c r="E816" i="3"/>
  <c r="U816" i="3" s="1"/>
  <c r="AK816" i="3" s="1"/>
  <c r="D816" i="3"/>
  <c r="C816" i="3"/>
  <c r="T816" i="3" s="1"/>
  <c r="B816" i="3"/>
  <c r="A816" i="3"/>
  <c r="S816" i="3" s="1"/>
  <c r="H815" i="3"/>
  <c r="W815" i="3" s="1"/>
  <c r="G815" i="3"/>
  <c r="E815" i="3"/>
  <c r="U815" i="3" s="1"/>
  <c r="AK815" i="3" s="1"/>
  <c r="D815" i="3"/>
  <c r="C815" i="3"/>
  <c r="T815" i="3" s="1"/>
  <c r="AJ815" i="3" s="1"/>
  <c r="B815" i="3"/>
  <c r="A815" i="3"/>
  <c r="S815" i="3" s="1"/>
  <c r="H814" i="3"/>
  <c r="W814" i="3" s="1"/>
  <c r="G814" i="3"/>
  <c r="E814" i="3"/>
  <c r="U814" i="3" s="1"/>
  <c r="AK814" i="3" s="1"/>
  <c r="D814" i="3"/>
  <c r="C814" i="3"/>
  <c r="T814" i="3" s="1"/>
  <c r="B814" i="3"/>
  <c r="A814" i="3"/>
  <c r="S814" i="3" s="1"/>
  <c r="H813" i="3"/>
  <c r="W813" i="3" s="1"/>
  <c r="G813" i="3"/>
  <c r="E813" i="3"/>
  <c r="U813" i="3" s="1"/>
  <c r="AK813" i="3" s="1"/>
  <c r="D813" i="3"/>
  <c r="C813" i="3"/>
  <c r="T813" i="3" s="1"/>
  <c r="AJ813" i="3" s="1"/>
  <c r="B813" i="3"/>
  <c r="A813" i="3"/>
  <c r="S813" i="3" s="1"/>
  <c r="H812" i="3"/>
  <c r="W812" i="3" s="1"/>
  <c r="G812" i="3"/>
  <c r="E812" i="3"/>
  <c r="U812" i="3" s="1"/>
  <c r="AK812" i="3" s="1"/>
  <c r="D812" i="3"/>
  <c r="C812" i="3"/>
  <c r="T812" i="3" s="1"/>
  <c r="B812" i="3"/>
  <c r="A812" i="3"/>
  <c r="S812" i="3" s="1"/>
  <c r="H811" i="3"/>
  <c r="W811" i="3" s="1"/>
  <c r="G811" i="3"/>
  <c r="E811" i="3"/>
  <c r="U811" i="3" s="1"/>
  <c r="AK811" i="3" s="1"/>
  <c r="D811" i="3"/>
  <c r="C811" i="3"/>
  <c r="T811" i="3" s="1"/>
  <c r="AJ811" i="3" s="1"/>
  <c r="B811" i="3"/>
  <c r="A811" i="3"/>
  <c r="S811" i="3" s="1"/>
  <c r="H810" i="3"/>
  <c r="W810" i="3" s="1"/>
  <c r="G810" i="3"/>
  <c r="E810" i="3"/>
  <c r="U810" i="3" s="1"/>
  <c r="AK810" i="3" s="1"/>
  <c r="D810" i="3"/>
  <c r="C810" i="3"/>
  <c r="T810" i="3" s="1"/>
  <c r="B810" i="3"/>
  <c r="A810" i="3"/>
  <c r="S810" i="3" s="1"/>
  <c r="H809" i="3"/>
  <c r="W809" i="3" s="1"/>
  <c r="G809" i="3"/>
  <c r="E809" i="3"/>
  <c r="U809" i="3" s="1"/>
  <c r="AK809" i="3" s="1"/>
  <c r="D809" i="3"/>
  <c r="C809" i="3"/>
  <c r="T809" i="3" s="1"/>
  <c r="AJ809" i="3" s="1"/>
  <c r="B809" i="3"/>
  <c r="H808" i="3"/>
  <c r="W808" i="3" s="1"/>
  <c r="G808" i="3"/>
  <c r="E808" i="3"/>
  <c r="U808" i="3" s="1"/>
  <c r="AK808" i="3" s="1"/>
  <c r="D808" i="3"/>
  <c r="C808" i="3"/>
  <c r="T808" i="3" s="1"/>
  <c r="B808" i="3"/>
  <c r="A808" i="3"/>
  <c r="S808" i="3" s="1"/>
  <c r="H807" i="3"/>
  <c r="G807" i="3"/>
  <c r="E807" i="3"/>
  <c r="D807" i="3"/>
  <c r="C807" i="3"/>
  <c r="B807" i="3"/>
  <c r="A807" i="3"/>
  <c r="A806" i="3"/>
  <c r="S806" i="3" s="1"/>
  <c r="AC828" i="3"/>
  <c r="AD828" i="3" s="1"/>
  <c r="AH826" i="3"/>
  <c r="AG826" i="3"/>
  <c r="AF826" i="3"/>
  <c r="AE826" i="3"/>
  <c r="AC826" i="3"/>
  <c r="AD826" i="3" s="1"/>
  <c r="AH825" i="3"/>
  <c r="AG825" i="3"/>
  <c r="AF825" i="3"/>
  <c r="AE825" i="3"/>
  <c r="AH824" i="3"/>
  <c r="AG824" i="3"/>
  <c r="AF824" i="3"/>
  <c r="AE824" i="3"/>
  <c r="AH823" i="3"/>
  <c r="AG823" i="3"/>
  <c r="AF823" i="3"/>
  <c r="AE823" i="3"/>
  <c r="AC823" i="3"/>
  <c r="AD823" i="3" s="1"/>
  <c r="AH822" i="3"/>
  <c r="AG822" i="3"/>
  <c r="AF822" i="3"/>
  <c r="AE822" i="3"/>
  <c r="AH821" i="3"/>
  <c r="AG821" i="3"/>
  <c r="AF821" i="3"/>
  <c r="AE821" i="3"/>
  <c r="AC821" i="3"/>
  <c r="AD821" i="3" s="1"/>
  <c r="AH820" i="3"/>
  <c r="AG820" i="3"/>
  <c r="AF820" i="3"/>
  <c r="AE820" i="3"/>
  <c r="U820" i="3"/>
  <c r="AK820" i="3" s="1"/>
  <c r="AH819" i="3"/>
  <c r="AG819" i="3"/>
  <c r="AF819" i="3"/>
  <c r="AE819" i="3"/>
  <c r="AH818" i="3"/>
  <c r="AG818" i="3"/>
  <c r="AF818" i="3"/>
  <c r="AE818" i="3"/>
  <c r="AC818" i="3"/>
  <c r="AH817" i="3"/>
  <c r="AG817" i="3"/>
  <c r="AF817" i="3"/>
  <c r="AE817" i="3"/>
  <c r="AH816" i="3"/>
  <c r="AG816" i="3"/>
  <c r="AF816" i="3"/>
  <c r="AE816" i="3"/>
  <c r="AH815" i="3"/>
  <c r="AG815" i="3"/>
  <c r="AF815" i="3"/>
  <c r="AE815" i="3"/>
  <c r="AH814" i="3"/>
  <c r="AG814" i="3"/>
  <c r="AF814" i="3"/>
  <c r="AE814" i="3"/>
  <c r="AH813" i="3"/>
  <c r="AG813" i="3"/>
  <c r="AF813" i="3"/>
  <c r="AE813" i="3"/>
  <c r="AH812" i="3"/>
  <c r="AG812" i="3"/>
  <c r="AF812" i="3"/>
  <c r="AE812" i="3"/>
  <c r="AH811" i="3"/>
  <c r="AG811" i="3"/>
  <c r="AF811" i="3"/>
  <c r="AE811" i="3"/>
  <c r="AH810" i="3"/>
  <c r="AG810" i="3"/>
  <c r="AF810" i="3"/>
  <c r="AE810" i="3"/>
  <c r="AH809" i="3"/>
  <c r="AG809" i="3"/>
  <c r="AF809" i="3"/>
  <c r="AH808" i="3"/>
  <c r="AG808" i="3"/>
  <c r="AF808" i="3"/>
  <c r="AE808" i="3"/>
  <c r="AK807" i="3"/>
  <c r="AJ807" i="3"/>
  <c r="AH807" i="3"/>
  <c r="AG807" i="3"/>
  <c r="AF807" i="3"/>
  <c r="AE807" i="3"/>
  <c r="AC806" i="3"/>
  <c r="AC805" i="3"/>
  <c r="AD805" i="3" s="1"/>
  <c r="AH803" i="3"/>
  <c r="AG803" i="3"/>
  <c r="AF803" i="3"/>
  <c r="AE803" i="3"/>
  <c r="AC803" i="3"/>
  <c r="AD803" i="3" s="1"/>
  <c r="AH802" i="3"/>
  <c r="AG802" i="3"/>
  <c r="AF802" i="3"/>
  <c r="AE802" i="3"/>
  <c r="AH801" i="3"/>
  <c r="AG801" i="3"/>
  <c r="AF801" i="3"/>
  <c r="AE801" i="3"/>
  <c r="AH800" i="3"/>
  <c r="AG800" i="3"/>
  <c r="AF800" i="3"/>
  <c r="AE800" i="3"/>
  <c r="AC800" i="3"/>
  <c r="AD800" i="3" s="1"/>
  <c r="AH799" i="3"/>
  <c r="AG799" i="3"/>
  <c r="AF799" i="3"/>
  <c r="AE799" i="3"/>
  <c r="AH798" i="3"/>
  <c r="AG798" i="3"/>
  <c r="AF798" i="3"/>
  <c r="AE798" i="3"/>
  <c r="AC798" i="3"/>
  <c r="AD798" i="3" s="1"/>
  <c r="AH797" i="3"/>
  <c r="AG797" i="3"/>
  <c r="AF797" i="3"/>
  <c r="AE797" i="3"/>
  <c r="AH796" i="3"/>
  <c r="AG796" i="3"/>
  <c r="AF796" i="3"/>
  <c r="AE796" i="3"/>
  <c r="AH795" i="3"/>
  <c r="AG795" i="3"/>
  <c r="AF795" i="3"/>
  <c r="AE795" i="3"/>
  <c r="AC795" i="3"/>
  <c r="AH794" i="3"/>
  <c r="AG794" i="3"/>
  <c r="AF794" i="3"/>
  <c r="AE794" i="3"/>
  <c r="AH793" i="3"/>
  <c r="AG793" i="3"/>
  <c r="AF793" i="3"/>
  <c r="AE793" i="3"/>
  <c r="AH792" i="3"/>
  <c r="AG792" i="3"/>
  <c r="AF792" i="3"/>
  <c r="AE792" i="3"/>
  <c r="AH791" i="3"/>
  <c r="AG791" i="3"/>
  <c r="AF791" i="3"/>
  <c r="AE791" i="3"/>
  <c r="AH790" i="3"/>
  <c r="AG790" i="3"/>
  <c r="AF790" i="3"/>
  <c r="AE790" i="3"/>
  <c r="AH789" i="3"/>
  <c r="AG789" i="3"/>
  <c r="AF789" i="3"/>
  <c r="AE789" i="3"/>
  <c r="AH788" i="3"/>
  <c r="AG788" i="3"/>
  <c r="AF788" i="3"/>
  <c r="AE788" i="3"/>
  <c r="AH787" i="3"/>
  <c r="AG787" i="3"/>
  <c r="AF787" i="3"/>
  <c r="AE787" i="3"/>
  <c r="AH786" i="3"/>
  <c r="AG786" i="3"/>
  <c r="AF786" i="3"/>
  <c r="AH785" i="3"/>
  <c r="AG785" i="3"/>
  <c r="AF785" i="3"/>
  <c r="AE785" i="3"/>
  <c r="AK784" i="3"/>
  <c r="AJ784" i="3"/>
  <c r="AH784" i="3"/>
  <c r="AG784" i="3"/>
  <c r="AF784" i="3"/>
  <c r="AE784" i="3"/>
  <c r="AC783" i="3"/>
  <c r="H805" i="3"/>
  <c r="W805" i="3" s="1"/>
  <c r="G805" i="3"/>
  <c r="E805" i="3"/>
  <c r="U805" i="3" s="1"/>
  <c r="D805" i="3"/>
  <c r="C805" i="3"/>
  <c r="T805" i="3" s="1"/>
  <c r="B805" i="3"/>
  <c r="A805" i="3"/>
  <c r="S805" i="3" s="1"/>
  <c r="H804" i="3"/>
  <c r="W804" i="3" s="1"/>
  <c r="AI805" i="3" s="1"/>
  <c r="G804" i="3"/>
  <c r="E804" i="3"/>
  <c r="U804" i="3" s="1"/>
  <c r="AH805" i="3" s="1"/>
  <c r="D804" i="3"/>
  <c r="C804" i="3"/>
  <c r="B804" i="3"/>
  <c r="A804" i="3"/>
  <c r="S804" i="3" s="1"/>
  <c r="H803" i="3"/>
  <c r="W803" i="3" s="1"/>
  <c r="G803" i="3"/>
  <c r="E803" i="3"/>
  <c r="U803" i="3" s="1"/>
  <c r="AK803" i="3" s="1"/>
  <c r="D803" i="3"/>
  <c r="C803" i="3"/>
  <c r="T803" i="3" s="1"/>
  <c r="B803" i="3"/>
  <c r="A803" i="3"/>
  <c r="S803" i="3" s="1"/>
  <c r="H802" i="3"/>
  <c r="W802" i="3" s="1"/>
  <c r="G802" i="3"/>
  <c r="E802" i="3"/>
  <c r="U802" i="3" s="1"/>
  <c r="AK802" i="3" s="1"/>
  <c r="D802" i="3"/>
  <c r="C802" i="3"/>
  <c r="T802" i="3" s="1"/>
  <c r="AJ802" i="3" s="1"/>
  <c r="B802" i="3"/>
  <c r="A802" i="3"/>
  <c r="S802" i="3" s="1"/>
  <c r="H801" i="3"/>
  <c r="W801" i="3" s="1"/>
  <c r="G801" i="3"/>
  <c r="E801" i="3"/>
  <c r="U801" i="3" s="1"/>
  <c r="AK801" i="3" s="1"/>
  <c r="D801" i="3"/>
  <c r="C801" i="3"/>
  <c r="T801" i="3" s="1"/>
  <c r="B801" i="3"/>
  <c r="A801" i="3"/>
  <c r="S801" i="3" s="1"/>
  <c r="H800" i="3"/>
  <c r="W800" i="3" s="1"/>
  <c r="G800" i="3"/>
  <c r="E800" i="3"/>
  <c r="U800" i="3" s="1"/>
  <c r="AK800" i="3" s="1"/>
  <c r="D800" i="3"/>
  <c r="C800" i="3"/>
  <c r="T800" i="3" s="1"/>
  <c r="B800" i="3"/>
  <c r="A800" i="3"/>
  <c r="S800" i="3" s="1"/>
  <c r="H799" i="3"/>
  <c r="W799" i="3" s="1"/>
  <c r="G799" i="3"/>
  <c r="E799" i="3"/>
  <c r="U799" i="3" s="1"/>
  <c r="AK799" i="3" s="1"/>
  <c r="D799" i="3"/>
  <c r="C799" i="3"/>
  <c r="T799" i="3" s="1"/>
  <c r="B799" i="3"/>
  <c r="A799" i="3"/>
  <c r="S799" i="3" s="1"/>
  <c r="H798" i="3"/>
  <c r="W798" i="3" s="1"/>
  <c r="G798" i="3"/>
  <c r="E798" i="3"/>
  <c r="U798" i="3" s="1"/>
  <c r="AK798" i="3" s="1"/>
  <c r="D798" i="3"/>
  <c r="C798" i="3"/>
  <c r="T798" i="3" s="1"/>
  <c r="B798" i="3"/>
  <c r="A798" i="3"/>
  <c r="S798" i="3" s="1"/>
  <c r="H797" i="3"/>
  <c r="W797" i="3" s="1"/>
  <c r="G797" i="3"/>
  <c r="E797" i="3"/>
  <c r="U797" i="3" s="1"/>
  <c r="AK797" i="3" s="1"/>
  <c r="D797" i="3"/>
  <c r="C797" i="3"/>
  <c r="T797" i="3" s="1"/>
  <c r="B797" i="3"/>
  <c r="A797" i="3"/>
  <c r="S797" i="3" s="1"/>
  <c r="H796" i="3"/>
  <c r="W796" i="3" s="1"/>
  <c r="G796" i="3"/>
  <c r="E796" i="3"/>
  <c r="U796" i="3" s="1"/>
  <c r="AK796" i="3" s="1"/>
  <c r="D796" i="3"/>
  <c r="C796" i="3"/>
  <c r="T796" i="3" s="1"/>
  <c r="B796" i="3"/>
  <c r="A796" i="3"/>
  <c r="S796" i="3" s="1"/>
  <c r="H795" i="3"/>
  <c r="W795" i="3" s="1"/>
  <c r="G795" i="3"/>
  <c r="E795" i="3"/>
  <c r="U795" i="3" s="1"/>
  <c r="AK795" i="3" s="1"/>
  <c r="D795" i="3"/>
  <c r="C795" i="3"/>
  <c r="T795" i="3" s="1"/>
  <c r="AJ795" i="3" s="1"/>
  <c r="B795" i="3"/>
  <c r="A795" i="3"/>
  <c r="S795" i="3" s="1"/>
  <c r="H794" i="3"/>
  <c r="W794" i="3" s="1"/>
  <c r="G794" i="3"/>
  <c r="E794" i="3"/>
  <c r="U794" i="3" s="1"/>
  <c r="AK794" i="3" s="1"/>
  <c r="D794" i="3"/>
  <c r="C794" i="3"/>
  <c r="T794" i="3" s="1"/>
  <c r="AJ794" i="3" s="1"/>
  <c r="B794" i="3"/>
  <c r="A794" i="3"/>
  <c r="S794" i="3" s="1"/>
  <c r="H793" i="3"/>
  <c r="W793" i="3" s="1"/>
  <c r="G793" i="3"/>
  <c r="E793" i="3"/>
  <c r="U793" i="3" s="1"/>
  <c r="AK793" i="3" s="1"/>
  <c r="D793" i="3"/>
  <c r="C793" i="3"/>
  <c r="T793" i="3" s="1"/>
  <c r="AJ793" i="3" s="1"/>
  <c r="B793" i="3"/>
  <c r="A793" i="3"/>
  <c r="S793" i="3" s="1"/>
  <c r="H792" i="3"/>
  <c r="W792" i="3" s="1"/>
  <c r="G792" i="3"/>
  <c r="E792" i="3"/>
  <c r="U792" i="3" s="1"/>
  <c r="AK792" i="3" s="1"/>
  <c r="D792" i="3"/>
  <c r="C792" i="3"/>
  <c r="T792" i="3" s="1"/>
  <c r="AJ792" i="3" s="1"/>
  <c r="B792" i="3"/>
  <c r="A792" i="3"/>
  <c r="S792" i="3" s="1"/>
  <c r="H791" i="3"/>
  <c r="W791" i="3" s="1"/>
  <c r="G791" i="3"/>
  <c r="E791" i="3"/>
  <c r="U791" i="3" s="1"/>
  <c r="AK791" i="3" s="1"/>
  <c r="D791" i="3"/>
  <c r="C791" i="3"/>
  <c r="T791" i="3" s="1"/>
  <c r="B791" i="3"/>
  <c r="A791" i="3"/>
  <c r="S791" i="3" s="1"/>
  <c r="H790" i="3"/>
  <c r="W790" i="3" s="1"/>
  <c r="G790" i="3"/>
  <c r="E790" i="3"/>
  <c r="U790" i="3" s="1"/>
  <c r="AK790" i="3" s="1"/>
  <c r="D790" i="3"/>
  <c r="C790" i="3"/>
  <c r="T790" i="3" s="1"/>
  <c r="AJ790" i="3" s="1"/>
  <c r="B790" i="3"/>
  <c r="A790" i="3"/>
  <c r="S790" i="3" s="1"/>
  <c r="H789" i="3"/>
  <c r="W789" i="3" s="1"/>
  <c r="G789" i="3"/>
  <c r="E789" i="3"/>
  <c r="U789" i="3" s="1"/>
  <c r="AK789" i="3" s="1"/>
  <c r="D789" i="3"/>
  <c r="C789" i="3"/>
  <c r="T789" i="3" s="1"/>
  <c r="AJ789" i="3" s="1"/>
  <c r="B789" i="3"/>
  <c r="A789" i="3"/>
  <c r="S789" i="3" s="1"/>
  <c r="H788" i="3"/>
  <c r="W788" i="3" s="1"/>
  <c r="G788" i="3"/>
  <c r="E788" i="3"/>
  <c r="U788" i="3" s="1"/>
  <c r="AK788" i="3" s="1"/>
  <c r="D788" i="3"/>
  <c r="C788" i="3"/>
  <c r="T788" i="3" s="1"/>
  <c r="AJ788" i="3" s="1"/>
  <c r="B788" i="3"/>
  <c r="A788" i="3"/>
  <c r="S788" i="3" s="1"/>
  <c r="H787" i="3"/>
  <c r="W787" i="3" s="1"/>
  <c r="G787" i="3"/>
  <c r="E787" i="3"/>
  <c r="U787" i="3" s="1"/>
  <c r="AK787" i="3" s="1"/>
  <c r="D787" i="3"/>
  <c r="C787" i="3"/>
  <c r="T787" i="3" s="1"/>
  <c r="AJ787" i="3" s="1"/>
  <c r="B787" i="3"/>
  <c r="A787" i="3"/>
  <c r="S787" i="3" s="1"/>
  <c r="H786" i="3"/>
  <c r="W786" i="3" s="1"/>
  <c r="G786" i="3"/>
  <c r="E786" i="3"/>
  <c r="U786" i="3" s="1"/>
  <c r="AK786" i="3" s="1"/>
  <c r="D786" i="3"/>
  <c r="C786" i="3"/>
  <c r="T786" i="3" s="1"/>
  <c r="AJ786" i="3" s="1"/>
  <c r="B786" i="3"/>
  <c r="H785" i="3"/>
  <c r="W785" i="3" s="1"/>
  <c r="G785" i="3"/>
  <c r="E785" i="3"/>
  <c r="U785" i="3" s="1"/>
  <c r="AK785" i="3" s="1"/>
  <c r="D785" i="3"/>
  <c r="C785" i="3"/>
  <c r="T785" i="3" s="1"/>
  <c r="AJ785" i="3" s="1"/>
  <c r="B785" i="3"/>
  <c r="A785" i="3"/>
  <c r="S785" i="3" s="1"/>
  <c r="H784" i="3"/>
  <c r="G784" i="3"/>
  <c r="E784" i="3"/>
  <c r="D784" i="3"/>
  <c r="C784" i="3"/>
  <c r="B784" i="3"/>
  <c r="A784" i="3"/>
  <c r="A783" i="3"/>
  <c r="AB785" i="3" s="1"/>
  <c r="AB786" i="3" s="1"/>
  <c r="AB787" i="3" s="1"/>
  <c r="AC782" i="3"/>
  <c r="AD782" i="3" s="1"/>
  <c r="H782" i="3"/>
  <c r="W782" i="3" s="1"/>
  <c r="G782" i="3"/>
  <c r="E782" i="3"/>
  <c r="U782" i="3" s="1"/>
  <c r="D782" i="3"/>
  <c r="C782" i="3"/>
  <c r="T782" i="3" s="1"/>
  <c r="B782" i="3"/>
  <c r="A782" i="3"/>
  <c r="S782" i="3" s="1"/>
  <c r="H781" i="3"/>
  <c r="W781" i="3" s="1"/>
  <c r="AI782" i="3" s="1"/>
  <c r="G781" i="3"/>
  <c r="E781" i="3"/>
  <c r="D781" i="3"/>
  <c r="C781" i="3"/>
  <c r="T781" i="3" s="1"/>
  <c r="B781" i="3"/>
  <c r="A781" i="3"/>
  <c r="S781" i="3" s="1"/>
  <c r="AH780" i="3"/>
  <c r="AG780" i="3"/>
  <c r="AF780" i="3"/>
  <c r="AE780" i="3"/>
  <c r="AC780" i="3"/>
  <c r="AD780" i="3" s="1"/>
  <c r="H780" i="3"/>
  <c r="W780" i="3" s="1"/>
  <c r="G780" i="3"/>
  <c r="E780" i="3"/>
  <c r="U780" i="3" s="1"/>
  <c r="D780" i="3"/>
  <c r="C780" i="3"/>
  <c r="T780" i="3" s="1"/>
  <c r="B780" i="3"/>
  <c r="A780" i="3"/>
  <c r="S780" i="3" s="1"/>
  <c r="AH779" i="3"/>
  <c r="AG779" i="3"/>
  <c r="AF779" i="3"/>
  <c r="AE779" i="3"/>
  <c r="H779" i="3"/>
  <c r="W779" i="3" s="1"/>
  <c r="G779" i="3"/>
  <c r="E779" i="3"/>
  <c r="U779" i="3" s="1"/>
  <c r="AK779" i="3" s="1"/>
  <c r="D779" i="3"/>
  <c r="C779" i="3"/>
  <c r="T779" i="3" s="1"/>
  <c r="B779" i="3"/>
  <c r="A779" i="3"/>
  <c r="S779" i="3" s="1"/>
  <c r="AH778" i="3"/>
  <c r="AG778" i="3"/>
  <c r="AF778" i="3"/>
  <c r="AE778" i="3"/>
  <c r="H778" i="3"/>
  <c r="W778" i="3" s="1"/>
  <c r="G778" i="3"/>
  <c r="E778" i="3"/>
  <c r="U778" i="3" s="1"/>
  <c r="D778" i="3"/>
  <c r="C778" i="3"/>
  <c r="T778" i="3" s="1"/>
  <c r="AJ778" i="3" s="1"/>
  <c r="B778" i="3"/>
  <c r="A778" i="3"/>
  <c r="S778" i="3" s="1"/>
  <c r="AH777" i="3"/>
  <c r="AG777" i="3"/>
  <c r="AF777" i="3"/>
  <c r="AE777" i="3"/>
  <c r="AC777" i="3"/>
  <c r="AD777" i="3" s="1"/>
  <c r="H777" i="3"/>
  <c r="W777" i="3" s="1"/>
  <c r="G777" i="3"/>
  <c r="E777" i="3"/>
  <c r="U777" i="3" s="1"/>
  <c r="D777" i="3"/>
  <c r="C777" i="3"/>
  <c r="T777" i="3" s="1"/>
  <c r="AJ777" i="3" s="1"/>
  <c r="B777" i="3"/>
  <c r="A777" i="3"/>
  <c r="S777" i="3" s="1"/>
  <c r="AH776" i="3"/>
  <c r="AG776" i="3"/>
  <c r="AF776" i="3"/>
  <c r="AE776" i="3"/>
  <c r="H776" i="3"/>
  <c r="W776" i="3" s="1"/>
  <c r="G776" i="3"/>
  <c r="E776" i="3"/>
  <c r="U776" i="3" s="1"/>
  <c r="AK776" i="3" s="1"/>
  <c r="D776" i="3"/>
  <c r="C776" i="3"/>
  <c r="T776" i="3" s="1"/>
  <c r="B776" i="3"/>
  <c r="A776" i="3"/>
  <c r="S776" i="3" s="1"/>
  <c r="AH775" i="3"/>
  <c r="AG775" i="3"/>
  <c r="AF775" i="3"/>
  <c r="AE775" i="3"/>
  <c r="AC775" i="3"/>
  <c r="AD775" i="3" s="1"/>
  <c r="H775" i="3"/>
  <c r="W775" i="3" s="1"/>
  <c r="G775" i="3"/>
  <c r="E775" i="3"/>
  <c r="U775" i="3" s="1"/>
  <c r="AK775" i="3" s="1"/>
  <c r="D775" i="3"/>
  <c r="C775" i="3"/>
  <c r="T775" i="3" s="1"/>
  <c r="B775" i="3"/>
  <c r="A775" i="3"/>
  <c r="S775" i="3" s="1"/>
  <c r="AH774" i="3"/>
  <c r="AG774" i="3"/>
  <c r="AF774" i="3"/>
  <c r="AE774" i="3"/>
  <c r="H774" i="3"/>
  <c r="W774" i="3" s="1"/>
  <c r="G774" i="3"/>
  <c r="E774" i="3"/>
  <c r="U774" i="3" s="1"/>
  <c r="D774" i="3"/>
  <c r="C774" i="3"/>
  <c r="T774" i="3" s="1"/>
  <c r="B774" i="3"/>
  <c r="A774" i="3"/>
  <c r="S774" i="3" s="1"/>
  <c r="AH773" i="3"/>
  <c r="AG773" i="3"/>
  <c r="AF773" i="3"/>
  <c r="AE773" i="3"/>
  <c r="H773" i="3"/>
  <c r="W773" i="3" s="1"/>
  <c r="G773" i="3"/>
  <c r="E773" i="3"/>
  <c r="U773" i="3" s="1"/>
  <c r="AK773" i="3" s="1"/>
  <c r="D773" i="3"/>
  <c r="C773" i="3"/>
  <c r="T773" i="3" s="1"/>
  <c r="B773" i="3"/>
  <c r="A773" i="3"/>
  <c r="S773" i="3" s="1"/>
  <c r="AH772" i="3"/>
  <c r="AG772" i="3"/>
  <c r="AF772" i="3"/>
  <c r="AE772" i="3"/>
  <c r="AC772" i="3"/>
  <c r="H772" i="3"/>
  <c r="W772" i="3" s="1"/>
  <c r="G772" i="3"/>
  <c r="E772" i="3"/>
  <c r="U772" i="3" s="1"/>
  <c r="AK772" i="3" s="1"/>
  <c r="D772" i="3"/>
  <c r="C772" i="3"/>
  <c r="T772" i="3" s="1"/>
  <c r="AJ772" i="3" s="1"/>
  <c r="B772" i="3"/>
  <c r="A772" i="3"/>
  <c r="S772" i="3" s="1"/>
  <c r="AH771" i="3"/>
  <c r="AG771" i="3"/>
  <c r="AF771" i="3"/>
  <c r="AE771" i="3"/>
  <c r="H771" i="3"/>
  <c r="W771" i="3" s="1"/>
  <c r="G771" i="3"/>
  <c r="E771" i="3"/>
  <c r="U771" i="3" s="1"/>
  <c r="D771" i="3"/>
  <c r="C771" i="3"/>
  <c r="T771" i="3" s="1"/>
  <c r="B771" i="3"/>
  <c r="A771" i="3"/>
  <c r="S771" i="3" s="1"/>
  <c r="AH770" i="3"/>
  <c r="AG770" i="3"/>
  <c r="AF770" i="3"/>
  <c r="AE770" i="3"/>
  <c r="H770" i="3"/>
  <c r="W770" i="3" s="1"/>
  <c r="G770" i="3"/>
  <c r="E770" i="3"/>
  <c r="U770" i="3" s="1"/>
  <c r="D770" i="3"/>
  <c r="C770" i="3"/>
  <c r="T770" i="3" s="1"/>
  <c r="B770" i="3"/>
  <c r="A770" i="3"/>
  <c r="S770" i="3" s="1"/>
  <c r="AH769" i="3"/>
  <c r="AG769" i="3"/>
  <c r="AF769" i="3"/>
  <c r="AE769" i="3"/>
  <c r="H769" i="3"/>
  <c r="W769" i="3" s="1"/>
  <c r="G769" i="3"/>
  <c r="E769" i="3"/>
  <c r="U769" i="3" s="1"/>
  <c r="D769" i="3"/>
  <c r="C769" i="3"/>
  <c r="T769" i="3" s="1"/>
  <c r="B769" i="3"/>
  <c r="A769" i="3"/>
  <c r="S769" i="3" s="1"/>
  <c r="AH768" i="3"/>
  <c r="AG768" i="3"/>
  <c r="AF768" i="3"/>
  <c r="AE768" i="3"/>
  <c r="H768" i="3"/>
  <c r="W768" i="3" s="1"/>
  <c r="G768" i="3"/>
  <c r="E768" i="3"/>
  <c r="U768" i="3" s="1"/>
  <c r="D768" i="3"/>
  <c r="C768" i="3"/>
  <c r="T768" i="3" s="1"/>
  <c r="B768" i="3"/>
  <c r="A768" i="3"/>
  <c r="S768" i="3" s="1"/>
  <c r="AH767" i="3"/>
  <c r="AG767" i="3"/>
  <c r="AF767" i="3"/>
  <c r="AE767" i="3"/>
  <c r="H767" i="3"/>
  <c r="W767" i="3" s="1"/>
  <c r="G767" i="3"/>
  <c r="E767" i="3"/>
  <c r="U767" i="3" s="1"/>
  <c r="AK767" i="3" s="1"/>
  <c r="D767" i="3"/>
  <c r="C767" i="3"/>
  <c r="T767" i="3" s="1"/>
  <c r="B767" i="3"/>
  <c r="A767" i="3"/>
  <c r="S767" i="3" s="1"/>
  <c r="AH766" i="3"/>
  <c r="AG766" i="3"/>
  <c r="AF766" i="3"/>
  <c r="AE766" i="3"/>
  <c r="H766" i="3"/>
  <c r="W766" i="3" s="1"/>
  <c r="G766" i="3"/>
  <c r="E766" i="3"/>
  <c r="U766" i="3" s="1"/>
  <c r="AK766" i="3" s="1"/>
  <c r="D766" i="3"/>
  <c r="C766" i="3"/>
  <c r="T766" i="3" s="1"/>
  <c r="AJ766" i="3" s="1"/>
  <c r="B766" i="3"/>
  <c r="A766" i="3"/>
  <c r="S766" i="3" s="1"/>
  <c r="AH765" i="3"/>
  <c r="AG765" i="3"/>
  <c r="AF765" i="3"/>
  <c r="AE765" i="3"/>
  <c r="H765" i="3"/>
  <c r="W765" i="3" s="1"/>
  <c r="G765" i="3"/>
  <c r="E765" i="3"/>
  <c r="U765" i="3" s="1"/>
  <c r="AK765" i="3" s="1"/>
  <c r="D765" i="3"/>
  <c r="C765" i="3"/>
  <c r="T765" i="3" s="1"/>
  <c r="AJ765" i="3" s="1"/>
  <c r="B765" i="3"/>
  <c r="A765" i="3"/>
  <c r="S765" i="3" s="1"/>
  <c r="AH764" i="3"/>
  <c r="AG764" i="3"/>
  <c r="AF764" i="3"/>
  <c r="AE764" i="3"/>
  <c r="H764" i="3"/>
  <c r="W764" i="3" s="1"/>
  <c r="G764" i="3"/>
  <c r="E764" i="3"/>
  <c r="U764" i="3" s="1"/>
  <c r="D764" i="3"/>
  <c r="C764" i="3"/>
  <c r="T764" i="3" s="1"/>
  <c r="B764" i="3"/>
  <c r="A764" i="3"/>
  <c r="S764" i="3" s="1"/>
  <c r="AH763" i="3"/>
  <c r="AG763" i="3"/>
  <c r="AF763" i="3"/>
  <c r="H763" i="3"/>
  <c r="W763" i="3" s="1"/>
  <c r="G763" i="3"/>
  <c r="E763" i="3"/>
  <c r="U763" i="3" s="1"/>
  <c r="D763" i="3"/>
  <c r="C763" i="3"/>
  <c r="T763" i="3" s="1"/>
  <c r="B763" i="3"/>
  <c r="AH762" i="3"/>
  <c r="AG762" i="3"/>
  <c r="AF762" i="3"/>
  <c r="AE762" i="3"/>
  <c r="H762" i="3"/>
  <c r="W762" i="3" s="1"/>
  <c r="G762" i="3"/>
  <c r="E762" i="3"/>
  <c r="U762" i="3" s="1"/>
  <c r="D762" i="3"/>
  <c r="C762" i="3"/>
  <c r="T762" i="3" s="1"/>
  <c r="B762" i="3"/>
  <c r="A762" i="3"/>
  <c r="S762" i="3" s="1"/>
  <c r="AK761" i="3"/>
  <c r="AJ761" i="3"/>
  <c r="AH761" i="3"/>
  <c r="AG761" i="3"/>
  <c r="AF761" i="3"/>
  <c r="AE761" i="3"/>
  <c r="H761" i="3"/>
  <c r="G761" i="3"/>
  <c r="E761" i="3"/>
  <c r="D761" i="3"/>
  <c r="C761" i="3"/>
  <c r="B761" i="3"/>
  <c r="A761" i="3"/>
  <c r="AC760" i="3"/>
  <c r="A760" i="3"/>
  <c r="S760" i="3" s="1"/>
  <c r="AC759" i="3"/>
  <c r="AD759" i="3" s="1"/>
  <c r="H759" i="3"/>
  <c r="W759" i="3" s="1"/>
  <c r="G759" i="3"/>
  <c r="E759" i="3"/>
  <c r="U759" i="3" s="1"/>
  <c r="D759" i="3"/>
  <c r="C759" i="3"/>
  <c r="T759" i="3" s="1"/>
  <c r="B759" i="3"/>
  <c r="A759" i="3"/>
  <c r="S759" i="3" s="1"/>
  <c r="H758" i="3"/>
  <c r="W758" i="3" s="1"/>
  <c r="AI759" i="3" s="1"/>
  <c r="G758" i="3"/>
  <c r="E758" i="3"/>
  <c r="U758" i="3" s="1"/>
  <c r="D758" i="3"/>
  <c r="C758" i="3"/>
  <c r="T758" i="3" s="1"/>
  <c r="B758" i="3"/>
  <c r="A758" i="3"/>
  <c r="S758" i="3" s="1"/>
  <c r="AH757" i="3"/>
  <c r="AG757" i="3"/>
  <c r="AF757" i="3"/>
  <c r="AE757" i="3"/>
  <c r="AC757" i="3"/>
  <c r="AD757" i="3" s="1"/>
  <c r="H757" i="3"/>
  <c r="W757" i="3" s="1"/>
  <c r="G757" i="3"/>
  <c r="E757" i="3"/>
  <c r="U757" i="3" s="1"/>
  <c r="D757" i="3"/>
  <c r="C757" i="3"/>
  <c r="T757" i="3" s="1"/>
  <c r="AJ757" i="3" s="1"/>
  <c r="B757" i="3"/>
  <c r="A757" i="3"/>
  <c r="S757" i="3" s="1"/>
  <c r="AH756" i="3"/>
  <c r="AG756" i="3"/>
  <c r="AF756" i="3"/>
  <c r="AE756" i="3"/>
  <c r="H756" i="3"/>
  <c r="W756" i="3" s="1"/>
  <c r="G756" i="3"/>
  <c r="E756" i="3"/>
  <c r="U756" i="3" s="1"/>
  <c r="AK756" i="3" s="1"/>
  <c r="D756" i="3"/>
  <c r="C756" i="3"/>
  <c r="T756" i="3" s="1"/>
  <c r="B756" i="3"/>
  <c r="A756" i="3"/>
  <c r="S756" i="3" s="1"/>
  <c r="AH755" i="3"/>
  <c r="AG755" i="3"/>
  <c r="AF755" i="3"/>
  <c r="AE755" i="3"/>
  <c r="H755" i="3"/>
  <c r="W755" i="3" s="1"/>
  <c r="G755" i="3"/>
  <c r="E755" i="3"/>
  <c r="U755" i="3" s="1"/>
  <c r="D755" i="3"/>
  <c r="C755" i="3"/>
  <c r="T755" i="3" s="1"/>
  <c r="B755" i="3"/>
  <c r="A755" i="3"/>
  <c r="S755" i="3" s="1"/>
  <c r="AH754" i="3"/>
  <c r="AG754" i="3"/>
  <c r="AF754" i="3"/>
  <c r="AE754" i="3"/>
  <c r="AC754" i="3"/>
  <c r="AD754" i="3" s="1"/>
  <c r="H754" i="3"/>
  <c r="W754" i="3" s="1"/>
  <c r="G754" i="3"/>
  <c r="E754" i="3"/>
  <c r="U754" i="3" s="1"/>
  <c r="D754" i="3"/>
  <c r="C754" i="3"/>
  <c r="T754" i="3" s="1"/>
  <c r="AJ754" i="3" s="1"/>
  <c r="B754" i="3"/>
  <c r="A754" i="3"/>
  <c r="S754" i="3" s="1"/>
  <c r="AH753" i="3"/>
  <c r="AG753" i="3"/>
  <c r="AF753" i="3"/>
  <c r="AE753" i="3"/>
  <c r="H753" i="3"/>
  <c r="W753" i="3" s="1"/>
  <c r="G753" i="3"/>
  <c r="E753" i="3"/>
  <c r="U753" i="3" s="1"/>
  <c r="AK753" i="3" s="1"/>
  <c r="D753" i="3"/>
  <c r="C753" i="3"/>
  <c r="T753" i="3" s="1"/>
  <c r="B753" i="3"/>
  <c r="A753" i="3"/>
  <c r="S753" i="3" s="1"/>
  <c r="AH752" i="3"/>
  <c r="AG752" i="3"/>
  <c r="AF752" i="3"/>
  <c r="AE752" i="3"/>
  <c r="AC752" i="3"/>
  <c r="AD752" i="3" s="1"/>
  <c r="H752" i="3"/>
  <c r="W752" i="3" s="1"/>
  <c r="G752" i="3"/>
  <c r="E752" i="3"/>
  <c r="U752" i="3" s="1"/>
  <c r="AK752" i="3" s="1"/>
  <c r="D752" i="3"/>
  <c r="C752" i="3"/>
  <c r="T752" i="3" s="1"/>
  <c r="B752" i="3"/>
  <c r="A752" i="3"/>
  <c r="S752" i="3" s="1"/>
  <c r="AH751" i="3"/>
  <c r="AG751" i="3"/>
  <c r="AF751" i="3"/>
  <c r="AE751" i="3"/>
  <c r="H751" i="3"/>
  <c r="W751" i="3" s="1"/>
  <c r="G751" i="3"/>
  <c r="E751" i="3"/>
  <c r="U751" i="3" s="1"/>
  <c r="D751" i="3"/>
  <c r="C751" i="3"/>
  <c r="T751" i="3" s="1"/>
  <c r="AJ751" i="3" s="1"/>
  <c r="B751" i="3"/>
  <c r="A751" i="3"/>
  <c r="S751" i="3" s="1"/>
  <c r="AH750" i="3"/>
  <c r="AG750" i="3"/>
  <c r="AF750" i="3"/>
  <c r="AE750" i="3"/>
  <c r="H750" i="3"/>
  <c r="W750" i="3" s="1"/>
  <c r="G750" i="3"/>
  <c r="E750" i="3"/>
  <c r="U750" i="3" s="1"/>
  <c r="AK750" i="3" s="1"/>
  <c r="D750" i="3"/>
  <c r="C750" i="3"/>
  <c r="T750" i="3" s="1"/>
  <c r="B750" i="3"/>
  <c r="A750" i="3"/>
  <c r="S750" i="3" s="1"/>
  <c r="AH749" i="3"/>
  <c r="AG749" i="3"/>
  <c r="AF749" i="3"/>
  <c r="AE749" i="3"/>
  <c r="AC749" i="3"/>
  <c r="H749" i="3"/>
  <c r="W749" i="3" s="1"/>
  <c r="G749" i="3"/>
  <c r="E749" i="3"/>
  <c r="U749" i="3" s="1"/>
  <c r="D749" i="3"/>
  <c r="C749" i="3"/>
  <c r="T749" i="3" s="1"/>
  <c r="B749" i="3"/>
  <c r="A749" i="3"/>
  <c r="S749" i="3" s="1"/>
  <c r="AH748" i="3"/>
  <c r="AG748" i="3"/>
  <c r="AF748" i="3"/>
  <c r="AE748" i="3"/>
  <c r="H748" i="3"/>
  <c r="W748" i="3" s="1"/>
  <c r="G748" i="3"/>
  <c r="E748" i="3"/>
  <c r="U748" i="3" s="1"/>
  <c r="AK748" i="3" s="1"/>
  <c r="D748" i="3"/>
  <c r="C748" i="3"/>
  <c r="T748" i="3" s="1"/>
  <c r="B748" i="3"/>
  <c r="A748" i="3"/>
  <c r="S748" i="3" s="1"/>
  <c r="AH747" i="3"/>
  <c r="AG747" i="3"/>
  <c r="AF747" i="3"/>
  <c r="AE747" i="3"/>
  <c r="H747" i="3"/>
  <c r="W747" i="3" s="1"/>
  <c r="G747" i="3"/>
  <c r="E747" i="3"/>
  <c r="U747" i="3" s="1"/>
  <c r="AK747" i="3" s="1"/>
  <c r="D747" i="3"/>
  <c r="C747" i="3"/>
  <c r="T747" i="3" s="1"/>
  <c r="B747" i="3"/>
  <c r="A747" i="3"/>
  <c r="S747" i="3" s="1"/>
  <c r="AH746" i="3"/>
  <c r="AG746" i="3"/>
  <c r="AF746" i="3"/>
  <c r="AE746" i="3"/>
  <c r="H746" i="3"/>
  <c r="W746" i="3" s="1"/>
  <c r="G746" i="3"/>
  <c r="E746" i="3"/>
  <c r="U746" i="3" s="1"/>
  <c r="AK746" i="3" s="1"/>
  <c r="D746" i="3"/>
  <c r="C746" i="3"/>
  <c r="T746" i="3" s="1"/>
  <c r="AJ746" i="3" s="1"/>
  <c r="B746" i="3"/>
  <c r="A746" i="3"/>
  <c r="S746" i="3" s="1"/>
  <c r="AH745" i="3"/>
  <c r="AG745" i="3"/>
  <c r="AF745" i="3"/>
  <c r="AE745" i="3"/>
  <c r="H745" i="3"/>
  <c r="W745" i="3" s="1"/>
  <c r="G745" i="3"/>
  <c r="E745" i="3"/>
  <c r="U745" i="3" s="1"/>
  <c r="AK745" i="3" s="1"/>
  <c r="D745" i="3"/>
  <c r="C745" i="3"/>
  <c r="T745" i="3" s="1"/>
  <c r="AJ745" i="3" s="1"/>
  <c r="B745" i="3"/>
  <c r="A745" i="3"/>
  <c r="S745" i="3" s="1"/>
  <c r="AH744" i="3"/>
  <c r="AG744" i="3"/>
  <c r="AF744" i="3"/>
  <c r="AE744" i="3"/>
  <c r="H744" i="3"/>
  <c r="W744" i="3" s="1"/>
  <c r="G744" i="3"/>
  <c r="E744" i="3"/>
  <c r="U744" i="3" s="1"/>
  <c r="D744" i="3"/>
  <c r="C744" i="3"/>
  <c r="T744" i="3" s="1"/>
  <c r="B744" i="3"/>
  <c r="A744" i="3"/>
  <c r="S744" i="3" s="1"/>
  <c r="AH743" i="3"/>
  <c r="AG743" i="3"/>
  <c r="AF743" i="3"/>
  <c r="AE743" i="3"/>
  <c r="H743" i="3"/>
  <c r="W743" i="3" s="1"/>
  <c r="G743" i="3"/>
  <c r="E743" i="3"/>
  <c r="U743" i="3" s="1"/>
  <c r="D743" i="3"/>
  <c r="C743" i="3"/>
  <c r="T743" i="3" s="1"/>
  <c r="B743" i="3"/>
  <c r="A743" i="3"/>
  <c r="S743" i="3" s="1"/>
  <c r="AH742" i="3"/>
  <c r="AG742" i="3"/>
  <c r="AF742" i="3"/>
  <c r="AE742" i="3"/>
  <c r="H742" i="3"/>
  <c r="W742" i="3" s="1"/>
  <c r="G742" i="3"/>
  <c r="E742" i="3"/>
  <c r="U742" i="3" s="1"/>
  <c r="D742" i="3"/>
  <c r="C742" i="3"/>
  <c r="T742" i="3" s="1"/>
  <c r="B742" i="3"/>
  <c r="A742" i="3"/>
  <c r="S742" i="3" s="1"/>
  <c r="AH741" i="3"/>
  <c r="AG741" i="3"/>
  <c r="AF741" i="3"/>
  <c r="AE741" i="3"/>
  <c r="H741" i="3"/>
  <c r="W741" i="3" s="1"/>
  <c r="G741" i="3"/>
  <c r="E741" i="3"/>
  <c r="U741" i="3" s="1"/>
  <c r="AK741" i="3" s="1"/>
  <c r="D741" i="3"/>
  <c r="C741" i="3"/>
  <c r="T741" i="3" s="1"/>
  <c r="B741" i="3"/>
  <c r="A741" i="3"/>
  <c r="S741" i="3" s="1"/>
  <c r="AH740" i="3"/>
  <c r="AG740" i="3"/>
  <c r="AF740" i="3"/>
  <c r="H740" i="3"/>
  <c r="W740" i="3" s="1"/>
  <c r="G740" i="3"/>
  <c r="E740" i="3"/>
  <c r="U740" i="3" s="1"/>
  <c r="AK740" i="3" s="1"/>
  <c r="D740" i="3"/>
  <c r="C740" i="3"/>
  <c r="T740" i="3" s="1"/>
  <c r="B740" i="3"/>
  <c r="AH739" i="3"/>
  <c r="AG739" i="3"/>
  <c r="AF739" i="3"/>
  <c r="AE739" i="3"/>
  <c r="H739" i="3"/>
  <c r="W739" i="3" s="1"/>
  <c r="G739" i="3"/>
  <c r="E739" i="3"/>
  <c r="U739" i="3" s="1"/>
  <c r="AK739" i="3" s="1"/>
  <c r="D739" i="3"/>
  <c r="C739" i="3"/>
  <c r="T739" i="3" s="1"/>
  <c r="AJ739" i="3" s="1"/>
  <c r="B739" i="3"/>
  <c r="A739" i="3"/>
  <c r="S739" i="3" s="1"/>
  <c r="AK738" i="3"/>
  <c r="AJ738" i="3"/>
  <c r="AH738" i="3"/>
  <c r="AG738" i="3"/>
  <c r="AF738" i="3"/>
  <c r="AE738" i="3"/>
  <c r="H738" i="3"/>
  <c r="G738" i="3"/>
  <c r="E738" i="3"/>
  <c r="D738" i="3"/>
  <c r="C738" i="3"/>
  <c r="B738" i="3"/>
  <c r="A738" i="3"/>
  <c r="AC737" i="3"/>
  <c r="A737" i="3"/>
  <c r="AB739" i="3" s="1"/>
  <c r="AB740" i="3" s="1"/>
  <c r="AB741" i="3" s="1"/>
  <c r="AB742" i="3" s="1"/>
  <c r="AB743" i="3" s="1"/>
  <c r="AB744" i="3" s="1"/>
  <c r="AB745" i="3" s="1"/>
  <c r="AB746" i="3" s="1"/>
  <c r="AB747" i="3" s="1"/>
  <c r="AB748" i="3" s="1"/>
  <c r="AB749" i="3" s="1"/>
  <c r="AB750" i="3" s="1"/>
  <c r="AJ1275" i="3" l="1"/>
  <c r="X1275" i="3"/>
  <c r="X1276" i="3"/>
  <c r="AJ1276" i="3"/>
  <c r="AJ1277" i="3"/>
  <c r="X1277" i="3"/>
  <c r="AJ1280" i="3"/>
  <c r="X1280" i="3"/>
  <c r="AJ1286" i="3"/>
  <c r="X1286" i="3"/>
  <c r="AJ1285" i="3"/>
  <c r="X1271" i="3"/>
  <c r="X1272" i="3"/>
  <c r="Y1271" i="3"/>
  <c r="X1281" i="3"/>
  <c r="Z1271" i="3"/>
  <c r="AB1273" i="3"/>
  <c r="AB1274" i="3" s="1"/>
  <c r="AA1272" i="3"/>
  <c r="Y1272" i="3"/>
  <c r="Z1272" i="3"/>
  <c r="Y1274" i="3"/>
  <c r="AA1273" i="3"/>
  <c r="Z1274" i="3"/>
  <c r="AJ1289" i="3"/>
  <c r="X1273" i="3"/>
  <c r="X1282" i="3"/>
  <c r="X1291" i="3"/>
  <c r="AJ1284" i="3"/>
  <c r="Y1273" i="3"/>
  <c r="X1274" i="3"/>
  <c r="X1278" i="3"/>
  <c r="X1283" i="3"/>
  <c r="X1287" i="3"/>
  <c r="AJ1274" i="3"/>
  <c r="AK1274" i="3"/>
  <c r="AJ1279" i="3"/>
  <c r="Z1273" i="3"/>
  <c r="X1279" i="3"/>
  <c r="X1284" i="3"/>
  <c r="X1288" i="3"/>
  <c r="X1292" i="3"/>
  <c r="AJ1223" i="3"/>
  <c r="AJ1229" i="3"/>
  <c r="AJ1234" i="3"/>
  <c r="AJ1239" i="3"/>
  <c r="AG1244" i="3"/>
  <c r="AI1226" i="3"/>
  <c r="AC1224" i="3"/>
  <c r="AD1224" i="3" s="1"/>
  <c r="AC1039" i="3"/>
  <c r="AD1039" i="3" s="1"/>
  <c r="AI1016" i="3"/>
  <c r="AI1018" i="3"/>
  <c r="AI1089" i="3"/>
  <c r="AI1091" i="3"/>
  <c r="AI1163" i="3"/>
  <c r="AI1203" i="3"/>
  <c r="AI1031" i="3"/>
  <c r="AI1228" i="3"/>
  <c r="AI1235" i="3"/>
  <c r="AI1015" i="3"/>
  <c r="AI1119" i="3"/>
  <c r="AI1179" i="3"/>
  <c r="AI1180" i="3"/>
  <c r="AI1225" i="3"/>
  <c r="AQ1228" i="3"/>
  <c r="Z1223" i="3"/>
  <c r="AA1223" i="3"/>
  <c r="Y1223" i="3"/>
  <c r="Y1224" i="3"/>
  <c r="AB1225" i="3"/>
  <c r="AA1225" i="3" s="1"/>
  <c r="Z1224" i="3"/>
  <c r="AK1228" i="3"/>
  <c r="AK1230" i="3"/>
  <c r="AK1235" i="3"/>
  <c r="AK1239" i="3"/>
  <c r="AJ1240" i="3"/>
  <c r="AJ1241" i="3"/>
  <c r="AJ1236" i="3"/>
  <c r="AJ1231" i="3"/>
  <c r="AK1224" i="3"/>
  <c r="AI1061" i="3"/>
  <c r="AI1067" i="3"/>
  <c r="AI1069" i="3"/>
  <c r="AI1029" i="3"/>
  <c r="AC1108" i="3"/>
  <c r="AD1108" i="3" s="1"/>
  <c r="AI1190" i="3"/>
  <c r="AI1206" i="3"/>
  <c r="AI953" i="3"/>
  <c r="AI1023" i="3"/>
  <c r="AC1131" i="3"/>
  <c r="AD1131" i="3" s="1"/>
  <c r="AQ1133" i="3"/>
  <c r="AQ1135" i="3"/>
  <c r="AI1159" i="3"/>
  <c r="AI1181" i="3"/>
  <c r="AI1189" i="3"/>
  <c r="AI987" i="3"/>
  <c r="AA927" i="3"/>
  <c r="AA935" i="3"/>
  <c r="AC1110" i="3"/>
  <c r="AD1110" i="3" s="1"/>
  <c r="AC1179" i="3"/>
  <c r="AD1179" i="3" s="1"/>
  <c r="AI1157" i="3"/>
  <c r="AA1176" i="3"/>
  <c r="AI1020" i="3"/>
  <c r="AI1138" i="3"/>
  <c r="AI1153" i="3"/>
  <c r="AI1155" i="3"/>
  <c r="AI1165" i="3"/>
  <c r="AI1210" i="3"/>
  <c r="AI1186" i="3"/>
  <c r="AI799" i="3"/>
  <c r="AI1055" i="3"/>
  <c r="AI1074" i="3"/>
  <c r="AA1015" i="3"/>
  <c r="AC1023" i="3"/>
  <c r="AD1023" i="3" s="1"/>
  <c r="AI1085" i="3"/>
  <c r="AI1097" i="3"/>
  <c r="AI1115" i="3"/>
  <c r="AI1205" i="3"/>
  <c r="AI1212" i="3"/>
  <c r="AI1214" i="3"/>
  <c r="AI912" i="3"/>
  <c r="AI1045" i="3"/>
  <c r="AI1056" i="3"/>
  <c r="AI1065" i="3"/>
  <c r="AC1159" i="3"/>
  <c r="AD1159" i="3" s="1"/>
  <c r="AI1204" i="3"/>
  <c r="AI1042" i="3"/>
  <c r="AI1019" i="3"/>
  <c r="AI1024" i="3"/>
  <c r="AI1093" i="3"/>
  <c r="AQ1158" i="3"/>
  <c r="AI1185" i="3"/>
  <c r="AQ1204" i="3"/>
  <c r="AI1211" i="3"/>
  <c r="AI1215" i="3"/>
  <c r="AI1044" i="3"/>
  <c r="AC1016" i="3"/>
  <c r="AD1016" i="3" s="1"/>
  <c r="AI1022" i="3"/>
  <c r="AC1161" i="3"/>
  <c r="AD1161" i="3" s="1"/>
  <c r="AI1166" i="3"/>
  <c r="AI1170" i="3"/>
  <c r="AQ1181" i="3"/>
  <c r="AQ1179" i="3"/>
  <c r="AQ1202" i="3"/>
  <c r="AC929" i="3"/>
  <c r="AD929" i="3" s="1"/>
  <c r="AI986" i="3"/>
  <c r="T1126" i="3"/>
  <c r="AG1127" i="3" s="1"/>
  <c r="AI888" i="3"/>
  <c r="AI924" i="3"/>
  <c r="AI930" i="3"/>
  <c r="AI1051" i="3"/>
  <c r="AI1068" i="3"/>
  <c r="AI1077" i="3"/>
  <c r="AC1021" i="3"/>
  <c r="AD1021" i="3" s="1"/>
  <c r="AI1026" i="3"/>
  <c r="AI1027" i="3"/>
  <c r="AI1032" i="3"/>
  <c r="AI1143" i="3"/>
  <c r="AQ1134" i="3"/>
  <c r="AC1154" i="3"/>
  <c r="AD1154" i="3" s="1"/>
  <c r="AI1193" i="3"/>
  <c r="AI1209" i="3"/>
  <c r="AI1169" i="3"/>
  <c r="T1173" i="3"/>
  <c r="AI1199" i="3"/>
  <c r="AC1200" i="3"/>
  <c r="AD1200" i="3" s="1"/>
  <c r="AI879" i="3"/>
  <c r="AI1004" i="3"/>
  <c r="AA926" i="3"/>
  <c r="AA934" i="3"/>
  <c r="AI1054" i="3"/>
  <c r="AI1033" i="3"/>
  <c r="AI1134" i="3"/>
  <c r="AQ1156" i="3"/>
  <c r="AI1164" i="3"/>
  <c r="AI1188" i="3"/>
  <c r="AI1191" i="3"/>
  <c r="AI1202" i="3"/>
  <c r="AB1016" i="3"/>
  <c r="AB1017" i="3" s="1"/>
  <c r="Z1017" i="3" s="1"/>
  <c r="Z1015" i="3"/>
  <c r="AJ1017" i="3"/>
  <c r="AJ1019" i="3"/>
  <c r="AJ1020" i="3"/>
  <c r="AJ1023" i="3"/>
  <c r="AJ1028" i="3"/>
  <c r="AJ1029" i="3"/>
  <c r="AJ1033" i="3"/>
  <c r="AJ1163" i="3"/>
  <c r="S1105" i="3"/>
  <c r="AI865" i="3"/>
  <c r="AI886" i="3"/>
  <c r="AI916" i="3"/>
  <c r="AI961" i="3"/>
  <c r="AI963" i="3"/>
  <c r="AA928" i="3"/>
  <c r="AI1038" i="3"/>
  <c r="AI1049" i="3"/>
  <c r="AI1050" i="3"/>
  <c r="AC1069" i="3"/>
  <c r="AD1069" i="3" s="1"/>
  <c r="AI1070" i="3"/>
  <c r="AC1062" i="3"/>
  <c r="AD1062" i="3" s="1"/>
  <c r="S1013" i="3"/>
  <c r="AI1028" i="3"/>
  <c r="T1080" i="3"/>
  <c r="AG1081" i="3" s="1"/>
  <c r="AI1086" i="3"/>
  <c r="AI1092" i="3"/>
  <c r="AI1096" i="3"/>
  <c r="AI1120" i="3"/>
  <c r="AC1156" i="3"/>
  <c r="AD1156" i="3" s="1"/>
  <c r="U1173" i="3"/>
  <c r="AI1178" i="3"/>
  <c r="AC1000" i="3"/>
  <c r="AD1000" i="3" s="1"/>
  <c r="AA929" i="3"/>
  <c r="AA930" i="3"/>
  <c r="AC1046" i="3"/>
  <c r="AD1046" i="3" s="1"/>
  <c r="AJ1182" i="3"/>
  <c r="AC1207" i="3"/>
  <c r="AD1207" i="3" s="1"/>
  <c r="U1220" i="3"/>
  <c r="AJ1024" i="3"/>
  <c r="AI1073" i="3"/>
  <c r="AI993" i="3"/>
  <c r="AC1064" i="3"/>
  <c r="AD1064" i="3" s="1"/>
  <c r="U1080" i="3"/>
  <c r="AI1099" i="3"/>
  <c r="AI1102" i="3"/>
  <c r="AI1177" i="3"/>
  <c r="AC931" i="3"/>
  <c r="AD931" i="3" s="1"/>
  <c r="AA923" i="3"/>
  <c r="AA931" i="3"/>
  <c r="S1036" i="3"/>
  <c r="AI1110" i="3"/>
  <c r="AC1115" i="3"/>
  <c r="AD1115" i="3" s="1"/>
  <c r="U1127" i="3"/>
  <c r="AI1148" i="3"/>
  <c r="AC834" i="3"/>
  <c r="AD834" i="3" s="1"/>
  <c r="AI983" i="3"/>
  <c r="AA924" i="3"/>
  <c r="AA932" i="3"/>
  <c r="AI1040" i="3"/>
  <c r="AI1041" i="3"/>
  <c r="AI1046" i="3"/>
  <c r="AC1041" i="3"/>
  <c r="AD1041" i="3" s="1"/>
  <c r="AI1079" i="3"/>
  <c r="Y1016" i="3"/>
  <c r="AC1018" i="3"/>
  <c r="AD1018" i="3" s="1"/>
  <c r="AI1025" i="3"/>
  <c r="AC1090" i="3"/>
  <c r="AD1090" i="3" s="1"/>
  <c r="AI1098" i="3"/>
  <c r="AJ1171" i="3"/>
  <c r="AJ1191" i="3"/>
  <c r="AI940" i="3"/>
  <c r="AA947" i="3"/>
  <c r="AI994" i="3"/>
  <c r="AA925" i="3"/>
  <c r="AA933" i="3"/>
  <c r="AI1076" i="3"/>
  <c r="Y1015" i="3"/>
  <c r="AJ1015" i="3"/>
  <c r="AA1085" i="3"/>
  <c r="AJ1092" i="3"/>
  <c r="AJ1190" i="3"/>
  <c r="AJ1203" i="3"/>
  <c r="AI1114" i="3"/>
  <c r="AI1139" i="3"/>
  <c r="AI1140" i="3"/>
  <c r="AI1144" i="3"/>
  <c r="AI1145" i="3"/>
  <c r="AI1146" i="3"/>
  <c r="AB1153" i="3"/>
  <c r="AA1153" i="3" s="1"/>
  <c r="AI1192" i="3"/>
  <c r="AQ1203" i="3"/>
  <c r="AI1208" i="3"/>
  <c r="AI1217" i="3"/>
  <c r="AI1090" i="3"/>
  <c r="AC1087" i="3"/>
  <c r="AD1087" i="3" s="1"/>
  <c r="AI1130" i="3"/>
  <c r="AI1167" i="3"/>
  <c r="AI1216" i="3"/>
  <c r="AI1095" i="3"/>
  <c r="AI1100" i="3"/>
  <c r="AQ1157" i="3"/>
  <c r="AI1162" i="3"/>
  <c r="AI1194" i="3"/>
  <c r="AC1092" i="3"/>
  <c r="AD1092" i="3" s="1"/>
  <c r="AI1108" i="3"/>
  <c r="AI1137" i="3"/>
  <c r="AI1142" i="3"/>
  <c r="AC1133" i="3"/>
  <c r="AD1133" i="3" s="1"/>
  <c r="AC1138" i="3"/>
  <c r="AD1138" i="3" s="1"/>
  <c r="AI1160" i="3"/>
  <c r="AI1213" i="3"/>
  <c r="AI1132" i="3"/>
  <c r="AI1141" i="3"/>
  <c r="AI1154" i="3"/>
  <c r="AI1158" i="3"/>
  <c r="AI1168" i="3"/>
  <c r="AI1176" i="3"/>
  <c r="AI1182" i="3"/>
  <c r="AI1183" i="3"/>
  <c r="AI1200" i="3"/>
  <c r="Z1202" i="3"/>
  <c r="AK1207" i="3"/>
  <c r="AK1217" i="3"/>
  <c r="AA1201" i="3"/>
  <c r="AK1216" i="3"/>
  <c r="AJ1202" i="3"/>
  <c r="Y1202" i="3"/>
  <c r="AA1203" i="3"/>
  <c r="AJ1213" i="3"/>
  <c r="AK1214" i="3"/>
  <c r="AB1202" i="3"/>
  <c r="AB1203" i="3" s="1"/>
  <c r="Y1201" i="3"/>
  <c r="AK1205" i="3"/>
  <c r="AJ1210" i="3"/>
  <c r="AK1212" i="3"/>
  <c r="AA1199" i="3"/>
  <c r="AK1201" i="3"/>
  <c r="Z1201" i="3"/>
  <c r="Y1199" i="3"/>
  <c r="AJ1199" i="3"/>
  <c r="AA1202" i="3"/>
  <c r="AK1203" i="3"/>
  <c r="Z1203" i="3"/>
  <c r="AA1200" i="3"/>
  <c r="AJ1208" i="3"/>
  <c r="AK1209" i="3"/>
  <c r="AJ1217" i="3"/>
  <c r="AH1220" i="3"/>
  <c r="Z1199" i="3"/>
  <c r="Y1200" i="3"/>
  <c r="AC1202" i="3"/>
  <c r="AD1202" i="3" s="1"/>
  <c r="AK1202" i="3"/>
  <c r="AJ1205" i="3"/>
  <c r="AJ1214" i="3"/>
  <c r="S1197" i="3"/>
  <c r="Z1200" i="3"/>
  <c r="AJ1204" i="3"/>
  <c r="AC1205" i="3"/>
  <c r="AD1205" i="3" s="1"/>
  <c r="AJ1206" i="3"/>
  <c r="AJ1211" i="3"/>
  <c r="AJ1215" i="3"/>
  <c r="AJ1200" i="3"/>
  <c r="AJ1178" i="3"/>
  <c r="Y1176" i="3"/>
  <c r="AJ1180" i="3"/>
  <c r="AC1182" i="3"/>
  <c r="AD1182" i="3" s="1"/>
  <c r="AA1177" i="3"/>
  <c r="AB1179" i="3"/>
  <c r="AA1179" i="3" s="1"/>
  <c r="Z1178" i="3"/>
  <c r="AA1178" i="3"/>
  <c r="Y1178" i="3"/>
  <c r="AJ1177" i="3"/>
  <c r="AJ1184" i="3"/>
  <c r="Z1176" i="3"/>
  <c r="AJ1176" i="3"/>
  <c r="Y1177" i="3"/>
  <c r="AK1186" i="3"/>
  <c r="Z1177" i="3"/>
  <c r="AJ1181" i="3"/>
  <c r="AK1182" i="3"/>
  <c r="AJ1183" i="3"/>
  <c r="AJ1188" i="3"/>
  <c r="AK1191" i="3"/>
  <c r="AJ1192" i="3"/>
  <c r="AJ1153" i="3"/>
  <c r="AK1156" i="3"/>
  <c r="AJ1159" i="3"/>
  <c r="AK1163" i="3"/>
  <c r="AJ1168" i="3"/>
  <c r="AJ1158" i="3"/>
  <c r="AK1159" i="3"/>
  <c r="AJ1160" i="3"/>
  <c r="AJ1165" i="3"/>
  <c r="AK1168" i="3"/>
  <c r="AJ1169" i="3"/>
  <c r="AJ1154" i="3"/>
  <c r="AI1131" i="3"/>
  <c r="AI1135" i="3"/>
  <c r="AI1133" i="3"/>
  <c r="AA1107" i="3"/>
  <c r="AA1108" i="3"/>
  <c r="S1128" i="3"/>
  <c r="AJ1130" i="3"/>
  <c r="Y1130" i="3"/>
  <c r="AJ1135" i="3"/>
  <c r="AK1136" i="3"/>
  <c r="AJ1141" i="3"/>
  <c r="AA1132" i="3"/>
  <c r="AJ1134" i="3"/>
  <c r="AK1137" i="3"/>
  <c r="AK1130" i="3"/>
  <c r="Z1130" i="3"/>
  <c r="AA1131" i="3"/>
  <c r="AJ1139" i="3"/>
  <c r="AK1140" i="3"/>
  <c r="AK1134" i="3"/>
  <c r="AJ1131" i="3"/>
  <c r="Y1131" i="3"/>
  <c r="AJ1138" i="3"/>
  <c r="AJ1147" i="3"/>
  <c r="AB1133" i="3"/>
  <c r="Z1132" i="3"/>
  <c r="Z1131" i="3"/>
  <c r="AK1133" i="3"/>
  <c r="Z1133" i="3"/>
  <c r="AJ1144" i="3"/>
  <c r="AK1145" i="3"/>
  <c r="AK1148" i="3"/>
  <c r="AA1130" i="3"/>
  <c r="Y1132" i="3"/>
  <c r="AJ1132" i="3"/>
  <c r="AJ1143" i="3"/>
  <c r="AC1136" i="3"/>
  <c r="AD1136" i="3" s="1"/>
  <c r="AJ1137" i="3"/>
  <c r="AJ1142" i="3"/>
  <c r="AJ1146" i="3"/>
  <c r="U1149" i="3"/>
  <c r="AK1131" i="3"/>
  <c r="AJ1136" i="3"/>
  <c r="AJ1145" i="3"/>
  <c r="AJ1133" i="3"/>
  <c r="AI1109" i="3"/>
  <c r="AI1118" i="3"/>
  <c r="AI1111" i="3"/>
  <c r="AI1116" i="3"/>
  <c r="AI1117" i="3"/>
  <c r="AI1107" i="3"/>
  <c r="AI1112" i="3"/>
  <c r="AI1123" i="3"/>
  <c r="AI1125" i="3"/>
  <c r="AI1124" i="3"/>
  <c r="AI1121" i="3"/>
  <c r="AI1122" i="3"/>
  <c r="Y1107" i="3"/>
  <c r="AI1113" i="3"/>
  <c r="AK1111" i="3"/>
  <c r="AK1117" i="3"/>
  <c r="AJ1115" i="3"/>
  <c r="AJ1116" i="3"/>
  <c r="AK1122" i="3"/>
  <c r="AK1123" i="3"/>
  <c r="AJ1109" i="3"/>
  <c r="AK1110" i="3"/>
  <c r="AJ1120" i="3"/>
  <c r="AJ1121" i="3"/>
  <c r="AK1107" i="3"/>
  <c r="Z1107" i="3"/>
  <c r="AB1109" i="3"/>
  <c r="AB1110" i="3" s="1"/>
  <c r="AB1111" i="3" s="1"/>
  <c r="Z1108" i="3"/>
  <c r="AJ1108" i="3"/>
  <c r="Y1108" i="3"/>
  <c r="AK1114" i="3"/>
  <c r="AK1125" i="3"/>
  <c r="AK1113" i="3"/>
  <c r="AJ1118" i="3"/>
  <c r="AK1119" i="3"/>
  <c r="AJ1112" i="3"/>
  <c r="AJ1124" i="3"/>
  <c r="AJ1113" i="3"/>
  <c r="AJ1122" i="3"/>
  <c r="AK1120" i="3"/>
  <c r="AJ1125" i="3"/>
  <c r="AC1113" i="3"/>
  <c r="AD1113" i="3" s="1"/>
  <c r="AJ1114" i="3"/>
  <c r="AJ1119" i="3"/>
  <c r="AJ1123" i="3"/>
  <c r="U1126" i="3"/>
  <c r="AJ1110" i="3"/>
  <c r="AI1101" i="3"/>
  <c r="AI1094" i="3"/>
  <c r="AJ1086" i="3"/>
  <c r="AI1088" i="3"/>
  <c r="AI1087" i="3"/>
  <c r="AK1084" i="3"/>
  <c r="Z1084" i="3"/>
  <c r="AJ1091" i="3"/>
  <c r="AK1092" i="3"/>
  <c r="AK1097" i="3"/>
  <c r="AJ1089" i="3"/>
  <c r="AK1095" i="3"/>
  <c r="Z1085" i="3"/>
  <c r="AJ1088" i="3"/>
  <c r="AJ1102" i="3"/>
  <c r="AJ1096" i="3"/>
  <c r="Y1086" i="3"/>
  <c r="AA1086" i="3"/>
  <c r="AB1087" i="3"/>
  <c r="AA1087" i="3" s="1"/>
  <c r="AA1084" i="3"/>
  <c r="AJ1085" i="3"/>
  <c r="Y1085" i="3"/>
  <c r="AK1088" i="3"/>
  <c r="AJ1087" i="3"/>
  <c r="AK1102" i="3"/>
  <c r="AJ1084" i="3"/>
  <c r="Y1084" i="3"/>
  <c r="AK1086" i="3"/>
  <c r="Z1086" i="3"/>
  <c r="AJ1093" i="3"/>
  <c r="AJ1098" i="3"/>
  <c r="AJ1100" i="3"/>
  <c r="AK1101" i="3"/>
  <c r="AJ1099" i="3"/>
  <c r="AJ1090" i="3"/>
  <c r="AK1099" i="3"/>
  <c r="AK1085" i="3"/>
  <c r="S1082" i="3"/>
  <c r="Z1063" i="3"/>
  <c r="Z1061" i="3"/>
  <c r="Z1062" i="3"/>
  <c r="Y1061" i="3"/>
  <c r="AI1062" i="3"/>
  <c r="AI1064" i="3"/>
  <c r="AK1070" i="3"/>
  <c r="AI1075" i="3"/>
  <c r="AI1078" i="3"/>
  <c r="Y1062" i="3"/>
  <c r="AK1072" i="3"/>
  <c r="Y1063" i="3"/>
  <c r="AI1066" i="3"/>
  <c r="AJ1071" i="3"/>
  <c r="AI1063" i="3"/>
  <c r="AI1071" i="3"/>
  <c r="AK1063" i="3"/>
  <c r="Y1017" i="3"/>
  <c r="AA1017" i="3"/>
  <c r="AK1016" i="3"/>
  <c r="AJ1021" i="3"/>
  <c r="AK1021" i="3"/>
  <c r="AJ1022" i="3"/>
  <c r="AJ1027" i="3"/>
  <c r="AK1030" i="3"/>
  <c r="AJ1031" i="3"/>
  <c r="AJ1030" i="3"/>
  <c r="AJ1018" i="3"/>
  <c r="AA1038" i="3"/>
  <c r="AI1043" i="3"/>
  <c r="AI1052" i="3"/>
  <c r="AI1039" i="3"/>
  <c r="AI1053" i="3"/>
  <c r="AJ1042" i="3"/>
  <c r="AI1047" i="3"/>
  <c r="AI1048" i="3"/>
  <c r="AA1063" i="3"/>
  <c r="AJ1062" i="3"/>
  <c r="AJ1065" i="3"/>
  <c r="AJ1061" i="3"/>
  <c r="AK1065" i="3"/>
  <c r="AJ1069" i="3"/>
  <c r="AJ1074" i="3"/>
  <c r="AJ1075" i="3"/>
  <c r="AK1076" i="3"/>
  <c r="AK1078" i="3"/>
  <c r="AB1064" i="3"/>
  <c r="AA1064" i="3" s="1"/>
  <c r="AA1061" i="3"/>
  <c r="AK1071" i="3"/>
  <c r="AJ1070" i="3"/>
  <c r="AA1062" i="3"/>
  <c r="AJ1078" i="3"/>
  <c r="AK1061" i="3"/>
  <c r="AK1069" i="3"/>
  <c r="AK1074" i="3"/>
  <c r="AK1064" i="3"/>
  <c r="AJ1079" i="3"/>
  <c r="AJ1063" i="3"/>
  <c r="AK1068" i="3"/>
  <c r="AJ1072" i="3"/>
  <c r="AK1073" i="3"/>
  <c r="AJ1066" i="3"/>
  <c r="AK1067" i="3"/>
  <c r="AK1079" i="3"/>
  <c r="AJ1067" i="3"/>
  <c r="AJ1076" i="3"/>
  <c r="AC1067" i="3"/>
  <c r="AD1067" i="3" s="1"/>
  <c r="AJ1068" i="3"/>
  <c r="AJ1073" i="3"/>
  <c r="AJ1077" i="3"/>
  <c r="AK1062" i="3"/>
  <c r="AJ1064" i="3"/>
  <c r="S1059" i="3"/>
  <c r="AJ1040" i="3"/>
  <c r="AK1042" i="3"/>
  <c r="AK1053" i="3"/>
  <c r="AK1056" i="3"/>
  <c r="AJ1043" i="3"/>
  <c r="AJ1039" i="3"/>
  <c r="AJ1049" i="3"/>
  <c r="AJ1052" i="3"/>
  <c r="AJ1055" i="3"/>
  <c r="AK1038" i="3"/>
  <c r="Z1038" i="3"/>
  <c r="AJ1051" i="3"/>
  <c r="AK1048" i="3"/>
  <c r="AJ1047" i="3"/>
  <c r="AB1039" i="3"/>
  <c r="Y1039" i="3" s="1"/>
  <c r="Y1038" i="3"/>
  <c r="AJ1046" i="3"/>
  <c r="AK1044" i="3"/>
  <c r="AJ1053" i="3"/>
  <c r="AC1044" i="3"/>
  <c r="AD1044" i="3" s="1"/>
  <c r="AJ1045" i="3"/>
  <c r="AK1049" i="3"/>
  <c r="AJ1050" i="3"/>
  <c r="AJ1054" i="3"/>
  <c r="U1057" i="3"/>
  <c r="AJ1044" i="3"/>
  <c r="AJ1041" i="3"/>
  <c r="AI956" i="3"/>
  <c r="AI958" i="3"/>
  <c r="AA946" i="3"/>
  <c r="AI997" i="3"/>
  <c r="AI1008" i="3"/>
  <c r="AI825" i="3"/>
  <c r="AI847" i="3"/>
  <c r="AI904" i="3"/>
  <c r="AI906" i="3"/>
  <c r="AI960" i="3"/>
  <c r="AI971" i="3"/>
  <c r="AI975" i="3"/>
  <c r="AI981" i="3"/>
  <c r="AC952" i="3"/>
  <c r="AD952" i="3" s="1"/>
  <c r="AI955" i="3"/>
  <c r="AI985" i="3"/>
  <c r="AI959" i="3"/>
  <c r="AI974" i="3"/>
  <c r="AI976" i="3"/>
  <c r="AI937" i="3"/>
  <c r="AI936" i="3"/>
  <c r="AC947" i="3"/>
  <c r="AD947" i="3" s="1"/>
  <c r="AI970" i="3"/>
  <c r="AC995" i="3"/>
  <c r="AD995" i="3" s="1"/>
  <c r="AI1000" i="3"/>
  <c r="AI877" i="3"/>
  <c r="AI995" i="3"/>
  <c r="AI1002" i="3"/>
  <c r="AI1009" i="3"/>
  <c r="S944" i="3"/>
  <c r="AI914" i="3"/>
  <c r="AI939" i="3"/>
  <c r="AI957" i="3"/>
  <c r="AI962" i="3"/>
  <c r="AC977" i="3"/>
  <c r="AD977" i="3" s="1"/>
  <c r="AI969" i="3"/>
  <c r="AI977" i="3"/>
  <c r="AI1001" i="3"/>
  <c r="AI1006" i="3"/>
  <c r="AI819" i="3"/>
  <c r="AI773" i="3"/>
  <c r="AC809" i="3"/>
  <c r="AD809" i="3" s="1"/>
  <c r="AI837" i="3"/>
  <c r="AI929" i="3"/>
  <c r="AI931" i="3"/>
  <c r="AI941" i="3"/>
  <c r="AI996" i="3"/>
  <c r="AI844" i="3"/>
  <c r="AI934" i="3"/>
  <c r="AI1003" i="3"/>
  <c r="AI770" i="3"/>
  <c r="AI777" i="3"/>
  <c r="AC954" i="3"/>
  <c r="AD954" i="3" s="1"/>
  <c r="AC970" i="3"/>
  <c r="AD970" i="3" s="1"/>
  <c r="AI999" i="3"/>
  <c r="AI1007" i="3"/>
  <c r="AC811" i="3"/>
  <c r="AD811" i="3" s="1"/>
  <c r="AI860" i="3"/>
  <c r="AI905" i="3"/>
  <c r="AI918" i="3"/>
  <c r="AC924" i="3"/>
  <c r="AD924" i="3" s="1"/>
  <c r="AI925" i="3"/>
  <c r="AI932" i="3"/>
  <c r="T943" i="3"/>
  <c r="AI951" i="3"/>
  <c r="AB992" i="3"/>
  <c r="AI1010" i="3"/>
  <c r="AC972" i="3"/>
  <c r="AD972" i="3" s="1"/>
  <c r="AI973" i="3"/>
  <c r="AI948" i="3"/>
  <c r="U1012" i="3"/>
  <c r="AI802" i="3"/>
  <c r="AI809" i="3"/>
  <c r="AI935" i="3"/>
  <c r="AI947" i="3"/>
  <c r="AC949" i="3"/>
  <c r="AD949" i="3" s="1"/>
  <c r="AI954" i="3"/>
  <c r="AI964" i="3"/>
  <c r="AI979" i="3"/>
  <c r="U988" i="3"/>
  <c r="AH989" i="3" s="1"/>
  <c r="AC998" i="3"/>
  <c r="AD998" i="3" s="1"/>
  <c r="AJ953" i="3"/>
  <c r="AJ983" i="3"/>
  <c r="AJ1003" i="3"/>
  <c r="AG1012" i="3"/>
  <c r="AJ974" i="3"/>
  <c r="AJ982" i="3"/>
  <c r="AJ1002" i="3"/>
  <c r="AJ951" i="3"/>
  <c r="AJ959" i="3"/>
  <c r="AJ981" i="3"/>
  <c r="AJ936" i="3"/>
  <c r="AJ980" i="3"/>
  <c r="AJ946" i="3"/>
  <c r="AJ1009" i="3"/>
  <c r="AJ949" i="3"/>
  <c r="AJ979" i="3"/>
  <c r="AJ931" i="3"/>
  <c r="AJ939" i="3"/>
  <c r="AG943" i="3"/>
  <c r="AJ956" i="3"/>
  <c r="AJ998" i="3"/>
  <c r="AJ1006" i="3"/>
  <c r="AJ975" i="3"/>
  <c r="AJ933" i="3"/>
  <c r="AJ941" i="3"/>
  <c r="AJ947" i="3"/>
  <c r="AJ977" i="3"/>
  <c r="AJ985" i="3"/>
  <c r="AJ938" i="3"/>
  <c r="AJ1010" i="3"/>
  <c r="AJ940" i="3"/>
  <c r="AJ976" i="3"/>
  <c r="AJ950" i="3"/>
  <c r="AI812" i="3"/>
  <c r="AJ937" i="3"/>
  <c r="U943" i="3"/>
  <c r="AJ948" i="3"/>
  <c r="AB969" i="3"/>
  <c r="AB970" i="3" s="1"/>
  <c r="Y970" i="3" s="1"/>
  <c r="AJ993" i="3"/>
  <c r="AJ1004" i="3"/>
  <c r="T1012" i="3"/>
  <c r="AC926" i="3"/>
  <c r="AD926" i="3" s="1"/>
  <c r="AI946" i="3"/>
  <c r="AJ955" i="3"/>
  <c r="AI984" i="3"/>
  <c r="AJ986" i="3"/>
  <c r="T988" i="3"/>
  <c r="AI756" i="3"/>
  <c r="AI800" i="3"/>
  <c r="AB831" i="3"/>
  <c r="AB832" i="3" s="1"/>
  <c r="AB833" i="3" s="1"/>
  <c r="Y833" i="3" s="1"/>
  <c r="AI866" i="3"/>
  <c r="S921" i="3"/>
  <c r="AJ935" i="3"/>
  <c r="AI938" i="3"/>
  <c r="AI949" i="3"/>
  <c r="AI972" i="3"/>
  <c r="AC975" i="3"/>
  <c r="AD975" i="3" s="1"/>
  <c r="AI980" i="3"/>
  <c r="AI982" i="3"/>
  <c r="AC993" i="3"/>
  <c r="AD993" i="3" s="1"/>
  <c r="AI1005" i="3"/>
  <c r="AJ1008" i="3"/>
  <c r="AC908" i="3"/>
  <c r="AD908" i="3" s="1"/>
  <c r="AI774" i="3"/>
  <c r="AI786" i="3"/>
  <c r="AC855" i="3"/>
  <c r="AD855" i="3" s="1"/>
  <c r="AI857" i="3"/>
  <c r="AI870" i="3"/>
  <c r="AI902" i="3"/>
  <c r="AI978" i="3"/>
  <c r="AI992" i="3"/>
  <c r="AI998" i="3"/>
  <c r="U1011" i="3"/>
  <c r="AH1012" i="3" s="1"/>
  <c r="AI831" i="3"/>
  <c r="AI833" i="3"/>
  <c r="AC885" i="3"/>
  <c r="AD885" i="3" s="1"/>
  <c r="AI926" i="3"/>
  <c r="AI927" i="3"/>
  <c r="AI928" i="3"/>
  <c r="AI933" i="3"/>
  <c r="AC857" i="3"/>
  <c r="AD857" i="3" s="1"/>
  <c r="AI910" i="3"/>
  <c r="AI950" i="3"/>
  <c r="AI952" i="3"/>
  <c r="AJ978" i="3"/>
  <c r="AJ1005" i="3"/>
  <c r="AJ1007" i="3"/>
  <c r="AJ987" i="3"/>
  <c r="AB948" i="3"/>
  <c r="AA948" i="3" s="1"/>
  <c r="Y947" i="3"/>
  <c r="Z947" i="3"/>
  <c r="AJ963" i="3"/>
  <c r="AJ964" i="3"/>
  <c r="Y946" i="3"/>
  <c r="Z946" i="3"/>
  <c r="AG966" i="3"/>
  <c r="Y935" i="3"/>
  <c r="AB936" i="3"/>
  <c r="AA936" i="3" s="1"/>
  <c r="Y929" i="3"/>
  <c r="Y931" i="3"/>
  <c r="Y933" i="3"/>
  <c r="Y934" i="3"/>
  <c r="Z935" i="3"/>
  <c r="Y924" i="3"/>
  <c r="Y926" i="3"/>
  <c r="Y928" i="3"/>
  <c r="Z929" i="3"/>
  <c r="Y930" i="3"/>
  <c r="Z931" i="3"/>
  <c r="Y932" i="3"/>
  <c r="Z933" i="3"/>
  <c r="Z934" i="3"/>
  <c r="Y923" i="3"/>
  <c r="Z924" i="3"/>
  <c r="Y925" i="3"/>
  <c r="Z926" i="3"/>
  <c r="Y927" i="3"/>
  <c r="Z928" i="3"/>
  <c r="Z930" i="3"/>
  <c r="Z932" i="3"/>
  <c r="Z923" i="3"/>
  <c r="Z925" i="3"/>
  <c r="Z927" i="3"/>
  <c r="AI747" i="3"/>
  <c r="AI776" i="3"/>
  <c r="AI789" i="3"/>
  <c r="AI798" i="3"/>
  <c r="AI803" i="3"/>
  <c r="AI839" i="3"/>
  <c r="AI849" i="3"/>
  <c r="AI854" i="3"/>
  <c r="AI864" i="3"/>
  <c r="AI869" i="3"/>
  <c r="AI903" i="3"/>
  <c r="AI900" i="3"/>
  <c r="AC903" i="3"/>
  <c r="AD903" i="3" s="1"/>
  <c r="AI872" i="3"/>
  <c r="AI752" i="3"/>
  <c r="AI768" i="3"/>
  <c r="AI836" i="3"/>
  <c r="AI841" i="3"/>
  <c r="AI858" i="3"/>
  <c r="U827" i="3"/>
  <c r="AH828" i="3" s="1"/>
  <c r="AB900" i="3"/>
  <c r="AB901" i="3" s="1"/>
  <c r="Y901" i="3" s="1"/>
  <c r="AI911" i="3"/>
  <c r="AI901" i="3"/>
  <c r="AI755" i="3"/>
  <c r="AI811" i="3"/>
  <c r="AI835" i="3"/>
  <c r="AI845" i="3"/>
  <c r="AI885" i="3"/>
  <c r="AI895" i="3"/>
  <c r="AI908" i="3"/>
  <c r="AJ912" i="3"/>
  <c r="AJ903" i="3"/>
  <c r="AJ911" i="3"/>
  <c r="AJ910" i="3"/>
  <c r="AJ908" i="3"/>
  <c r="AJ916" i="3"/>
  <c r="AJ907" i="3"/>
  <c r="AJ906" i="3"/>
  <c r="AJ905" i="3"/>
  <c r="AJ909" i="3"/>
  <c r="AI871" i="3"/>
  <c r="AC906" i="3"/>
  <c r="AD906" i="3" s="1"/>
  <c r="AI745" i="3"/>
  <c r="AC763" i="3"/>
  <c r="AD763" i="3" s="1"/>
  <c r="S783" i="3"/>
  <c r="AC791" i="3"/>
  <c r="AD791" i="3" s="1"/>
  <c r="AI848" i="3"/>
  <c r="U873" i="3"/>
  <c r="AH874" i="3" s="1"/>
  <c r="AC883" i="3"/>
  <c r="AD883" i="3" s="1"/>
  <c r="AI893" i="3"/>
  <c r="AC901" i="3"/>
  <c r="AD901" i="3" s="1"/>
  <c r="AI915" i="3"/>
  <c r="AI749" i="3"/>
  <c r="AI751" i="3"/>
  <c r="AI767" i="3"/>
  <c r="AI769" i="3"/>
  <c r="AI771" i="3"/>
  <c r="AI815" i="3"/>
  <c r="AI823" i="3"/>
  <c r="AC862" i="3"/>
  <c r="AD862" i="3" s="1"/>
  <c r="AI889" i="3"/>
  <c r="AI775" i="3"/>
  <c r="AI780" i="3"/>
  <c r="AI797" i="3"/>
  <c r="AI843" i="3"/>
  <c r="AI856" i="3"/>
  <c r="AI884" i="3"/>
  <c r="AI913" i="3"/>
  <c r="AC880" i="3"/>
  <c r="AD880" i="3" s="1"/>
  <c r="AI746" i="3"/>
  <c r="AI748" i="3"/>
  <c r="AI750" i="3"/>
  <c r="AI757" i="3"/>
  <c r="AI772" i="3"/>
  <c r="AI813" i="3"/>
  <c r="AI817" i="3"/>
  <c r="AC837" i="3"/>
  <c r="AD837" i="3" s="1"/>
  <c r="AI859" i="3"/>
  <c r="AI862" i="3"/>
  <c r="AB877" i="3"/>
  <c r="AB878" i="3" s="1"/>
  <c r="AB879" i="3" s="1"/>
  <c r="AB880" i="3" s="1"/>
  <c r="Y880" i="3" s="1"/>
  <c r="AI891" i="3"/>
  <c r="AI909" i="3"/>
  <c r="AI917" i="3"/>
  <c r="AI785" i="3"/>
  <c r="S852" i="3"/>
  <c r="AI868" i="3"/>
  <c r="AI907" i="3"/>
  <c r="AJ918" i="3"/>
  <c r="AJ913" i="3"/>
  <c r="AJ915" i="3"/>
  <c r="AJ900" i="3"/>
  <c r="AJ904" i="3"/>
  <c r="AG920" i="3"/>
  <c r="AJ799" i="3"/>
  <c r="AJ800" i="3"/>
  <c r="AJ803" i="3"/>
  <c r="AJ833" i="3"/>
  <c r="AC832" i="3"/>
  <c r="AD832" i="3" s="1"/>
  <c r="AJ871" i="3"/>
  <c r="AJ885" i="3"/>
  <c r="AJ893" i="3"/>
  <c r="AC740" i="3"/>
  <c r="AD740" i="3" s="1"/>
  <c r="AI742" i="3"/>
  <c r="AI744" i="3"/>
  <c r="AI762" i="3"/>
  <c r="AI779" i="3"/>
  <c r="AJ840" i="3"/>
  <c r="AJ870" i="3"/>
  <c r="AJ884" i="3"/>
  <c r="AG851" i="3"/>
  <c r="AJ791" i="3"/>
  <c r="AJ847" i="3"/>
  <c r="AI741" i="3"/>
  <c r="AJ796" i="3"/>
  <c r="AC786" i="3"/>
  <c r="AD786" i="3" s="1"/>
  <c r="T804" i="3"/>
  <c r="AI821" i="3"/>
  <c r="AJ882" i="3"/>
  <c r="AI740" i="3"/>
  <c r="AC742" i="3"/>
  <c r="AD742" i="3" s="1"/>
  <c r="AI743" i="3"/>
  <c r="AI763" i="3"/>
  <c r="AI801" i="3"/>
  <c r="AJ832" i="3"/>
  <c r="AJ867" i="3"/>
  <c r="AJ889" i="3"/>
  <c r="AJ894" i="3"/>
  <c r="AJ797" i="3"/>
  <c r="AJ808" i="3"/>
  <c r="AI753" i="3"/>
  <c r="AI754" i="3"/>
  <c r="AC745" i="3"/>
  <c r="AD745" i="3" s="1"/>
  <c r="AI778" i="3"/>
  <c r="AJ822" i="3"/>
  <c r="AJ845" i="3"/>
  <c r="AJ866" i="3"/>
  <c r="T874" i="3"/>
  <c r="AC860" i="3"/>
  <c r="AD860" i="3" s="1"/>
  <c r="AJ880" i="3"/>
  <c r="AJ888" i="3"/>
  <c r="AC878" i="3"/>
  <c r="AD878" i="3" s="1"/>
  <c r="T896" i="3"/>
  <c r="AG897" i="3" s="1"/>
  <c r="AJ834" i="3"/>
  <c r="AC816" i="3"/>
  <c r="AD816" i="3" s="1"/>
  <c r="AC814" i="3"/>
  <c r="AD814" i="3" s="1"/>
  <c r="AJ891" i="3"/>
  <c r="AI739" i="3"/>
  <c r="AJ801" i="3"/>
  <c r="AJ843" i="3"/>
  <c r="AJ883" i="3"/>
  <c r="AI765" i="3"/>
  <c r="AC788" i="3"/>
  <c r="AD788" i="3" s="1"/>
  <c r="AI791" i="3"/>
  <c r="AC793" i="3"/>
  <c r="AD793" i="3" s="1"/>
  <c r="AI796" i="3"/>
  <c r="AJ798" i="3"/>
  <c r="AC839" i="3"/>
  <c r="AD839" i="3" s="1"/>
  <c r="AC765" i="3"/>
  <c r="AD765" i="3" s="1"/>
  <c r="AI787" i="3"/>
  <c r="AI792" i="3"/>
  <c r="AI820" i="3"/>
  <c r="AI822" i="3"/>
  <c r="AI838" i="3"/>
  <c r="AI855" i="3"/>
  <c r="AI861" i="3"/>
  <c r="AI867" i="3"/>
  <c r="T873" i="3"/>
  <c r="AI883" i="3"/>
  <c r="AI764" i="3"/>
  <c r="AI793" i="3"/>
  <c r="AI808" i="3"/>
  <c r="AI816" i="3"/>
  <c r="AI818" i="3"/>
  <c r="AI834" i="3"/>
  <c r="AI842" i="3"/>
  <c r="AI846" i="3"/>
  <c r="AI863" i="3"/>
  <c r="AI878" i="3"/>
  <c r="AI887" i="3"/>
  <c r="AI892" i="3"/>
  <c r="T897" i="3"/>
  <c r="AI766" i="3"/>
  <c r="AI788" i="3"/>
  <c r="AI794" i="3"/>
  <c r="AI810" i="3"/>
  <c r="AI814" i="3"/>
  <c r="AI824" i="3"/>
  <c r="AI826" i="3"/>
  <c r="AI790" i="3"/>
  <c r="AI795" i="3"/>
  <c r="AI832" i="3"/>
  <c r="AI840" i="3"/>
  <c r="AI880" i="3"/>
  <c r="AI881" i="3"/>
  <c r="AI882" i="3"/>
  <c r="AI890" i="3"/>
  <c r="AI894" i="3"/>
  <c r="AJ890" i="3"/>
  <c r="AJ892" i="3"/>
  <c r="AB857" i="3"/>
  <c r="AB858" i="3" s="1"/>
  <c r="Y858" i="3" s="1"/>
  <c r="Z856" i="3"/>
  <c r="AJ872" i="3"/>
  <c r="Y855" i="3"/>
  <c r="Y854" i="3"/>
  <c r="Z855" i="3"/>
  <c r="Y856" i="3"/>
  <c r="Z854" i="3"/>
  <c r="AJ849" i="3"/>
  <c r="AJ844" i="3"/>
  <c r="AJ846" i="3"/>
  <c r="AJ814" i="3"/>
  <c r="AJ810" i="3"/>
  <c r="AJ826" i="3"/>
  <c r="AJ824" i="3"/>
  <c r="AB808" i="3"/>
  <c r="AB809" i="3" s="1"/>
  <c r="Y809" i="3" s="1"/>
  <c r="AJ812" i="3"/>
  <c r="AJ816" i="3"/>
  <c r="AJ820" i="3"/>
  <c r="AJ819" i="3"/>
  <c r="Y786" i="3"/>
  <c r="AB788" i="3"/>
  <c r="AB789" i="3" s="1"/>
  <c r="Y789" i="3" s="1"/>
  <c r="Z787" i="3"/>
  <c r="Y785" i="3"/>
  <c r="Z786" i="3"/>
  <c r="Y787" i="3"/>
  <c r="Z785" i="3"/>
  <c r="AJ740" i="3"/>
  <c r="Y740" i="3"/>
  <c r="AJ741" i="3"/>
  <c r="Y741" i="3"/>
  <c r="AJ755" i="3"/>
  <c r="AJ764" i="3"/>
  <c r="AJ774" i="3"/>
  <c r="AK744" i="3"/>
  <c r="Z744" i="3"/>
  <c r="Z749" i="3"/>
  <c r="AK749" i="3"/>
  <c r="AK762" i="3"/>
  <c r="AK769" i="3"/>
  <c r="AK771" i="3"/>
  <c r="AJ779" i="3"/>
  <c r="AK780" i="3"/>
  <c r="AJ775" i="3"/>
  <c r="AK777" i="3"/>
  <c r="AB751" i="3"/>
  <c r="AB752" i="3" s="1"/>
  <c r="AB753" i="3" s="1"/>
  <c r="AB754" i="3" s="1"/>
  <c r="Z750" i="3"/>
  <c r="AJ748" i="3"/>
  <c r="Y748" i="3"/>
  <c r="AJ752" i="3"/>
  <c r="AJ753" i="3"/>
  <c r="AK754" i="3"/>
  <c r="AK755" i="3"/>
  <c r="AK764" i="3"/>
  <c r="AJ773" i="3"/>
  <c r="AK774" i="3"/>
  <c r="AK751" i="3"/>
  <c r="AJ756" i="3"/>
  <c r="AH759" i="3"/>
  <c r="AJ767" i="3"/>
  <c r="Z742" i="3"/>
  <c r="AK742" i="3"/>
  <c r="AJ744" i="3"/>
  <c r="Y744" i="3"/>
  <c r="AJ749" i="3"/>
  <c r="Y749" i="3"/>
  <c r="AK757" i="3"/>
  <c r="AJ762" i="3"/>
  <c r="AJ769" i="3"/>
  <c r="AJ771" i="3"/>
  <c r="AJ780" i="3"/>
  <c r="AJ743" i="3"/>
  <c r="Y743" i="3"/>
  <c r="AJ763" i="3"/>
  <c r="AJ768" i="3"/>
  <c r="AJ770" i="3"/>
  <c r="Z740" i="3"/>
  <c r="AJ742" i="3"/>
  <c r="Y742" i="3"/>
  <c r="Z743" i="3"/>
  <c r="AK743" i="3"/>
  <c r="AJ747" i="3"/>
  <c r="Y747" i="3"/>
  <c r="AJ750" i="3"/>
  <c r="Y750" i="3"/>
  <c r="AK763" i="3"/>
  <c r="AK768" i="3"/>
  <c r="AK770" i="3"/>
  <c r="AJ776" i="3"/>
  <c r="AK778" i="3"/>
  <c r="AG782" i="3"/>
  <c r="S737" i="3"/>
  <c r="AB762" i="3"/>
  <c r="AB763" i="3" s="1"/>
  <c r="AB764" i="3" s="1"/>
  <c r="AB765" i="3" s="1"/>
  <c r="AB766" i="3" s="1"/>
  <c r="AB767" i="3" s="1"/>
  <c r="AB768" i="3" s="1"/>
  <c r="AB769" i="3" s="1"/>
  <c r="AB770" i="3" s="1"/>
  <c r="AB771" i="3" s="1"/>
  <c r="AB772" i="3" s="1"/>
  <c r="AB773" i="3" s="1"/>
  <c r="AB774" i="3" s="1"/>
  <c r="AB775" i="3" s="1"/>
  <c r="Y775" i="3" s="1"/>
  <c r="AG759" i="3"/>
  <c r="Z741" i="3"/>
  <c r="Z747" i="3"/>
  <c r="Z748" i="3"/>
  <c r="AC768" i="3"/>
  <c r="AD768" i="3" s="1"/>
  <c r="Y739" i="3"/>
  <c r="Y745" i="3"/>
  <c r="Y746" i="3"/>
  <c r="AC770" i="3"/>
  <c r="AD770" i="3" s="1"/>
  <c r="Z739" i="3"/>
  <c r="Z745" i="3"/>
  <c r="Z746" i="3"/>
  <c r="AC747" i="3"/>
  <c r="AD747" i="3" s="1"/>
  <c r="U781" i="3"/>
  <c r="AB1275" i="3" l="1"/>
  <c r="AA1274" i="3"/>
  <c r="AB1226" i="3"/>
  <c r="Z1225" i="3"/>
  <c r="Y1225" i="3"/>
  <c r="AB1018" i="3"/>
  <c r="Y1018" i="3" s="1"/>
  <c r="Z1109" i="3"/>
  <c r="Z1016" i="3"/>
  <c r="AA1016" i="3"/>
  <c r="Z831" i="3"/>
  <c r="AA970" i="3"/>
  <c r="Y1153" i="3"/>
  <c r="Z1153" i="3"/>
  <c r="AB1154" i="3"/>
  <c r="Z1154" i="3" s="1"/>
  <c r="Y832" i="3"/>
  <c r="AB1204" i="3"/>
  <c r="Y1203" i="3"/>
  <c r="Y1179" i="3"/>
  <c r="AB1180" i="3"/>
  <c r="Z1179" i="3"/>
  <c r="AA1109" i="3"/>
  <c r="Y1110" i="3"/>
  <c r="AH1150" i="3"/>
  <c r="AB1134" i="3"/>
  <c r="AA1133" i="3"/>
  <c r="Y1133" i="3"/>
  <c r="AH1127" i="3"/>
  <c r="AB1112" i="3"/>
  <c r="AA1111" i="3"/>
  <c r="Y1111" i="3"/>
  <c r="Y1109" i="3"/>
  <c r="AA1110" i="3"/>
  <c r="Z1110" i="3"/>
  <c r="Z1111" i="3"/>
  <c r="AB1088" i="3"/>
  <c r="Z1087" i="3"/>
  <c r="Y1087" i="3"/>
  <c r="Y1064" i="3"/>
  <c r="Z1064" i="3"/>
  <c r="AB1019" i="3"/>
  <c r="Z1018" i="3"/>
  <c r="AA1039" i="3"/>
  <c r="AB1065" i="3"/>
  <c r="AH1081" i="3"/>
  <c r="Z1039" i="3"/>
  <c r="AB1040" i="3"/>
  <c r="AH1058" i="3"/>
  <c r="AA969" i="3"/>
  <c r="AA901" i="3"/>
  <c r="Z969" i="3"/>
  <c r="Z970" i="3"/>
  <c r="AA900" i="3"/>
  <c r="AB971" i="3"/>
  <c r="AB993" i="3"/>
  <c r="AA992" i="3"/>
  <c r="Z992" i="3"/>
  <c r="Y992" i="3"/>
  <c r="Z832" i="3"/>
  <c r="Y831" i="3"/>
  <c r="Z877" i="3"/>
  <c r="Y969" i="3"/>
  <c r="AB902" i="3"/>
  <c r="Y900" i="3"/>
  <c r="AG989" i="3"/>
  <c r="AB949" i="3"/>
  <c r="AA949" i="3" s="1"/>
  <c r="Z948" i="3"/>
  <c r="Y948" i="3"/>
  <c r="Z936" i="3"/>
  <c r="AB937" i="3"/>
  <c r="AA937" i="3" s="1"/>
  <c r="Y936" i="3"/>
  <c r="Z880" i="3"/>
  <c r="Z901" i="3"/>
  <c r="Y879" i="3"/>
  <c r="AB881" i="3"/>
  <c r="AB882" i="3" s="1"/>
  <c r="Z882" i="3" s="1"/>
  <c r="Z879" i="3"/>
  <c r="Z900" i="3"/>
  <c r="Y878" i="3"/>
  <c r="Z878" i="3"/>
  <c r="Y877" i="3"/>
  <c r="Z773" i="3"/>
  <c r="AG805" i="3"/>
  <c r="AG874" i="3"/>
  <c r="Z763" i="3"/>
  <c r="Z857" i="3"/>
  <c r="Y857" i="3"/>
  <c r="AB859" i="3"/>
  <c r="Z858" i="3"/>
  <c r="AB834" i="3"/>
  <c r="Z833" i="3"/>
  <c r="Z809" i="3"/>
  <c r="AB810" i="3"/>
  <c r="Z810" i="3" s="1"/>
  <c r="Z808" i="3"/>
  <c r="Y808" i="3"/>
  <c r="Z788" i="3"/>
  <c r="AB790" i="3"/>
  <c r="Z789" i="3"/>
  <c r="Y788" i="3"/>
  <c r="Y767" i="3"/>
  <c r="Z751" i="3"/>
  <c r="Y753" i="3"/>
  <c r="AH782" i="3"/>
  <c r="Z764" i="3"/>
  <c r="Z769" i="3"/>
  <c r="Y766" i="3"/>
  <c r="Z772" i="3"/>
  <c r="Y765" i="3"/>
  <c r="Y754" i="3"/>
  <c r="AB755" i="3"/>
  <c r="Z762" i="3"/>
  <c r="Y774" i="3"/>
  <c r="Y772" i="3"/>
  <c r="Z766" i="3"/>
  <c r="Z770" i="3"/>
  <c r="Y763" i="3"/>
  <c r="Y762" i="3"/>
  <c r="Z774" i="3"/>
  <c r="AB776" i="3"/>
  <c r="Z775" i="3"/>
  <c r="Y768" i="3"/>
  <c r="Z765" i="3"/>
  <c r="Y752" i="3"/>
  <c r="Y764" i="3"/>
  <c r="Y769" i="3"/>
  <c r="Z753" i="3"/>
  <c r="Z767" i="3"/>
  <c r="Z768" i="3"/>
  <c r="Y770" i="3"/>
  <c r="Y771" i="3"/>
  <c r="Z771" i="3"/>
  <c r="Y751" i="3"/>
  <c r="Z752" i="3"/>
  <c r="Y773" i="3"/>
  <c r="Z754" i="3"/>
  <c r="Z1275" i="3" l="1"/>
  <c r="Y1275" i="3"/>
  <c r="AB1276" i="3"/>
  <c r="AA1275" i="3"/>
  <c r="AB1155" i="3"/>
  <c r="AA1018" i="3"/>
  <c r="AB1227" i="3"/>
  <c r="Y1226" i="3"/>
  <c r="AA1226" i="3"/>
  <c r="Z1226" i="3"/>
  <c r="AA1154" i="3"/>
  <c r="Y1154" i="3"/>
  <c r="AB1205" i="3"/>
  <c r="Z1204" i="3"/>
  <c r="AA1204" i="3"/>
  <c r="Y1204" i="3"/>
  <c r="Z1180" i="3"/>
  <c r="AB1181" i="3"/>
  <c r="Y1180" i="3"/>
  <c r="AA1180" i="3"/>
  <c r="AB1156" i="3"/>
  <c r="AA1155" i="3"/>
  <c r="Y1155" i="3"/>
  <c r="Z1155" i="3"/>
  <c r="AB1135" i="3"/>
  <c r="AA1134" i="3"/>
  <c r="Z1134" i="3"/>
  <c r="Y1134" i="3"/>
  <c r="Z1112" i="3"/>
  <c r="AB1113" i="3"/>
  <c r="Y1112" i="3"/>
  <c r="AA1112" i="3"/>
  <c r="AB1089" i="3"/>
  <c r="Y1088" i="3"/>
  <c r="AA1088" i="3"/>
  <c r="Z1088" i="3"/>
  <c r="Y1065" i="3"/>
  <c r="Z1065" i="3"/>
  <c r="AB1020" i="3"/>
  <c r="Y1019" i="3"/>
  <c r="Z1019" i="3"/>
  <c r="AA1019" i="3"/>
  <c r="AB1066" i="3"/>
  <c r="AA1065" i="3"/>
  <c r="AB1041" i="3"/>
  <c r="Z1040" i="3"/>
  <c r="Y1040" i="3"/>
  <c r="AA1040" i="3"/>
  <c r="AB903" i="3"/>
  <c r="AA902" i="3"/>
  <c r="AB972" i="3"/>
  <c r="AA971" i="3"/>
  <c r="Y971" i="3"/>
  <c r="Z971" i="3"/>
  <c r="AB994" i="3"/>
  <c r="AA993" i="3"/>
  <c r="Z993" i="3"/>
  <c r="Y993" i="3"/>
  <c r="Y902" i="3"/>
  <c r="Z902" i="3"/>
  <c r="Y882" i="3"/>
  <c r="AB950" i="3"/>
  <c r="AA950" i="3" s="1"/>
  <c r="Y949" i="3"/>
  <c r="Z949" i="3"/>
  <c r="Y937" i="3"/>
  <c r="AB938" i="3"/>
  <c r="AA938" i="3" s="1"/>
  <c r="Z937" i="3"/>
  <c r="Y881" i="3"/>
  <c r="AB883" i="3"/>
  <c r="Y883" i="3" s="1"/>
  <c r="Z881" i="3"/>
  <c r="Y810" i="3"/>
  <c r="AB811" i="3"/>
  <c r="Y811" i="3" s="1"/>
  <c r="AB860" i="3"/>
  <c r="Z859" i="3"/>
  <c r="Y859" i="3"/>
  <c r="AB835" i="3"/>
  <c r="Y834" i="3"/>
  <c r="Z834" i="3"/>
  <c r="AB791" i="3"/>
  <c r="Y790" i="3"/>
  <c r="Z790" i="3"/>
  <c r="AB777" i="3"/>
  <c r="Z776" i="3"/>
  <c r="Y776" i="3"/>
  <c r="AB756" i="3"/>
  <c r="Y755" i="3"/>
  <c r="Z755" i="3"/>
  <c r="AB1277" i="3" l="1"/>
  <c r="Y1276" i="3"/>
  <c r="Z1276" i="3"/>
  <c r="AA1276" i="3"/>
  <c r="Z1227" i="3"/>
  <c r="AB1228" i="3"/>
  <c r="Y1227" i="3"/>
  <c r="AA1227" i="3"/>
  <c r="AB1206" i="3"/>
  <c r="AA1205" i="3"/>
  <c r="Z1205" i="3"/>
  <c r="Y1205" i="3"/>
  <c r="Z1181" i="3"/>
  <c r="AB1182" i="3"/>
  <c r="AA1181" i="3"/>
  <c r="Y1181" i="3"/>
  <c r="Y1156" i="3"/>
  <c r="AB1157" i="3"/>
  <c r="AA1156" i="3"/>
  <c r="Z1156" i="3"/>
  <c r="AB1136" i="3"/>
  <c r="AA1135" i="3"/>
  <c r="Y1135" i="3"/>
  <c r="Z1135" i="3"/>
  <c r="AA1113" i="3"/>
  <c r="Y1113" i="3"/>
  <c r="AB1114" i="3"/>
  <c r="Z1113" i="3"/>
  <c r="AB1090" i="3"/>
  <c r="Y1089" i="3"/>
  <c r="Z1089" i="3"/>
  <c r="AA1089" i="3"/>
  <c r="Y1066" i="3"/>
  <c r="Z1066" i="3"/>
  <c r="Y1020" i="3"/>
  <c r="AB1021" i="3"/>
  <c r="AA1020" i="3"/>
  <c r="Z1020" i="3"/>
  <c r="AB1067" i="3"/>
  <c r="AA1066" i="3"/>
  <c r="AB1042" i="3"/>
  <c r="Y1041" i="3"/>
  <c r="AA1041" i="3"/>
  <c r="Z1041" i="3"/>
  <c r="Z972" i="3"/>
  <c r="AA972" i="3"/>
  <c r="Y972" i="3"/>
  <c r="AB973" i="3"/>
  <c r="Z903" i="3"/>
  <c r="AA903" i="3"/>
  <c r="AB904" i="3"/>
  <c r="Y903" i="3"/>
  <c r="AB995" i="3"/>
  <c r="AA994" i="3"/>
  <c r="Y994" i="3"/>
  <c r="Z994" i="3"/>
  <c r="Z811" i="3"/>
  <c r="AB812" i="3"/>
  <c r="AB813" i="3" s="1"/>
  <c r="AB951" i="3"/>
  <c r="AA951" i="3" s="1"/>
  <c r="Z950" i="3"/>
  <c r="Y950" i="3"/>
  <c r="Z938" i="3"/>
  <c r="Y938" i="3"/>
  <c r="AB939" i="3"/>
  <c r="AA939" i="3" s="1"/>
  <c r="AB884" i="3"/>
  <c r="Z884" i="3" s="1"/>
  <c r="Z883" i="3"/>
  <c r="AB861" i="3"/>
  <c r="Z860" i="3"/>
  <c r="Y860" i="3"/>
  <c r="AB836" i="3"/>
  <c r="Z835" i="3"/>
  <c r="Y835" i="3"/>
  <c r="AB792" i="3"/>
  <c r="Z791" i="3"/>
  <c r="Y791" i="3"/>
  <c r="AB778" i="3"/>
  <c r="Z777" i="3"/>
  <c r="Y777" i="3"/>
  <c r="AB757" i="3"/>
  <c r="Z756" i="3"/>
  <c r="Y756" i="3"/>
  <c r="AB1278" i="3" l="1"/>
  <c r="Y1277" i="3"/>
  <c r="Z1277" i="3"/>
  <c r="AA1277" i="3"/>
  <c r="AB1229" i="3"/>
  <c r="Y1228" i="3"/>
  <c r="AA1228" i="3"/>
  <c r="Z1228" i="3"/>
  <c r="Z812" i="3"/>
  <c r="AB1207" i="3"/>
  <c r="Y1206" i="3"/>
  <c r="AA1206" i="3"/>
  <c r="Z1206" i="3"/>
  <c r="AA1182" i="3"/>
  <c r="AB1183" i="3"/>
  <c r="Y1182" i="3"/>
  <c r="Z1182" i="3"/>
  <c r="AB1158" i="3"/>
  <c r="Z1157" i="3"/>
  <c r="Y1157" i="3"/>
  <c r="AA1157" i="3"/>
  <c r="AB1137" i="3"/>
  <c r="Y1136" i="3"/>
  <c r="AA1136" i="3"/>
  <c r="Z1136" i="3"/>
  <c r="AB1115" i="3"/>
  <c r="Y1114" i="3"/>
  <c r="Z1114" i="3"/>
  <c r="AA1114" i="3"/>
  <c r="AB1091" i="3"/>
  <c r="AA1090" i="3"/>
  <c r="Y1090" i="3"/>
  <c r="Z1090" i="3"/>
  <c r="Z1067" i="3"/>
  <c r="Y1067" i="3"/>
  <c r="AA1021" i="3"/>
  <c r="AB1022" i="3"/>
  <c r="Y1021" i="3"/>
  <c r="Z1021" i="3"/>
  <c r="AB1068" i="3"/>
  <c r="AA1067" i="3"/>
  <c r="AB1043" i="3"/>
  <c r="AA1042" i="3"/>
  <c r="Y1042" i="3"/>
  <c r="Z1042" i="3"/>
  <c r="Y812" i="3"/>
  <c r="AA904" i="3"/>
  <c r="AB905" i="3"/>
  <c r="Z904" i="3"/>
  <c r="Y904" i="3"/>
  <c r="AA973" i="3"/>
  <c r="Z973" i="3"/>
  <c r="Y973" i="3"/>
  <c r="AB974" i="3"/>
  <c r="AB996" i="3"/>
  <c r="AA995" i="3"/>
  <c r="Z995" i="3"/>
  <c r="Y995" i="3"/>
  <c r="Y884" i="3"/>
  <c r="AB885" i="3"/>
  <c r="AB886" i="3" s="1"/>
  <c r="Y951" i="3"/>
  <c r="AB952" i="3"/>
  <c r="AA952" i="3" s="1"/>
  <c r="Z951" i="3"/>
  <c r="Y939" i="3"/>
  <c r="AB940" i="3"/>
  <c r="AA940" i="3" s="1"/>
  <c r="Z939" i="3"/>
  <c r="AB862" i="3"/>
  <c r="Z861" i="3"/>
  <c r="Y861" i="3"/>
  <c r="AB837" i="3"/>
  <c r="Y836" i="3"/>
  <c r="Z836" i="3"/>
  <c r="AB814" i="3"/>
  <c r="Z813" i="3"/>
  <c r="Y813" i="3"/>
  <c r="AB793" i="3"/>
  <c r="Y792" i="3"/>
  <c r="Z792" i="3"/>
  <c r="AB758" i="3"/>
  <c r="Z757" i="3"/>
  <c r="Y757" i="3"/>
  <c r="AB779" i="3"/>
  <c r="Z778" i="3"/>
  <c r="Y778" i="3"/>
  <c r="AB1279" i="3" l="1"/>
  <c r="AA1278" i="3"/>
  <c r="Y1278" i="3"/>
  <c r="Z1278" i="3"/>
  <c r="AA1229" i="3"/>
  <c r="AB1230" i="3"/>
  <c r="Y1229" i="3"/>
  <c r="Z1229" i="3"/>
  <c r="AB1208" i="3"/>
  <c r="AA1207" i="3"/>
  <c r="Z1207" i="3"/>
  <c r="Y1207" i="3"/>
  <c r="AB1184" i="3"/>
  <c r="Z1183" i="3"/>
  <c r="AA1183" i="3"/>
  <c r="Y1183" i="3"/>
  <c r="Y1158" i="3"/>
  <c r="AB1159" i="3"/>
  <c r="AA1158" i="3"/>
  <c r="Z1158" i="3"/>
  <c r="AB1138" i="3"/>
  <c r="AA1137" i="3"/>
  <c r="Y1137" i="3"/>
  <c r="Z1137" i="3"/>
  <c r="AB1116" i="3"/>
  <c r="Y1115" i="3"/>
  <c r="Z1115" i="3"/>
  <c r="AA1115" i="3"/>
  <c r="Z1091" i="3"/>
  <c r="AB1092" i="3"/>
  <c r="Y1091" i="3"/>
  <c r="AA1091" i="3"/>
  <c r="Y1068" i="3"/>
  <c r="Z1068" i="3"/>
  <c r="AB1023" i="3"/>
  <c r="Y1022" i="3"/>
  <c r="Z1022" i="3"/>
  <c r="AA1022" i="3"/>
  <c r="AB1069" i="3"/>
  <c r="AA1068" i="3"/>
  <c r="Z1043" i="3"/>
  <c r="AB1044" i="3"/>
  <c r="Y1043" i="3"/>
  <c r="AA1043" i="3"/>
  <c r="Y885" i="3"/>
  <c r="AA905" i="3"/>
  <c r="Y905" i="3"/>
  <c r="Z905" i="3"/>
  <c r="AB906" i="3"/>
  <c r="Z885" i="3"/>
  <c r="AA974" i="3"/>
  <c r="Z974" i="3"/>
  <c r="AB975" i="3"/>
  <c r="Y974" i="3"/>
  <c r="AB997" i="3"/>
  <c r="AA996" i="3"/>
  <c r="Z996" i="3"/>
  <c r="Y996" i="3"/>
  <c r="Z952" i="3"/>
  <c r="Y952" i="3"/>
  <c r="AB953" i="3"/>
  <c r="AA953" i="3" s="1"/>
  <c r="AB941" i="3"/>
  <c r="AA941" i="3" s="1"/>
  <c r="Y940" i="3"/>
  <c r="Z940" i="3"/>
  <c r="AB887" i="3"/>
  <c r="Y886" i="3"/>
  <c r="Z886" i="3"/>
  <c r="AB863" i="3"/>
  <c r="Z862" i="3"/>
  <c r="Y862" i="3"/>
  <c r="AB838" i="3"/>
  <c r="Z837" i="3"/>
  <c r="Y837" i="3"/>
  <c r="AB815" i="3"/>
  <c r="Z814" i="3"/>
  <c r="Y814" i="3"/>
  <c r="AB794" i="3"/>
  <c r="Z793" i="3"/>
  <c r="Y793" i="3"/>
  <c r="AB780" i="3"/>
  <c r="Z779" i="3"/>
  <c r="Y779" i="3"/>
  <c r="AB759" i="3"/>
  <c r="Z758" i="3"/>
  <c r="Y758" i="3"/>
  <c r="AA1279" i="3" l="1"/>
  <c r="Z1279" i="3"/>
  <c r="AB1280" i="3"/>
  <c r="Y1279" i="3"/>
  <c r="Y1230" i="3"/>
  <c r="AB1231" i="3"/>
  <c r="AA1230" i="3"/>
  <c r="Z1230" i="3"/>
  <c r="AB1209" i="3"/>
  <c r="Z1208" i="3"/>
  <c r="AA1208" i="3"/>
  <c r="Y1208" i="3"/>
  <c r="AB1185" i="3"/>
  <c r="Y1184" i="3"/>
  <c r="AA1184" i="3"/>
  <c r="Z1184" i="3"/>
  <c r="AB1160" i="3"/>
  <c r="AA1159" i="3"/>
  <c r="Z1159" i="3"/>
  <c r="Y1159" i="3"/>
  <c r="AB1139" i="3"/>
  <c r="Z1138" i="3"/>
  <c r="Y1138" i="3"/>
  <c r="AA1138" i="3"/>
  <c r="Z1116" i="3"/>
  <c r="AB1117" i="3"/>
  <c r="Y1116" i="3"/>
  <c r="AA1116" i="3"/>
  <c r="AB1093" i="3"/>
  <c r="Y1092" i="3"/>
  <c r="Z1092" i="3"/>
  <c r="AA1092" i="3"/>
  <c r="Z1069" i="3"/>
  <c r="Y1069" i="3"/>
  <c r="AB1024" i="3"/>
  <c r="AA1023" i="3"/>
  <c r="Y1023" i="3"/>
  <c r="Z1023" i="3"/>
  <c r="AB1070" i="3"/>
  <c r="AA1069" i="3"/>
  <c r="Y1044" i="3"/>
  <c r="AB1045" i="3"/>
  <c r="AA1044" i="3"/>
  <c r="Z1044" i="3"/>
  <c r="AA906" i="3"/>
  <c r="AB907" i="3"/>
  <c r="Y906" i="3"/>
  <c r="Z906" i="3"/>
  <c r="AA975" i="3"/>
  <c r="Z975" i="3"/>
  <c r="Y975" i="3"/>
  <c r="AB976" i="3"/>
  <c r="AB998" i="3"/>
  <c r="AA997" i="3"/>
  <c r="Z997" i="3"/>
  <c r="Y997" i="3"/>
  <c r="AB954" i="3"/>
  <c r="AA954" i="3" s="1"/>
  <c r="Z953" i="3"/>
  <c r="Y953" i="3"/>
  <c r="Y941" i="3"/>
  <c r="Z941" i="3"/>
  <c r="AB942" i="3"/>
  <c r="AA942" i="3" s="1"/>
  <c r="AB888" i="3"/>
  <c r="Z887" i="3"/>
  <c r="Y887" i="3"/>
  <c r="AB864" i="3"/>
  <c r="Y863" i="3"/>
  <c r="Z863" i="3"/>
  <c r="Y838" i="3"/>
  <c r="AB839" i="3"/>
  <c r="Z838" i="3"/>
  <c r="AB816" i="3"/>
  <c r="Z815" i="3"/>
  <c r="Y815" i="3"/>
  <c r="AB795" i="3"/>
  <c r="Z794" i="3"/>
  <c r="Y794" i="3"/>
  <c r="Z759" i="3"/>
  <c r="Y759" i="3"/>
  <c r="AB781" i="3"/>
  <c r="Z780" i="3"/>
  <c r="Y780" i="3"/>
  <c r="Y1280" i="3" l="1"/>
  <c r="AB1281" i="3"/>
  <c r="Z1280" i="3"/>
  <c r="AA1280" i="3"/>
  <c r="AB1232" i="3"/>
  <c r="AA1231" i="3"/>
  <c r="Z1231" i="3"/>
  <c r="Y1231" i="3"/>
  <c r="AB1210" i="3"/>
  <c r="Z1209" i="3"/>
  <c r="Y1209" i="3"/>
  <c r="AA1209" i="3"/>
  <c r="Y1185" i="3"/>
  <c r="Z1185" i="3"/>
  <c r="AB1186" i="3"/>
  <c r="AA1185" i="3"/>
  <c r="AB1161" i="3"/>
  <c r="Z1160" i="3"/>
  <c r="Y1160" i="3"/>
  <c r="AA1160" i="3"/>
  <c r="AB1140" i="3"/>
  <c r="Y1139" i="3"/>
  <c r="AA1139" i="3"/>
  <c r="Z1139" i="3"/>
  <c r="Y1117" i="3"/>
  <c r="AB1118" i="3"/>
  <c r="Z1117" i="3"/>
  <c r="AA1117" i="3"/>
  <c r="AB1094" i="3"/>
  <c r="Z1093" i="3"/>
  <c r="AA1093" i="3"/>
  <c r="Y1093" i="3"/>
  <c r="Z1070" i="3"/>
  <c r="Y1070" i="3"/>
  <c r="Y1024" i="3"/>
  <c r="AB1025" i="3"/>
  <c r="AA1024" i="3"/>
  <c r="Z1024" i="3"/>
  <c r="AB1071" i="3"/>
  <c r="AA1070" i="3"/>
  <c r="AB1046" i="3"/>
  <c r="Y1045" i="3"/>
  <c r="AA1045" i="3"/>
  <c r="Z1045" i="3"/>
  <c r="AA976" i="3"/>
  <c r="Z976" i="3"/>
  <c r="AB977" i="3"/>
  <c r="Y976" i="3"/>
  <c r="AA907" i="3"/>
  <c r="AB908" i="3"/>
  <c r="Y907" i="3"/>
  <c r="Z907" i="3"/>
  <c r="AB999" i="3"/>
  <c r="AA998" i="3"/>
  <c r="Y998" i="3"/>
  <c r="Z998" i="3"/>
  <c r="Y954" i="3"/>
  <c r="AB955" i="3"/>
  <c r="AA955" i="3" s="1"/>
  <c r="Z954" i="3"/>
  <c r="Z942" i="3"/>
  <c r="Y942" i="3"/>
  <c r="AB943" i="3"/>
  <c r="AA943" i="3" s="1"/>
  <c r="AB889" i="3"/>
  <c r="Z888" i="3"/>
  <c r="Y888" i="3"/>
  <c r="AB865" i="3"/>
  <c r="Z864" i="3"/>
  <c r="Y864" i="3"/>
  <c r="AB840" i="3"/>
  <c r="Z839" i="3"/>
  <c r="Y839" i="3"/>
  <c r="AB817" i="3"/>
  <c r="Z816" i="3"/>
  <c r="Y816" i="3"/>
  <c r="AB796" i="3"/>
  <c r="Z795" i="3"/>
  <c r="Y795" i="3"/>
  <c r="AB782" i="3"/>
  <c r="Y781" i="3"/>
  <c r="Z781" i="3"/>
  <c r="AB1282" i="3" l="1"/>
  <c r="Y1281" i="3"/>
  <c r="Z1281" i="3"/>
  <c r="AA1281" i="3"/>
  <c r="AB1233" i="3"/>
  <c r="Y1232" i="3"/>
  <c r="Z1232" i="3"/>
  <c r="AA1232" i="3"/>
  <c r="AB1211" i="3"/>
  <c r="Z1210" i="3"/>
  <c r="AA1210" i="3"/>
  <c r="Y1210" i="3"/>
  <c r="AA1186" i="3"/>
  <c r="Y1186" i="3"/>
  <c r="AB1187" i="3"/>
  <c r="Z1186" i="3"/>
  <c r="AB1162" i="3"/>
  <c r="Z1161" i="3"/>
  <c r="AA1161" i="3"/>
  <c r="Y1161" i="3"/>
  <c r="AB1141" i="3"/>
  <c r="Z1140" i="3"/>
  <c r="AA1140" i="3"/>
  <c r="Y1140" i="3"/>
  <c r="AB1119" i="3"/>
  <c r="Z1118" i="3"/>
  <c r="AA1118" i="3"/>
  <c r="Y1118" i="3"/>
  <c r="AB1095" i="3"/>
  <c r="AA1094" i="3"/>
  <c r="Y1094" i="3"/>
  <c r="Z1094" i="3"/>
  <c r="Y1071" i="3"/>
  <c r="Z1071" i="3"/>
  <c r="AA1025" i="3"/>
  <c r="AB1026" i="3"/>
  <c r="Z1025" i="3"/>
  <c r="Y1025" i="3"/>
  <c r="AA1071" i="3"/>
  <c r="AB1072" i="3"/>
  <c r="AB1047" i="3"/>
  <c r="Y1046" i="3"/>
  <c r="AA1046" i="3"/>
  <c r="Z1046" i="3"/>
  <c r="AA908" i="3"/>
  <c r="Y908" i="3"/>
  <c r="AB909" i="3"/>
  <c r="Z908" i="3"/>
  <c r="AA977" i="3"/>
  <c r="AB978" i="3"/>
  <c r="Y977" i="3"/>
  <c r="Z977" i="3"/>
  <c r="AB1000" i="3"/>
  <c r="AA999" i="3"/>
  <c r="Y999" i="3"/>
  <c r="Z999" i="3"/>
  <c r="Y955" i="3"/>
  <c r="AB956" i="3"/>
  <c r="AA956" i="3" s="1"/>
  <c r="Z955" i="3"/>
  <c r="Z943" i="3"/>
  <c r="Y943" i="3"/>
  <c r="Y889" i="3"/>
  <c r="AB890" i="3"/>
  <c r="Z889" i="3"/>
  <c r="AB866" i="3"/>
  <c r="Z865" i="3"/>
  <c r="Y865" i="3"/>
  <c r="Y840" i="3"/>
  <c r="AB841" i="3"/>
  <c r="Z840" i="3"/>
  <c r="AB818" i="3"/>
  <c r="Z817" i="3"/>
  <c r="Y817" i="3"/>
  <c r="AB797" i="3"/>
  <c r="Y796" i="3"/>
  <c r="Z796" i="3"/>
  <c r="Z782" i="3"/>
  <c r="Y782" i="3"/>
  <c r="AB1283" i="3" l="1"/>
  <c r="Y1282" i="3"/>
  <c r="Z1282" i="3"/>
  <c r="AA1282" i="3"/>
  <c r="AA1233" i="3"/>
  <c r="AB1234" i="3"/>
  <c r="Y1233" i="3"/>
  <c r="Z1233" i="3"/>
  <c r="AB1212" i="3"/>
  <c r="AA1211" i="3"/>
  <c r="Y1211" i="3"/>
  <c r="Z1211" i="3"/>
  <c r="Y1187" i="3"/>
  <c r="AB1188" i="3"/>
  <c r="AA1187" i="3"/>
  <c r="Z1187" i="3"/>
  <c r="Y1162" i="3"/>
  <c r="Z1162" i="3"/>
  <c r="AB1163" i="3"/>
  <c r="AA1162" i="3"/>
  <c r="AB1142" i="3"/>
  <c r="Z1141" i="3"/>
  <c r="Y1141" i="3"/>
  <c r="AA1141" i="3"/>
  <c r="AB1120" i="3"/>
  <c r="Z1119" i="3"/>
  <c r="AA1119" i="3"/>
  <c r="Y1119" i="3"/>
  <c r="Y1095" i="3"/>
  <c r="AA1095" i="3"/>
  <c r="AB1096" i="3"/>
  <c r="Z1095" i="3"/>
  <c r="Z1072" i="3"/>
  <c r="Y1072" i="3"/>
  <c r="Y1026" i="3"/>
  <c r="AB1027" i="3"/>
  <c r="Z1026" i="3"/>
  <c r="AA1026" i="3"/>
  <c r="AB1073" i="3"/>
  <c r="AA1072" i="3"/>
  <c r="Z1047" i="3"/>
  <c r="AB1048" i="3"/>
  <c r="AA1047" i="3"/>
  <c r="Y1047" i="3"/>
  <c r="AA978" i="3"/>
  <c r="AB979" i="3"/>
  <c r="Z978" i="3"/>
  <c r="Y978" i="3"/>
  <c r="AA909" i="3"/>
  <c r="AB910" i="3"/>
  <c r="Y909" i="3"/>
  <c r="Z909" i="3"/>
  <c r="AB1001" i="3"/>
  <c r="AA1000" i="3"/>
  <c r="Z1000" i="3"/>
  <c r="Y1000" i="3"/>
  <c r="Z956" i="3"/>
  <c r="AB957" i="3"/>
  <c r="AA957" i="3" s="1"/>
  <c r="Y956" i="3"/>
  <c r="Z890" i="3"/>
  <c r="AB891" i="3"/>
  <c r="Y890" i="3"/>
  <c r="AB867" i="3"/>
  <c r="Y866" i="3"/>
  <c r="Z866" i="3"/>
  <c r="Z841" i="3"/>
  <c r="AB842" i="3"/>
  <c r="Y841" i="3"/>
  <c r="AB819" i="3"/>
  <c r="Y818" i="3"/>
  <c r="Z818" i="3"/>
  <c r="AB798" i="3"/>
  <c r="Z797" i="3"/>
  <c r="Y797" i="3"/>
  <c r="AC736" i="3"/>
  <c r="AD736" i="3" s="1"/>
  <c r="AH734" i="3"/>
  <c r="AG734" i="3"/>
  <c r="AF734" i="3"/>
  <c r="AE734" i="3"/>
  <c r="AC734" i="3"/>
  <c r="AD734" i="3" s="1"/>
  <c r="AH733" i="3"/>
  <c r="AG733" i="3"/>
  <c r="AF733" i="3"/>
  <c r="AE733" i="3"/>
  <c r="AH732" i="3"/>
  <c r="AG732" i="3"/>
  <c r="AF732" i="3"/>
  <c r="AE732" i="3"/>
  <c r="AH731" i="3"/>
  <c r="AG731" i="3"/>
  <c r="AF731" i="3"/>
  <c r="AE731" i="3"/>
  <c r="AC731" i="3"/>
  <c r="AD731" i="3" s="1"/>
  <c r="AH730" i="3"/>
  <c r="AG730" i="3"/>
  <c r="AF730" i="3"/>
  <c r="AE730" i="3"/>
  <c r="AH729" i="3"/>
  <c r="AG729" i="3"/>
  <c r="AF729" i="3"/>
  <c r="AE729" i="3"/>
  <c r="AC729" i="3"/>
  <c r="AD729" i="3" s="1"/>
  <c r="AH728" i="3"/>
  <c r="AG728" i="3"/>
  <c r="AF728" i="3"/>
  <c r="AE728" i="3"/>
  <c r="AH727" i="3"/>
  <c r="AG727" i="3"/>
  <c r="AF727" i="3"/>
  <c r="AE727" i="3"/>
  <c r="AH726" i="3"/>
  <c r="AG726" i="3"/>
  <c r="AF726" i="3"/>
  <c r="AE726" i="3"/>
  <c r="AC726" i="3"/>
  <c r="AH725" i="3"/>
  <c r="AG725" i="3"/>
  <c r="AF725" i="3"/>
  <c r="AE725" i="3"/>
  <c r="AH724" i="3"/>
  <c r="AG724" i="3"/>
  <c r="AF724" i="3"/>
  <c r="AE724" i="3"/>
  <c r="AH723" i="3"/>
  <c r="AG723" i="3"/>
  <c r="AF723" i="3"/>
  <c r="AE723" i="3"/>
  <c r="AH722" i="3"/>
  <c r="AG722" i="3"/>
  <c r="AF722" i="3"/>
  <c r="AE722" i="3"/>
  <c r="AH721" i="3"/>
  <c r="AG721" i="3"/>
  <c r="AF721" i="3"/>
  <c r="AE721" i="3"/>
  <c r="AH720" i="3"/>
  <c r="AG720" i="3"/>
  <c r="AF720" i="3"/>
  <c r="AE720" i="3"/>
  <c r="AH719" i="3"/>
  <c r="AG719" i="3"/>
  <c r="AF719" i="3"/>
  <c r="AE719" i="3"/>
  <c r="AH718" i="3"/>
  <c r="AG718" i="3"/>
  <c r="AF718" i="3"/>
  <c r="AE718" i="3"/>
  <c r="AH717" i="3"/>
  <c r="AG717" i="3"/>
  <c r="AF717" i="3"/>
  <c r="AH716" i="3"/>
  <c r="AG716" i="3"/>
  <c r="AF716" i="3"/>
  <c r="AE716" i="3"/>
  <c r="AK715" i="3"/>
  <c r="AJ715" i="3"/>
  <c r="AH715" i="3"/>
  <c r="AG715" i="3"/>
  <c r="AF715" i="3"/>
  <c r="AE715" i="3"/>
  <c r="AC714" i="3"/>
  <c r="H736" i="3"/>
  <c r="W736" i="3" s="1"/>
  <c r="G736" i="3"/>
  <c r="E736" i="3"/>
  <c r="U736" i="3" s="1"/>
  <c r="D736" i="3"/>
  <c r="C736" i="3"/>
  <c r="T736" i="3" s="1"/>
  <c r="B736" i="3"/>
  <c r="A736" i="3"/>
  <c r="S736" i="3" s="1"/>
  <c r="H735" i="3"/>
  <c r="W735" i="3" s="1"/>
  <c r="AI736" i="3" s="1"/>
  <c r="G735" i="3"/>
  <c r="E735" i="3"/>
  <c r="U735" i="3" s="1"/>
  <c r="AH736" i="3" s="1"/>
  <c r="D735" i="3"/>
  <c r="C735" i="3"/>
  <c r="B735" i="3"/>
  <c r="A735" i="3"/>
  <c r="S735" i="3" s="1"/>
  <c r="H734" i="3"/>
  <c r="W734" i="3" s="1"/>
  <c r="G734" i="3"/>
  <c r="E734" i="3"/>
  <c r="U734" i="3" s="1"/>
  <c r="AK734" i="3" s="1"/>
  <c r="D734" i="3"/>
  <c r="C734" i="3"/>
  <c r="T734" i="3" s="1"/>
  <c r="B734" i="3"/>
  <c r="A734" i="3"/>
  <c r="S734" i="3" s="1"/>
  <c r="H733" i="3"/>
  <c r="W733" i="3" s="1"/>
  <c r="G733" i="3"/>
  <c r="E733" i="3"/>
  <c r="U733" i="3" s="1"/>
  <c r="AK733" i="3" s="1"/>
  <c r="D733" i="3"/>
  <c r="C733" i="3"/>
  <c r="T733" i="3" s="1"/>
  <c r="B733" i="3"/>
  <c r="A733" i="3"/>
  <c r="S733" i="3" s="1"/>
  <c r="H732" i="3"/>
  <c r="W732" i="3" s="1"/>
  <c r="G732" i="3"/>
  <c r="E732" i="3"/>
  <c r="U732" i="3" s="1"/>
  <c r="AK732" i="3" s="1"/>
  <c r="D732" i="3"/>
  <c r="C732" i="3"/>
  <c r="T732" i="3" s="1"/>
  <c r="B732" i="3"/>
  <c r="A732" i="3"/>
  <c r="S732" i="3" s="1"/>
  <c r="H731" i="3"/>
  <c r="W731" i="3" s="1"/>
  <c r="G731" i="3"/>
  <c r="E731" i="3"/>
  <c r="U731" i="3" s="1"/>
  <c r="AK731" i="3" s="1"/>
  <c r="D731" i="3"/>
  <c r="C731" i="3"/>
  <c r="T731" i="3" s="1"/>
  <c r="B731" i="3"/>
  <c r="A731" i="3"/>
  <c r="S731" i="3" s="1"/>
  <c r="H730" i="3"/>
  <c r="W730" i="3" s="1"/>
  <c r="G730" i="3"/>
  <c r="E730" i="3"/>
  <c r="U730" i="3" s="1"/>
  <c r="AK730" i="3" s="1"/>
  <c r="D730" i="3"/>
  <c r="C730" i="3"/>
  <c r="T730" i="3" s="1"/>
  <c r="AJ730" i="3" s="1"/>
  <c r="B730" i="3"/>
  <c r="A730" i="3"/>
  <c r="S730" i="3" s="1"/>
  <c r="H729" i="3"/>
  <c r="W729" i="3" s="1"/>
  <c r="G729" i="3"/>
  <c r="E729" i="3"/>
  <c r="U729" i="3" s="1"/>
  <c r="AK729" i="3" s="1"/>
  <c r="D729" i="3"/>
  <c r="C729" i="3"/>
  <c r="T729" i="3" s="1"/>
  <c r="B729" i="3"/>
  <c r="A729" i="3"/>
  <c r="S729" i="3" s="1"/>
  <c r="H728" i="3"/>
  <c r="W728" i="3" s="1"/>
  <c r="G728" i="3"/>
  <c r="E728" i="3"/>
  <c r="U728" i="3" s="1"/>
  <c r="AK728" i="3" s="1"/>
  <c r="D728" i="3"/>
  <c r="C728" i="3"/>
  <c r="T728" i="3" s="1"/>
  <c r="AJ728" i="3" s="1"/>
  <c r="B728" i="3"/>
  <c r="A728" i="3"/>
  <c r="S728" i="3" s="1"/>
  <c r="H727" i="3"/>
  <c r="W727" i="3" s="1"/>
  <c r="G727" i="3"/>
  <c r="E727" i="3"/>
  <c r="U727" i="3" s="1"/>
  <c r="AK727" i="3" s="1"/>
  <c r="D727" i="3"/>
  <c r="C727" i="3"/>
  <c r="T727" i="3" s="1"/>
  <c r="AJ727" i="3" s="1"/>
  <c r="B727" i="3"/>
  <c r="A727" i="3"/>
  <c r="S727" i="3" s="1"/>
  <c r="H726" i="3"/>
  <c r="W726" i="3" s="1"/>
  <c r="G726" i="3"/>
  <c r="E726" i="3"/>
  <c r="U726" i="3" s="1"/>
  <c r="AK726" i="3" s="1"/>
  <c r="D726" i="3"/>
  <c r="C726" i="3"/>
  <c r="T726" i="3" s="1"/>
  <c r="AJ726" i="3" s="1"/>
  <c r="B726" i="3"/>
  <c r="A726" i="3"/>
  <c r="S726" i="3" s="1"/>
  <c r="H725" i="3"/>
  <c r="W725" i="3" s="1"/>
  <c r="G725" i="3"/>
  <c r="E725" i="3"/>
  <c r="U725" i="3" s="1"/>
  <c r="AK725" i="3" s="1"/>
  <c r="D725" i="3"/>
  <c r="C725" i="3"/>
  <c r="T725" i="3" s="1"/>
  <c r="AJ725" i="3" s="1"/>
  <c r="B725" i="3"/>
  <c r="A725" i="3"/>
  <c r="S725" i="3" s="1"/>
  <c r="H724" i="3"/>
  <c r="W724" i="3" s="1"/>
  <c r="G724" i="3"/>
  <c r="E724" i="3"/>
  <c r="U724" i="3" s="1"/>
  <c r="AK724" i="3" s="1"/>
  <c r="D724" i="3"/>
  <c r="C724" i="3"/>
  <c r="T724" i="3" s="1"/>
  <c r="AJ724" i="3" s="1"/>
  <c r="B724" i="3"/>
  <c r="A724" i="3"/>
  <c r="S724" i="3" s="1"/>
  <c r="H723" i="3"/>
  <c r="W723" i="3" s="1"/>
  <c r="G723" i="3"/>
  <c r="E723" i="3"/>
  <c r="U723" i="3" s="1"/>
  <c r="AK723" i="3" s="1"/>
  <c r="D723" i="3"/>
  <c r="C723" i="3"/>
  <c r="T723" i="3" s="1"/>
  <c r="AJ723" i="3" s="1"/>
  <c r="B723" i="3"/>
  <c r="A723" i="3"/>
  <c r="S723" i="3" s="1"/>
  <c r="H722" i="3"/>
  <c r="W722" i="3" s="1"/>
  <c r="G722" i="3"/>
  <c r="E722" i="3"/>
  <c r="U722" i="3" s="1"/>
  <c r="AK722" i="3" s="1"/>
  <c r="D722" i="3"/>
  <c r="C722" i="3"/>
  <c r="T722" i="3" s="1"/>
  <c r="AJ722" i="3" s="1"/>
  <c r="B722" i="3"/>
  <c r="A722" i="3"/>
  <c r="S722" i="3" s="1"/>
  <c r="H721" i="3"/>
  <c r="W721" i="3" s="1"/>
  <c r="G721" i="3"/>
  <c r="E721" i="3"/>
  <c r="U721" i="3" s="1"/>
  <c r="AK721" i="3" s="1"/>
  <c r="D721" i="3"/>
  <c r="C721" i="3"/>
  <c r="T721" i="3" s="1"/>
  <c r="AJ721" i="3" s="1"/>
  <c r="B721" i="3"/>
  <c r="A721" i="3"/>
  <c r="S721" i="3" s="1"/>
  <c r="H720" i="3"/>
  <c r="W720" i="3" s="1"/>
  <c r="G720" i="3"/>
  <c r="E720" i="3"/>
  <c r="U720" i="3" s="1"/>
  <c r="AK720" i="3" s="1"/>
  <c r="D720" i="3"/>
  <c r="C720" i="3"/>
  <c r="T720" i="3" s="1"/>
  <c r="AJ720" i="3" s="1"/>
  <c r="B720" i="3"/>
  <c r="A720" i="3"/>
  <c r="S720" i="3" s="1"/>
  <c r="H719" i="3"/>
  <c r="W719" i="3" s="1"/>
  <c r="G719" i="3"/>
  <c r="E719" i="3"/>
  <c r="U719" i="3" s="1"/>
  <c r="AK719" i="3" s="1"/>
  <c r="D719" i="3"/>
  <c r="C719" i="3"/>
  <c r="T719" i="3" s="1"/>
  <c r="AJ719" i="3" s="1"/>
  <c r="B719" i="3"/>
  <c r="A719" i="3"/>
  <c r="S719" i="3" s="1"/>
  <c r="H718" i="3"/>
  <c r="W718" i="3" s="1"/>
  <c r="G718" i="3"/>
  <c r="E718" i="3"/>
  <c r="U718" i="3" s="1"/>
  <c r="AK718" i="3" s="1"/>
  <c r="D718" i="3"/>
  <c r="C718" i="3"/>
  <c r="T718" i="3" s="1"/>
  <c r="AJ718" i="3" s="1"/>
  <c r="B718" i="3"/>
  <c r="A718" i="3"/>
  <c r="S718" i="3" s="1"/>
  <c r="H717" i="3"/>
  <c r="W717" i="3" s="1"/>
  <c r="G717" i="3"/>
  <c r="E717" i="3"/>
  <c r="U717" i="3" s="1"/>
  <c r="AK717" i="3" s="1"/>
  <c r="D717" i="3"/>
  <c r="C717" i="3"/>
  <c r="T717" i="3" s="1"/>
  <c r="AJ717" i="3" s="1"/>
  <c r="B717" i="3"/>
  <c r="H716" i="3"/>
  <c r="W716" i="3" s="1"/>
  <c r="G716" i="3"/>
  <c r="E716" i="3"/>
  <c r="U716" i="3" s="1"/>
  <c r="AK716" i="3" s="1"/>
  <c r="D716" i="3"/>
  <c r="C716" i="3"/>
  <c r="T716" i="3" s="1"/>
  <c r="AJ716" i="3" s="1"/>
  <c r="B716" i="3"/>
  <c r="A716" i="3"/>
  <c r="S716" i="3" s="1"/>
  <c r="H715" i="3"/>
  <c r="G715" i="3"/>
  <c r="E715" i="3"/>
  <c r="D715" i="3"/>
  <c r="C715" i="3"/>
  <c r="B715" i="3"/>
  <c r="A715" i="3"/>
  <c r="A714" i="3"/>
  <c r="AB716" i="3" s="1"/>
  <c r="AB717" i="3" s="1"/>
  <c r="AB718" i="3" s="1"/>
  <c r="AC713" i="3"/>
  <c r="AD713" i="3" s="1"/>
  <c r="AH711" i="3"/>
  <c r="AG711" i="3"/>
  <c r="AF711" i="3"/>
  <c r="AE711" i="3"/>
  <c r="AC711" i="3"/>
  <c r="AD711" i="3" s="1"/>
  <c r="AH710" i="3"/>
  <c r="AG710" i="3"/>
  <c r="AF710" i="3"/>
  <c r="AE710" i="3"/>
  <c r="AH709" i="3"/>
  <c r="AG709" i="3"/>
  <c r="AF709" i="3"/>
  <c r="AE709" i="3"/>
  <c r="AH708" i="3"/>
  <c r="AG708" i="3"/>
  <c r="AF708" i="3"/>
  <c r="AE708" i="3"/>
  <c r="AC708" i="3"/>
  <c r="AD708" i="3" s="1"/>
  <c r="AH707" i="3"/>
  <c r="AG707" i="3"/>
  <c r="AF707" i="3"/>
  <c r="AE707" i="3"/>
  <c r="AH706" i="3"/>
  <c r="AG706" i="3"/>
  <c r="AF706" i="3"/>
  <c r="AE706" i="3"/>
  <c r="AC706" i="3"/>
  <c r="AD706" i="3" s="1"/>
  <c r="AH705" i="3"/>
  <c r="AG705" i="3"/>
  <c r="AF705" i="3"/>
  <c r="AE705" i="3"/>
  <c r="AH704" i="3"/>
  <c r="AG704" i="3"/>
  <c r="AF704" i="3"/>
  <c r="AE704" i="3"/>
  <c r="AH703" i="3"/>
  <c r="AG703" i="3"/>
  <c r="AF703" i="3"/>
  <c r="AE703" i="3"/>
  <c r="AC703" i="3"/>
  <c r="AH702" i="3"/>
  <c r="AG702" i="3"/>
  <c r="AF702" i="3"/>
  <c r="AE702" i="3"/>
  <c r="AH701" i="3"/>
  <c r="AG701" i="3"/>
  <c r="AF701" i="3"/>
  <c r="AE701" i="3"/>
  <c r="AH700" i="3"/>
  <c r="AG700" i="3"/>
  <c r="AF700" i="3"/>
  <c r="AE700" i="3"/>
  <c r="AH699" i="3"/>
  <c r="AG699" i="3"/>
  <c r="AF699" i="3"/>
  <c r="AE699" i="3"/>
  <c r="AH698" i="3"/>
  <c r="AG698" i="3"/>
  <c r="AF698" i="3"/>
  <c r="AE698" i="3"/>
  <c r="AH697" i="3"/>
  <c r="AG697" i="3"/>
  <c r="AF697" i="3"/>
  <c r="AE697" i="3"/>
  <c r="AH696" i="3"/>
  <c r="AG696" i="3"/>
  <c r="AF696" i="3"/>
  <c r="AE696" i="3"/>
  <c r="AH695" i="3"/>
  <c r="AG695" i="3"/>
  <c r="AF695" i="3"/>
  <c r="AE695" i="3"/>
  <c r="AH694" i="3"/>
  <c r="AG694" i="3"/>
  <c r="AF694" i="3"/>
  <c r="AH693" i="3"/>
  <c r="AG693" i="3"/>
  <c r="AF693" i="3"/>
  <c r="AE693" i="3"/>
  <c r="AK692" i="3"/>
  <c r="AJ692" i="3"/>
  <c r="AH692" i="3"/>
  <c r="AG692" i="3"/>
  <c r="AF692" i="3"/>
  <c r="AE692" i="3"/>
  <c r="AC691" i="3"/>
  <c r="H713" i="3"/>
  <c r="W713" i="3" s="1"/>
  <c r="G713" i="3"/>
  <c r="E713" i="3"/>
  <c r="U713" i="3" s="1"/>
  <c r="D713" i="3"/>
  <c r="C713" i="3"/>
  <c r="T713" i="3" s="1"/>
  <c r="B713" i="3"/>
  <c r="A713" i="3"/>
  <c r="S713" i="3" s="1"/>
  <c r="H712" i="3"/>
  <c r="W712" i="3" s="1"/>
  <c r="AI713" i="3" s="1"/>
  <c r="G712" i="3"/>
  <c r="E712" i="3"/>
  <c r="U712" i="3" s="1"/>
  <c r="AH713" i="3" s="1"/>
  <c r="D712" i="3"/>
  <c r="C712" i="3"/>
  <c r="B712" i="3"/>
  <c r="A712" i="3"/>
  <c r="S712" i="3" s="1"/>
  <c r="H711" i="3"/>
  <c r="W711" i="3" s="1"/>
  <c r="G711" i="3"/>
  <c r="E711" i="3"/>
  <c r="U711" i="3" s="1"/>
  <c r="AK711" i="3" s="1"/>
  <c r="D711" i="3"/>
  <c r="C711" i="3"/>
  <c r="T711" i="3" s="1"/>
  <c r="B711" i="3"/>
  <c r="A711" i="3"/>
  <c r="S711" i="3" s="1"/>
  <c r="H710" i="3"/>
  <c r="W710" i="3" s="1"/>
  <c r="G710" i="3"/>
  <c r="E710" i="3"/>
  <c r="U710" i="3" s="1"/>
  <c r="AK710" i="3" s="1"/>
  <c r="D710" i="3"/>
  <c r="C710" i="3"/>
  <c r="T710" i="3" s="1"/>
  <c r="B710" i="3"/>
  <c r="A710" i="3"/>
  <c r="S710" i="3" s="1"/>
  <c r="H709" i="3"/>
  <c r="W709" i="3" s="1"/>
  <c r="G709" i="3"/>
  <c r="E709" i="3"/>
  <c r="U709" i="3" s="1"/>
  <c r="AK709" i="3" s="1"/>
  <c r="D709" i="3"/>
  <c r="C709" i="3"/>
  <c r="T709" i="3" s="1"/>
  <c r="B709" i="3"/>
  <c r="A709" i="3"/>
  <c r="S709" i="3" s="1"/>
  <c r="H708" i="3"/>
  <c r="W708" i="3" s="1"/>
  <c r="G708" i="3"/>
  <c r="E708" i="3"/>
  <c r="U708" i="3" s="1"/>
  <c r="AK708" i="3" s="1"/>
  <c r="D708" i="3"/>
  <c r="C708" i="3"/>
  <c r="T708" i="3" s="1"/>
  <c r="B708" i="3"/>
  <c r="A708" i="3"/>
  <c r="S708" i="3" s="1"/>
  <c r="H707" i="3"/>
  <c r="W707" i="3" s="1"/>
  <c r="G707" i="3"/>
  <c r="E707" i="3"/>
  <c r="U707" i="3" s="1"/>
  <c r="AK707" i="3" s="1"/>
  <c r="D707" i="3"/>
  <c r="C707" i="3"/>
  <c r="T707" i="3" s="1"/>
  <c r="B707" i="3"/>
  <c r="A707" i="3"/>
  <c r="S707" i="3" s="1"/>
  <c r="H706" i="3"/>
  <c r="W706" i="3" s="1"/>
  <c r="G706" i="3"/>
  <c r="E706" i="3"/>
  <c r="U706" i="3" s="1"/>
  <c r="AK706" i="3" s="1"/>
  <c r="D706" i="3"/>
  <c r="C706" i="3"/>
  <c r="T706" i="3" s="1"/>
  <c r="B706" i="3"/>
  <c r="A706" i="3"/>
  <c r="S706" i="3" s="1"/>
  <c r="H705" i="3"/>
  <c r="W705" i="3" s="1"/>
  <c r="G705" i="3"/>
  <c r="E705" i="3"/>
  <c r="U705" i="3" s="1"/>
  <c r="AK705" i="3" s="1"/>
  <c r="D705" i="3"/>
  <c r="C705" i="3"/>
  <c r="T705" i="3" s="1"/>
  <c r="B705" i="3"/>
  <c r="A705" i="3"/>
  <c r="S705" i="3" s="1"/>
  <c r="H704" i="3"/>
  <c r="W704" i="3" s="1"/>
  <c r="G704" i="3"/>
  <c r="E704" i="3"/>
  <c r="U704" i="3" s="1"/>
  <c r="AK704" i="3" s="1"/>
  <c r="D704" i="3"/>
  <c r="C704" i="3"/>
  <c r="T704" i="3" s="1"/>
  <c r="AJ704" i="3" s="1"/>
  <c r="B704" i="3"/>
  <c r="A704" i="3"/>
  <c r="S704" i="3" s="1"/>
  <c r="H703" i="3"/>
  <c r="W703" i="3" s="1"/>
  <c r="G703" i="3"/>
  <c r="E703" i="3"/>
  <c r="U703" i="3" s="1"/>
  <c r="AK703" i="3" s="1"/>
  <c r="D703" i="3"/>
  <c r="C703" i="3"/>
  <c r="T703" i="3" s="1"/>
  <c r="B703" i="3"/>
  <c r="A703" i="3"/>
  <c r="S703" i="3" s="1"/>
  <c r="H702" i="3"/>
  <c r="W702" i="3" s="1"/>
  <c r="G702" i="3"/>
  <c r="E702" i="3"/>
  <c r="U702" i="3" s="1"/>
  <c r="AK702" i="3" s="1"/>
  <c r="D702" i="3"/>
  <c r="C702" i="3"/>
  <c r="T702" i="3" s="1"/>
  <c r="B702" i="3"/>
  <c r="A702" i="3"/>
  <c r="S702" i="3" s="1"/>
  <c r="H701" i="3"/>
  <c r="W701" i="3" s="1"/>
  <c r="G701" i="3"/>
  <c r="E701" i="3"/>
  <c r="U701" i="3" s="1"/>
  <c r="AK701" i="3" s="1"/>
  <c r="D701" i="3"/>
  <c r="C701" i="3"/>
  <c r="T701" i="3" s="1"/>
  <c r="B701" i="3"/>
  <c r="A701" i="3"/>
  <c r="S701" i="3" s="1"/>
  <c r="H700" i="3"/>
  <c r="W700" i="3" s="1"/>
  <c r="G700" i="3"/>
  <c r="E700" i="3"/>
  <c r="U700" i="3" s="1"/>
  <c r="AK700" i="3" s="1"/>
  <c r="D700" i="3"/>
  <c r="C700" i="3"/>
  <c r="T700" i="3" s="1"/>
  <c r="B700" i="3"/>
  <c r="A700" i="3"/>
  <c r="S700" i="3" s="1"/>
  <c r="H699" i="3"/>
  <c r="W699" i="3" s="1"/>
  <c r="G699" i="3"/>
  <c r="E699" i="3"/>
  <c r="U699" i="3" s="1"/>
  <c r="AK699" i="3" s="1"/>
  <c r="D699" i="3"/>
  <c r="C699" i="3"/>
  <c r="T699" i="3" s="1"/>
  <c r="B699" i="3"/>
  <c r="A699" i="3"/>
  <c r="S699" i="3" s="1"/>
  <c r="H698" i="3"/>
  <c r="W698" i="3" s="1"/>
  <c r="G698" i="3"/>
  <c r="E698" i="3"/>
  <c r="U698" i="3" s="1"/>
  <c r="AK698" i="3" s="1"/>
  <c r="D698" i="3"/>
  <c r="C698" i="3"/>
  <c r="T698" i="3" s="1"/>
  <c r="AJ698" i="3" s="1"/>
  <c r="B698" i="3"/>
  <c r="A698" i="3"/>
  <c r="S698" i="3" s="1"/>
  <c r="H697" i="3"/>
  <c r="W697" i="3" s="1"/>
  <c r="G697" i="3"/>
  <c r="E697" i="3"/>
  <c r="U697" i="3" s="1"/>
  <c r="AK697" i="3" s="1"/>
  <c r="D697" i="3"/>
  <c r="C697" i="3"/>
  <c r="T697" i="3" s="1"/>
  <c r="AJ697" i="3" s="1"/>
  <c r="B697" i="3"/>
  <c r="A697" i="3"/>
  <c r="S697" i="3" s="1"/>
  <c r="H696" i="3"/>
  <c r="W696" i="3" s="1"/>
  <c r="G696" i="3"/>
  <c r="E696" i="3"/>
  <c r="U696" i="3" s="1"/>
  <c r="AK696" i="3" s="1"/>
  <c r="D696" i="3"/>
  <c r="C696" i="3"/>
  <c r="T696" i="3" s="1"/>
  <c r="AJ696" i="3" s="1"/>
  <c r="B696" i="3"/>
  <c r="A696" i="3"/>
  <c r="S696" i="3" s="1"/>
  <c r="H695" i="3"/>
  <c r="W695" i="3" s="1"/>
  <c r="G695" i="3"/>
  <c r="E695" i="3"/>
  <c r="U695" i="3" s="1"/>
  <c r="AK695" i="3" s="1"/>
  <c r="D695" i="3"/>
  <c r="C695" i="3"/>
  <c r="T695" i="3" s="1"/>
  <c r="AJ695" i="3" s="1"/>
  <c r="B695" i="3"/>
  <c r="A695" i="3"/>
  <c r="S695" i="3" s="1"/>
  <c r="H694" i="3"/>
  <c r="W694" i="3" s="1"/>
  <c r="G694" i="3"/>
  <c r="E694" i="3"/>
  <c r="U694" i="3" s="1"/>
  <c r="AK694" i="3" s="1"/>
  <c r="D694" i="3"/>
  <c r="C694" i="3"/>
  <c r="T694" i="3" s="1"/>
  <c r="AJ694" i="3" s="1"/>
  <c r="B694" i="3"/>
  <c r="H693" i="3"/>
  <c r="W693" i="3" s="1"/>
  <c r="G693" i="3"/>
  <c r="E693" i="3"/>
  <c r="U693" i="3" s="1"/>
  <c r="AK693" i="3" s="1"/>
  <c r="D693" i="3"/>
  <c r="C693" i="3"/>
  <c r="T693" i="3" s="1"/>
  <c r="AJ693" i="3" s="1"/>
  <c r="B693" i="3"/>
  <c r="A693" i="3"/>
  <c r="S693" i="3" s="1"/>
  <c r="H692" i="3"/>
  <c r="G692" i="3"/>
  <c r="E692" i="3"/>
  <c r="D692" i="3"/>
  <c r="C692" i="3"/>
  <c r="B692" i="3"/>
  <c r="A692" i="3"/>
  <c r="A691" i="3"/>
  <c r="S691" i="3" s="1"/>
  <c r="AC668" i="3"/>
  <c r="AC690" i="3"/>
  <c r="AD690" i="3" s="1"/>
  <c r="AH688" i="3"/>
  <c r="AG688" i="3"/>
  <c r="AF688" i="3"/>
  <c r="AE688" i="3"/>
  <c r="AC688" i="3"/>
  <c r="AD688" i="3" s="1"/>
  <c r="AH687" i="3"/>
  <c r="AG687" i="3"/>
  <c r="AF687" i="3"/>
  <c r="AE687" i="3"/>
  <c r="AH686" i="3"/>
  <c r="AG686" i="3"/>
  <c r="AF686" i="3"/>
  <c r="AE686" i="3"/>
  <c r="AH685" i="3"/>
  <c r="AG685" i="3"/>
  <c r="AF685" i="3"/>
  <c r="AE685" i="3"/>
  <c r="AC685" i="3"/>
  <c r="AD685" i="3" s="1"/>
  <c r="AH684" i="3"/>
  <c r="AG684" i="3"/>
  <c r="AF684" i="3"/>
  <c r="AE684" i="3"/>
  <c r="AH683" i="3"/>
  <c r="AG683" i="3"/>
  <c r="AF683" i="3"/>
  <c r="AE683" i="3"/>
  <c r="AC683" i="3"/>
  <c r="AD683" i="3" s="1"/>
  <c r="AH682" i="3"/>
  <c r="AG682" i="3"/>
  <c r="AF682" i="3"/>
  <c r="AE682" i="3"/>
  <c r="AH681" i="3"/>
  <c r="AG681" i="3"/>
  <c r="AF681" i="3"/>
  <c r="AE681" i="3"/>
  <c r="AH680" i="3"/>
  <c r="AG680" i="3"/>
  <c r="AF680" i="3"/>
  <c r="AE680" i="3"/>
  <c r="AC680" i="3"/>
  <c r="AH679" i="3"/>
  <c r="AG679" i="3"/>
  <c r="AF679" i="3"/>
  <c r="AE679" i="3"/>
  <c r="AH678" i="3"/>
  <c r="AG678" i="3"/>
  <c r="AF678" i="3"/>
  <c r="AE678" i="3"/>
  <c r="AH677" i="3"/>
  <c r="AG677" i="3"/>
  <c r="AF677" i="3"/>
  <c r="AE677" i="3"/>
  <c r="AH676" i="3"/>
  <c r="AG676" i="3"/>
  <c r="AF676" i="3"/>
  <c r="AE676" i="3"/>
  <c r="AH675" i="3"/>
  <c r="AG675" i="3"/>
  <c r="AF675" i="3"/>
  <c r="AE675" i="3"/>
  <c r="AH674" i="3"/>
  <c r="AG674" i="3"/>
  <c r="AF674" i="3"/>
  <c r="AE674" i="3"/>
  <c r="AH673" i="3"/>
  <c r="AG673" i="3"/>
  <c r="AF673" i="3"/>
  <c r="AE673" i="3"/>
  <c r="AH672" i="3"/>
  <c r="AG672" i="3"/>
  <c r="AF672" i="3"/>
  <c r="AE672" i="3"/>
  <c r="AH671" i="3"/>
  <c r="AG671" i="3"/>
  <c r="AF671" i="3"/>
  <c r="AH670" i="3"/>
  <c r="AG670" i="3"/>
  <c r="AF670" i="3"/>
  <c r="AE670" i="3"/>
  <c r="AK669" i="3"/>
  <c r="AJ669" i="3"/>
  <c r="AH669" i="3"/>
  <c r="AG669" i="3"/>
  <c r="AF669" i="3"/>
  <c r="AE669" i="3"/>
  <c r="H690" i="3"/>
  <c r="W690" i="3" s="1"/>
  <c r="G690" i="3"/>
  <c r="E690" i="3"/>
  <c r="U690" i="3" s="1"/>
  <c r="D690" i="3"/>
  <c r="C690" i="3"/>
  <c r="B690" i="3"/>
  <c r="A690" i="3"/>
  <c r="S690" i="3" s="1"/>
  <c r="H689" i="3"/>
  <c r="W689" i="3" s="1"/>
  <c r="AI690" i="3" s="1"/>
  <c r="G689" i="3"/>
  <c r="E689" i="3"/>
  <c r="D689" i="3"/>
  <c r="C689" i="3"/>
  <c r="B689" i="3"/>
  <c r="A689" i="3"/>
  <c r="S689" i="3" s="1"/>
  <c r="H688" i="3"/>
  <c r="W688" i="3" s="1"/>
  <c r="G688" i="3"/>
  <c r="E688" i="3"/>
  <c r="U688" i="3" s="1"/>
  <c r="AK688" i="3" s="1"/>
  <c r="D688" i="3"/>
  <c r="C688" i="3"/>
  <c r="T688" i="3" s="1"/>
  <c r="B688" i="3"/>
  <c r="A688" i="3"/>
  <c r="S688" i="3" s="1"/>
  <c r="H687" i="3"/>
  <c r="W687" i="3" s="1"/>
  <c r="G687" i="3"/>
  <c r="E687" i="3"/>
  <c r="U687" i="3" s="1"/>
  <c r="AK687" i="3" s="1"/>
  <c r="D687" i="3"/>
  <c r="C687" i="3"/>
  <c r="T687" i="3" s="1"/>
  <c r="AJ687" i="3" s="1"/>
  <c r="B687" i="3"/>
  <c r="A687" i="3"/>
  <c r="S687" i="3" s="1"/>
  <c r="H686" i="3"/>
  <c r="W686" i="3" s="1"/>
  <c r="G686" i="3"/>
  <c r="E686" i="3"/>
  <c r="U686" i="3" s="1"/>
  <c r="AK686" i="3" s="1"/>
  <c r="D686" i="3"/>
  <c r="C686" i="3"/>
  <c r="T686" i="3" s="1"/>
  <c r="AJ686" i="3" s="1"/>
  <c r="B686" i="3"/>
  <c r="A686" i="3"/>
  <c r="S686" i="3" s="1"/>
  <c r="H685" i="3"/>
  <c r="W685" i="3" s="1"/>
  <c r="G685" i="3"/>
  <c r="E685" i="3"/>
  <c r="U685" i="3" s="1"/>
  <c r="AK685" i="3" s="1"/>
  <c r="D685" i="3"/>
  <c r="C685" i="3"/>
  <c r="T685" i="3" s="1"/>
  <c r="B685" i="3"/>
  <c r="A685" i="3"/>
  <c r="S685" i="3" s="1"/>
  <c r="H684" i="3"/>
  <c r="W684" i="3" s="1"/>
  <c r="G684" i="3"/>
  <c r="E684" i="3"/>
  <c r="U684" i="3" s="1"/>
  <c r="AK684" i="3" s="1"/>
  <c r="D684" i="3"/>
  <c r="C684" i="3"/>
  <c r="T684" i="3" s="1"/>
  <c r="AJ684" i="3" s="1"/>
  <c r="B684" i="3"/>
  <c r="A684" i="3"/>
  <c r="S684" i="3" s="1"/>
  <c r="H683" i="3"/>
  <c r="W683" i="3" s="1"/>
  <c r="G683" i="3"/>
  <c r="E683" i="3"/>
  <c r="U683" i="3" s="1"/>
  <c r="AK683" i="3" s="1"/>
  <c r="D683" i="3"/>
  <c r="C683" i="3"/>
  <c r="T683" i="3" s="1"/>
  <c r="AJ683" i="3" s="1"/>
  <c r="B683" i="3"/>
  <c r="A683" i="3"/>
  <c r="S683" i="3" s="1"/>
  <c r="H682" i="3"/>
  <c r="W682" i="3" s="1"/>
  <c r="G682" i="3"/>
  <c r="E682" i="3"/>
  <c r="U682" i="3" s="1"/>
  <c r="AK682" i="3" s="1"/>
  <c r="D682" i="3"/>
  <c r="C682" i="3"/>
  <c r="T682" i="3" s="1"/>
  <c r="AJ682" i="3" s="1"/>
  <c r="B682" i="3"/>
  <c r="A682" i="3"/>
  <c r="S682" i="3" s="1"/>
  <c r="H681" i="3"/>
  <c r="W681" i="3" s="1"/>
  <c r="G681" i="3"/>
  <c r="E681" i="3"/>
  <c r="U681" i="3" s="1"/>
  <c r="AK681" i="3" s="1"/>
  <c r="D681" i="3"/>
  <c r="C681" i="3"/>
  <c r="T681" i="3" s="1"/>
  <c r="AJ681" i="3" s="1"/>
  <c r="B681" i="3"/>
  <c r="A681" i="3"/>
  <c r="S681" i="3" s="1"/>
  <c r="H680" i="3"/>
  <c r="W680" i="3" s="1"/>
  <c r="G680" i="3"/>
  <c r="E680" i="3"/>
  <c r="U680" i="3" s="1"/>
  <c r="AK680" i="3" s="1"/>
  <c r="D680" i="3"/>
  <c r="C680" i="3"/>
  <c r="T680" i="3" s="1"/>
  <c r="B680" i="3"/>
  <c r="A680" i="3"/>
  <c r="S680" i="3" s="1"/>
  <c r="H679" i="3"/>
  <c r="W679" i="3" s="1"/>
  <c r="G679" i="3"/>
  <c r="E679" i="3"/>
  <c r="U679" i="3" s="1"/>
  <c r="AK679" i="3" s="1"/>
  <c r="D679" i="3"/>
  <c r="C679" i="3"/>
  <c r="T679" i="3" s="1"/>
  <c r="AJ679" i="3" s="1"/>
  <c r="B679" i="3"/>
  <c r="A679" i="3"/>
  <c r="S679" i="3" s="1"/>
  <c r="H678" i="3"/>
  <c r="W678" i="3" s="1"/>
  <c r="G678" i="3"/>
  <c r="E678" i="3"/>
  <c r="U678" i="3" s="1"/>
  <c r="AK678" i="3" s="1"/>
  <c r="D678" i="3"/>
  <c r="C678" i="3"/>
  <c r="T678" i="3" s="1"/>
  <c r="AJ678" i="3" s="1"/>
  <c r="B678" i="3"/>
  <c r="A678" i="3"/>
  <c r="S678" i="3" s="1"/>
  <c r="H677" i="3"/>
  <c r="W677" i="3" s="1"/>
  <c r="G677" i="3"/>
  <c r="E677" i="3"/>
  <c r="U677" i="3" s="1"/>
  <c r="AK677" i="3" s="1"/>
  <c r="D677" i="3"/>
  <c r="C677" i="3"/>
  <c r="T677" i="3" s="1"/>
  <c r="AJ677" i="3" s="1"/>
  <c r="B677" i="3"/>
  <c r="A677" i="3"/>
  <c r="S677" i="3" s="1"/>
  <c r="H676" i="3"/>
  <c r="W676" i="3" s="1"/>
  <c r="G676" i="3"/>
  <c r="E676" i="3"/>
  <c r="U676" i="3" s="1"/>
  <c r="AK676" i="3" s="1"/>
  <c r="D676" i="3"/>
  <c r="C676" i="3"/>
  <c r="T676" i="3" s="1"/>
  <c r="AJ676" i="3" s="1"/>
  <c r="B676" i="3"/>
  <c r="A676" i="3"/>
  <c r="S676" i="3" s="1"/>
  <c r="H675" i="3"/>
  <c r="W675" i="3" s="1"/>
  <c r="G675" i="3"/>
  <c r="E675" i="3"/>
  <c r="U675" i="3" s="1"/>
  <c r="AK675" i="3" s="1"/>
  <c r="D675" i="3"/>
  <c r="C675" i="3"/>
  <c r="T675" i="3" s="1"/>
  <c r="AJ675" i="3" s="1"/>
  <c r="B675" i="3"/>
  <c r="A675" i="3"/>
  <c r="S675" i="3" s="1"/>
  <c r="H674" i="3"/>
  <c r="W674" i="3" s="1"/>
  <c r="G674" i="3"/>
  <c r="E674" i="3"/>
  <c r="U674" i="3" s="1"/>
  <c r="AK674" i="3" s="1"/>
  <c r="D674" i="3"/>
  <c r="C674" i="3"/>
  <c r="T674" i="3" s="1"/>
  <c r="AJ674" i="3" s="1"/>
  <c r="B674" i="3"/>
  <c r="A674" i="3"/>
  <c r="S674" i="3" s="1"/>
  <c r="H673" i="3"/>
  <c r="W673" i="3" s="1"/>
  <c r="G673" i="3"/>
  <c r="E673" i="3"/>
  <c r="U673" i="3" s="1"/>
  <c r="AK673" i="3" s="1"/>
  <c r="D673" i="3"/>
  <c r="C673" i="3"/>
  <c r="T673" i="3" s="1"/>
  <c r="AJ673" i="3" s="1"/>
  <c r="B673" i="3"/>
  <c r="A673" i="3"/>
  <c r="S673" i="3" s="1"/>
  <c r="H672" i="3"/>
  <c r="W672" i="3" s="1"/>
  <c r="G672" i="3"/>
  <c r="E672" i="3"/>
  <c r="U672" i="3" s="1"/>
  <c r="AK672" i="3" s="1"/>
  <c r="D672" i="3"/>
  <c r="C672" i="3"/>
  <c r="T672" i="3" s="1"/>
  <c r="B672" i="3"/>
  <c r="A672" i="3"/>
  <c r="S672" i="3" s="1"/>
  <c r="H671" i="3"/>
  <c r="W671" i="3" s="1"/>
  <c r="G671" i="3"/>
  <c r="E671" i="3"/>
  <c r="U671" i="3" s="1"/>
  <c r="AK671" i="3" s="1"/>
  <c r="D671" i="3"/>
  <c r="C671" i="3"/>
  <c r="T671" i="3" s="1"/>
  <c r="B671" i="3"/>
  <c r="H670" i="3"/>
  <c r="W670" i="3" s="1"/>
  <c r="G670" i="3"/>
  <c r="E670" i="3"/>
  <c r="U670" i="3" s="1"/>
  <c r="AK670" i="3" s="1"/>
  <c r="D670" i="3"/>
  <c r="C670" i="3"/>
  <c r="T670" i="3" s="1"/>
  <c r="B670" i="3"/>
  <c r="A670" i="3"/>
  <c r="S670" i="3" s="1"/>
  <c r="H669" i="3"/>
  <c r="G669" i="3"/>
  <c r="E669" i="3"/>
  <c r="D669" i="3"/>
  <c r="C669" i="3"/>
  <c r="B669" i="3"/>
  <c r="A669" i="3"/>
  <c r="A668" i="3"/>
  <c r="S668" i="3" s="1"/>
  <c r="AC667" i="3"/>
  <c r="AD667" i="3" s="1"/>
  <c r="AH665" i="3"/>
  <c r="AG665" i="3"/>
  <c r="AF665" i="3"/>
  <c r="AE665" i="3"/>
  <c r="AC665" i="3"/>
  <c r="AD665" i="3" s="1"/>
  <c r="AH664" i="3"/>
  <c r="AG664" i="3"/>
  <c r="AF664" i="3"/>
  <c r="AE664" i="3"/>
  <c r="AH663" i="3"/>
  <c r="AG663" i="3"/>
  <c r="AF663" i="3"/>
  <c r="AE663" i="3"/>
  <c r="AH662" i="3"/>
  <c r="AG662" i="3"/>
  <c r="AF662" i="3"/>
  <c r="AE662" i="3"/>
  <c r="AC662" i="3"/>
  <c r="AD662" i="3" s="1"/>
  <c r="AH661" i="3"/>
  <c r="AG661" i="3"/>
  <c r="AF661" i="3"/>
  <c r="AE661" i="3"/>
  <c r="AH660" i="3"/>
  <c r="AG660" i="3"/>
  <c r="AF660" i="3"/>
  <c r="AE660" i="3"/>
  <c r="AC660" i="3"/>
  <c r="AD660" i="3" s="1"/>
  <c r="AH659" i="3"/>
  <c r="AG659" i="3"/>
  <c r="AF659" i="3"/>
  <c r="AE659" i="3"/>
  <c r="AH658" i="3"/>
  <c r="AG658" i="3"/>
  <c r="AF658" i="3"/>
  <c r="AE658" i="3"/>
  <c r="AH657" i="3"/>
  <c r="AG657" i="3"/>
  <c r="AF657" i="3"/>
  <c r="AE657" i="3"/>
  <c r="AC657" i="3"/>
  <c r="AH656" i="3"/>
  <c r="AG656" i="3"/>
  <c r="AF656" i="3"/>
  <c r="AE656" i="3"/>
  <c r="AH655" i="3"/>
  <c r="AG655" i="3"/>
  <c r="AF655" i="3"/>
  <c r="AE655" i="3"/>
  <c r="AH654" i="3"/>
  <c r="AG654" i="3"/>
  <c r="AF654" i="3"/>
  <c r="AE654" i="3"/>
  <c r="AH653" i="3"/>
  <c r="AG653" i="3"/>
  <c r="AF653" i="3"/>
  <c r="AE653" i="3"/>
  <c r="AH652" i="3"/>
  <c r="AG652" i="3"/>
  <c r="AF652" i="3"/>
  <c r="AE652" i="3"/>
  <c r="AH651" i="3"/>
  <c r="AG651" i="3"/>
  <c r="AF651" i="3"/>
  <c r="AE651" i="3"/>
  <c r="AH650" i="3"/>
  <c r="AG650" i="3"/>
  <c r="AF650" i="3"/>
  <c r="AE650" i="3"/>
  <c r="AH649" i="3"/>
  <c r="AG649" i="3"/>
  <c r="AF649" i="3"/>
  <c r="AE649" i="3"/>
  <c r="AH648" i="3"/>
  <c r="AG648" i="3"/>
  <c r="AF648" i="3"/>
  <c r="AH647" i="3"/>
  <c r="AG647" i="3"/>
  <c r="AF647" i="3"/>
  <c r="AE647" i="3"/>
  <c r="AK646" i="3"/>
  <c r="AJ646" i="3"/>
  <c r="AH646" i="3"/>
  <c r="AG646" i="3"/>
  <c r="AF646" i="3"/>
  <c r="AE646" i="3"/>
  <c r="H667" i="3"/>
  <c r="W667" i="3" s="1"/>
  <c r="G667" i="3"/>
  <c r="E667" i="3"/>
  <c r="U667" i="3" s="1"/>
  <c r="D667" i="3"/>
  <c r="C667" i="3"/>
  <c r="B667" i="3"/>
  <c r="A667" i="3"/>
  <c r="S667" i="3" s="1"/>
  <c r="H666" i="3"/>
  <c r="W666" i="3" s="1"/>
  <c r="AI667" i="3" s="1"/>
  <c r="G666" i="3"/>
  <c r="E666" i="3"/>
  <c r="U666" i="3" s="1"/>
  <c r="AH667" i="3" s="1"/>
  <c r="D666" i="3"/>
  <c r="C666" i="3"/>
  <c r="T666" i="3" s="1"/>
  <c r="B666" i="3"/>
  <c r="A666" i="3"/>
  <c r="S666" i="3" s="1"/>
  <c r="H665" i="3"/>
  <c r="W665" i="3" s="1"/>
  <c r="G665" i="3"/>
  <c r="E665" i="3"/>
  <c r="U665" i="3" s="1"/>
  <c r="AK665" i="3" s="1"/>
  <c r="D665" i="3"/>
  <c r="C665" i="3"/>
  <c r="T665" i="3" s="1"/>
  <c r="B665" i="3"/>
  <c r="A665" i="3"/>
  <c r="S665" i="3" s="1"/>
  <c r="H664" i="3"/>
  <c r="W664" i="3" s="1"/>
  <c r="G664" i="3"/>
  <c r="E664" i="3"/>
  <c r="U664" i="3" s="1"/>
  <c r="AK664" i="3" s="1"/>
  <c r="D664" i="3"/>
  <c r="C664" i="3"/>
  <c r="T664" i="3" s="1"/>
  <c r="B664" i="3"/>
  <c r="A664" i="3"/>
  <c r="S664" i="3" s="1"/>
  <c r="H663" i="3"/>
  <c r="W663" i="3" s="1"/>
  <c r="G663" i="3"/>
  <c r="E663" i="3"/>
  <c r="U663" i="3" s="1"/>
  <c r="AK663" i="3" s="1"/>
  <c r="D663" i="3"/>
  <c r="C663" i="3"/>
  <c r="T663" i="3" s="1"/>
  <c r="B663" i="3"/>
  <c r="A663" i="3"/>
  <c r="S663" i="3" s="1"/>
  <c r="H662" i="3"/>
  <c r="W662" i="3" s="1"/>
  <c r="G662" i="3"/>
  <c r="E662" i="3"/>
  <c r="U662" i="3" s="1"/>
  <c r="AK662" i="3" s="1"/>
  <c r="D662" i="3"/>
  <c r="C662" i="3"/>
  <c r="T662" i="3" s="1"/>
  <c r="B662" i="3"/>
  <c r="A662" i="3"/>
  <c r="S662" i="3" s="1"/>
  <c r="H661" i="3"/>
  <c r="W661" i="3" s="1"/>
  <c r="G661" i="3"/>
  <c r="E661" i="3"/>
  <c r="U661" i="3" s="1"/>
  <c r="AK661" i="3" s="1"/>
  <c r="D661" i="3"/>
  <c r="C661" i="3"/>
  <c r="T661" i="3" s="1"/>
  <c r="B661" i="3"/>
  <c r="A661" i="3"/>
  <c r="S661" i="3" s="1"/>
  <c r="H660" i="3"/>
  <c r="W660" i="3" s="1"/>
  <c r="G660" i="3"/>
  <c r="E660" i="3"/>
  <c r="U660" i="3" s="1"/>
  <c r="AK660" i="3" s="1"/>
  <c r="D660" i="3"/>
  <c r="C660" i="3"/>
  <c r="T660" i="3" s="1"/>
  <c r="B660" i="3"/>
  <c r="A660" i="3"/>
  <c r="S660" i="3" s="1"/>
  <c r="H659" i="3"/>
  <c r="W659" i="3" s="1"/>
  <c r="G659" i="3"/>
  <c r="E659" i="3"/>
  <c r="U659" i="3" s="1"/>
  <c r="AK659" i="3" s="1"/>
  <c r="D659" i="3"/>
  <c r="C659" i="3"/>
  <c r="T659" i="3" s="1"/>
  <c r="B659" i="3"/>
  <c r="A659" i="3"/>
  <c r="S659" i="3" s="1"/>
  <c r="H658" i="3"/>
  <c r="W658" i="3" s="1"/>
  <c r="G658" i="3"/>
  <c r="E658" i="3"/>
  <c r="U658" i="3" s="1"/>
  <c r="AK658" i="3" s="1"/>
  <c r="D658" i="3"/>
  <c r="C658" i="3"/>
  <c r="T658" i="3" s="1"/>
  <c r="B658" i="3"/>
  <c r="A658" i="3"/>
  <c r="S658" i="3" s="1"/>
  <c r="H657" i="3"/>
  <c r="W657" i="3" s="1"/>
  <c r="G657" i="3"/>
  <c r="E657" i="3"/>
  <c r="U657" i="3" s="1"/>
  <c r="AK657" i="3" s="1"/>
  <c r="D657" i="3"/>
  <c r="C657" i="3"/>
  <c r="T657" i="3" s="1"/>
  <c r="AJ657" i="3" s="1"/>
  <c r="B657" i="3"/>
  <c r="A657" i="3"/>
  <c r="S657" i="3" s="1"/>
  <c r="H656" i="3"/>
  <c r="W656" i="3" s="1"/>
  <c r="G656" i="3"/>
  <c r="E656" i="3"/>
  <c r="U656" i="3" s="1"/>
  <c r="AK656" i="3" s="1"/>
  <c r="D656" i="3"/>
  <c r="C656" i="3"/>
  <c r="T656" i="3" s="1"/>
  <c r="AJ656" i="3" s="1"/>
  <c r="B656" i="3"/>
  <c r="A656" i="3"/>
  <c r="S656" i="3" s="1"/>
  <c r="H655" i="3"/>
  <c r="W655" i="3" s="1"/>
  <c r="G655" i="3"/>
  <c r="E655" i="3"/>
  <c r="U655" i="3" s="1"/>
  <c r="AK655" i="3" s="1"/>
  <c r="D655" i="3"/>
  <c r="C655" i="3"/>
  <c r="T655" i="3" s="1"/>
  <c r="AJ655" i="3" s="1"/>
  <c r="B655" i="3"/>
  <c r="A655" i="3"/>
  <c r="S655" i="3" s="1"/>
  <c r="H654" i="3"/>
  <c r="W654" i="3" s="1"/>
  <c r="G654" i="3"/>
  <c r="E654" i="3"/>
  <c r="U654" i="3" s="1"/>
  <c r="AK654" i="3" s="1"/>
  <c r="D654" i="3"/>
  <c r="C654" i="3"/>
  <c r="T654" i="3" s="1"/>
  <c r="B654" i="3"/>
  <c r="A654" i="3"/>
  <c r="S654" i="3" s="1"/>
  <c r="H653" i="3"/>
  <c r="W653" i="3" s="1"/>
  <c r="G653" i="3"/>
  <c r="E653" i="3"/>
  <c r="U653" i="3" s="1"/>
  <c r="AK653" i="3" s="1"/>
  <c r="D653" i="3"/>
  <c r="C653" i="3"/>
  <c r="T653" i="3" s="1"/>
  <c r="AJ653" i="3" s="1"/>
  <c r="B653" i="3"/>
  <c r="A653" i="3"/>
  <c r="S653" i="3" s="1"/>
  <c r="H652" i="3"/>
  <c r="W652" i="3" s="1"/>
  <c r="G652" i="3"/>
  <c r="E652" i="3"/>
  <c r="U652" i="3" s="1"/>
  <c r="AK652" i="3" s="1"/>
  <c r="D652" i="3"/>
  <c r="C652" i="3"/>
  <c r="T652" i="3" s="1"/>
  <c r="AJ652" i="3" s="1"/>
  <c r="B652" i="3"/>
  <c r="A652" i="3"/>
  <c r="S652" i="3" s="1"/>
  <c r="H651" i="3"/>
  <c r="W651" i="3" s="1"/>
  <c r="G651" i="3"/>
  <c r="E651" i="3"/>
  <c r="U651" i="3" s="1"/>
  <c r="AK651" i="3" s="1"/>
  <c r="D651" i="3"/>
  <c r="C651" i="3"/>
  <c r="T651" i="3" s="1"/>
  <c r="B651" i="3"/>
  <c r="A651" i="3"/>
  <c r="S651" i="3" s="1"/>
  <c r="H650" i="3"/>
  <c r="W650" i="3" s="1"/>
  <c r="G650" i="3"/>
  <c r="E650" i="3"/>
  <c r="U650" i="3" s="1"/>
  <c r="AK650" i="3" s="1"/>
  <c r="D650" i="3"/>
  <c r="C650" i="3"/>
  <c r="T650" i="3" s="1"/>
  <c r="B650" i="3"/>
  <c r="A650" i="3"/>
  <c r="S650" i="3" s="1"/>
  <c r="H649" i="3"/>
  <c r="W649" i="3" s="1"/>
  <c r="G649" i="3"/>
  <c r="E649" i="3"/>
  <c r="U649" i="3" s="1"/>
  <c r="AK649" i="3" s="1"/>
  <c r="D649" i="3"/>
  <c r="C649" i="3"/>
  <c r="T649" i="3" s="1"/>
  <c r="AJ649" i="3" s="1"/>
  <c r="B649" i="3"/>
  <c r="A649" i="3"/>
  <c r="S649" i="3" s="1"/>
  <c r="H648" i="3"/>
  <c r="W648" i="3" s="1"/>
  <c r="G648" i="3"/>
  <c r="E648" i="3"/>
  <c r="U648" i="3" s="1"/>
  <c r="AK648" i="3" s="1"/>
  <c r="D648" i="3"/>
  <c r="C648" i="3"/>
  <c r="T648" i="3" s="1"/>
  <c r="B648" i="3"/>
  <c r="H647" i="3"/>
  <c r="W647" i="3" s="1"/>
  <c r="G647" i="3"/>
  <c r="E647" i="3"/>
  <c r="U647" i="3" s="1"/>
  <c r="AK647" i="3" s="1"/>
  <c r="D647" i="3"/>
  <c r="C647" i="3"/>
  <c r="T647" i="3" s="1"/>
  <c r="B647" i="3"/>
  <c r="A647" i="3"/>
  <c r="S647" i="3" s="1"/>
  <c r="H646" i="3"/>
  <c r="G646" i="3"/>
  <c r="E646" i="3"/>
  <c r="D646" i="3"/>
  <c r="C646" i="3"/>
  <c r="B646" i="3"/>
  <c r="A646" i="3"/>
  <c r="A645" i="3"/>
  <c r="S645" i="3" s="1"/>
  <c r="AC644" i="3"/>
  <c r="AD644" i="3" s="1"/>
  <c r="AH642" i="3"/>
  <c r="AG642" i="3"/>
  <c r="AF642" i="3"/>
  <c r="AE642" i="3"/>
  <c r="AC642" i="3"/>
  <c r="AD642" i="3" s="1"/>
  <c r="AH641" i="3"/>
  <c r="AG641" i="3"/>
  <c r="AF641" i="3"/>
  <c r="AE641" i="3"/>
  <c r="AH640" i="3"/>
  <c r="AG640" i="3"/>
  <c r="AF640" i="3"/>
  <c r="AE640" i="3"/>
  <c r="AH639" i="3"/>
  <c r="AG639" i="3"/>
  <c r="AF639" i="3"/>
  <c r="AE639" i="3"/>
  <c r="AC639" i="3"/>
  <c r="AD639" i="3" s="1"/>
  <c r="AH638" i="3"/>
  <c r="AG638" i="3"/>
  <c r="AF638" i="3"/>
  <c r="AE638" i="3"/>
  <c r="AH637" i="3"/>
  <c r="AG637" i="3"/>
  <c r="AF637" i="3"/>
  <c r="AE637" i="3"/>
  <c r="AC637" i="3"/>
  <c r="AD637" i="3" s="1"/>
  <c r="AH636" i="3"/>
  <c r="AG636" i="3"/>
  <c r="AF636" i="3"/>
  <c r="AE636" i="3"/>
  <c r="AH635" i="3"/>
  <c r="AG635" i="3"/>
  <c r="AF635" i="3"/>
  <c r="AE635" i="3"/>
  <c r="AH634" i="3"/>
  <c r="AG634" i="3"/>
  <c r="AF634" i="3"/>
  <c r="AE634" i="3"/>
  <c r="AC634" i="3"/>
  <c r="AH633" i="3"/>
  <c r="AG633" i="3"/>
  <c r="AF633" i="3"/>
  <c r="AE633" i="3"/>
  <c r="AH632" i="3"/>
  <c r="AG632" i="3"/>
  <c r="AI632" i="3" s="1"/>
  <c r="AF632" i="3"/>
  <c r="AE632" i="3"/>
  <c r="AH631" i="3"/>
  <c r="AG631" i="3"/>
  <c r="AF631" i="3"/>
  <c r="AE631" i="3"/>
  <c r="AH630" i="3"/>
  <c r="AG630" i="3"/>
  <c r="AF630" i="3"/>
  <c r="AE630" i="3"/>
  <c r="AH629" i="3"/>
  <c r="AG629" i="3"/>
  <c r="AF629" i="3"/>
  <c r="AE629" i="3"/>
  <c r="AH628" i="3"/>
  <c r="AG628" i="3"/>
  <c r="AI628" i="3" s="1"/>
  <c r="AF628" i="3"/>
  <c r="AE628" i="3"/>
  <c r="AH627" i="3"/>
  <c r="AG627" i="3"/>
  <c r="AF627" i="3"/>
  <c r="AE627" i="3"/>
  <c r="AH626" i="3"/>
  <c r="AG626" i="3"/>
  <c r="AF626" i="3"/>
  <c r="AE626" i="3"/>
  <c r="AH625" i="3"/>
  <c r="AG625" i="3"/>
  <c r="AF625" i="3"/>
  <c r="AH624" i="3"/>
  <c r="AG624" i="3"/>
  <c r="AF624" i="3"/>
  <c r="AE624" i="3"/>
  <c r="AK623" i="3"/>
  <c r="AJ623" i="3"/>
  <c r="AH623" i="3"/>
  <c r="AG623" i="3"/>
  <c r="AF623" i="3"/>
  <c r="AE623" i="3"/>
  <c r="H644" i="3"/>
  <c r="W644" i="3" s="1"/>
  <c r="G644" i="3"/>
  <c r="E644" i="3"/>
  <c r="U644" i="3" s="1"/>
  <c r="D644" i="3"/>
  <c r="C644" i="3"/>
  <c r="T644" i="3" s="1"/>
  <c r="B644" i="3"/>
  <c r="A644" i="3"/>
  <c r="S644" i="3" s="1"/>
  <c r="H643" i="3"/>
  <c r="W643" i="3" s="1"/>
  <c r="AI644" i="3" s="1"/>
  <c r="G643" i="3"/>
  <c r="E643" i="3"/>
  <c r="U643" i="3" s="1"/>
  <c r="AH644" i="3" s="1"/>
  <c r="D643" i="3"/>
  <c r="C643" i="3"/>
  <c r="B643" i="3"/>
  <c r="A643" i="3"/>
  <c r="S643" i="3" s="1"/>
  <c r="H642" i="3"/>
  <c r="W642" i="3" s="1"/>
  <c r="G642" i="3"/>
  <c r="E642" i="3"/>
  <c r="U642" i="3" s="1"/>
  <c r="AK642" i="3" s="1"/>
  <c r="D642" i="3"/>
  <c r="C642" i="3"/>
  <c r="T642" i="3" s="1"/>
  <c r="B642" i="3"/>
  <c r="A642" i="3"/>
  <c r="S642" i="3" s="1"/>
  <c r="H641" i="3"/>
  <c r="W641" i="3" s="1"/>
  <c r="G641" i="3"/>
  <c r="E641" i="3"/>
  <c r="U641" i="3" s="1"/>
  <c r="AK641" i="3" s="1"/>
  <c r="D641" i="3"/>
  <c r="C641" i="3"/>
  <c r="T641" i="3" s="1"/>
  <c r="B641" i="3"/>
  <c r="A641" i="3"/>
  <c r="S641" i="3" s="1"/>
  <c r="H640" i="3"/>
  <c r="W640" i="3" s="1"/>
  <c r="G640" i="3"/>
  <c r="E640" i="3"/>
  <c r="U640" i="3" s="1"/>
  <c r="AK640" i="3" s="1"/>
  <c r="D640" i="3"/>
  <c r="C640" i="3"/>
  <c r="T640" i="3" s="1"/>
  <c r="B640" i="3"/>
  <c r="A640" i="3"/>
  <c r="S640" i="3" s="1"/>
  <c r="H639" i="3"/>
  <c r="W639" i="3" s="1"/>
  <c r="G639" i="3"/>
  <c r="E639" i="3"/>
  <c r="U639" i="3" s="1"/>
  <c r="AK639" i="3" s="1"/>
  <c r="D639" i="3"/>
  <c r="C639" i="3"/>
  <c r="T639" i="3" s="1"/>
  <c r="B639" i="3"/>
  <c r="A639" i="3"/>
  <c r="S639" i="3" s="1"/>
  <c r="H638" i="3"/>
  <c r="W638" i="3" s="1"/>
  <c r="G638" i="3"/>
  <c r="E638" i="3"/>
  <c r="U638" i="3" s="1"/>
  <c r="AK638" i="3" s="1"/>
  <c r="D638" i="3"/>
  <c r="C638" i="3"/>
  <c r="T638" i="3" s="1"/>
  <c r="B638" i="3"/>
  <c r="A638" i="3"/>
  <c r="S638" i="3" s="1"/>
  <c r="H637" i="3"/>
  <c r="W637" i="3" s="1"/>
  <c r="G637" i="3"/>
  <c r="E637" i="3"/>
  <c r="U637" i="3" s="1"/>
  <c r="AK637" i="3" s="1"/>
  <c r="D637" i="3"/>
  <c r="C637" i="3"/>
  <c r="T637" i="3" s="1"/>
  <c r="B637" i="3"/>
  <c r="A637" i="3"/>
  <c r="S637" i="3" s="1"/>
  <c r="H636" i="3"/>
  <c r="W636" i="3" s="1"/>
  <c r="G636" i="3"/>
  <c r="E636" i="3"/>
  <c r="U636" i="3" s="1"/>
  <c r="AK636" i="3" s="1"/>
  <c r="D636" i="3"/>
  <c r="C636" i="3"/>
  <c r="T636" i="3" s="1"/>
  <c r="B636" i="3"/>
  <c r="A636" i="3"/>
  <c r="S636" i="3" s="1"/>
  <c r="H635" i="3"/>
  <c r="W635" i="3" s="1"/>
  <c r="G635" i="3"/>
  <c r="E635" i="3"/>
  <c r="U635" i="3" s="1"/>
  <c r="AK635" i="3" s="1"/>
  <c r="D635" i="3"/>
  <c r="C635" i="3"/>
  <c r="T635" i="3" s="1"/>
  <c r="AJ635" i="3" s="1"/>
  <c r="B635" i="3"/>
  <c r="A635" i="3"/>
  <c r="S635" i="3" s="1"/>
  <c r="H634" i="3"/>
  <c r="W634" i="3" s="1"/>
  <c r="G634" i="3"/>
  <c r="E634" i="3"/>
  <c r="U634" i="3" s="1"/>
  <c r="AK634" i="3" s="1"/>
  <c r="D634" i="3"/>
  <c r="C634" i="3"/>
  <c r="T634" i="3" s="1"/>
  <c r="AJ634" i="3" s="1"/>
  <c r="B634" i="3"/>
  <c r="A634" i="3"/>
  <c r="S634" i="3" s="1"/>
  <c r="H633" i="3"/>
  <c r="W633" i="3" s="1"/>
  <c r="G633" i="3"/>
  <c r="E633" i="3"/>
  <c r="U633" i="3" s="1"/>
  <c r="AK633" i="3" s="1"/>
  <c r="D633" i="3"/>
  <c r="C633" i="3"/>
  <c r="T633" i="3" s="1"/>
  <c r="AJ633" i="3" s="1"/>
  <c r="B633" i="3"/>
  <c r="A633" i="3"/>
  <c r="S633" i="3" s="1"/>
  <c r="H632" i="3"/>
  <c r="W632" i="3" s="1"/>
  <c r="G632" i="3"/>
  <c r="E632" i="3"/>
  <c r="U632" i="3" s="1"/>
  <c r="AK632" i="3" s="1"/>
  <c r="D632" i="3"/>
  <c r="C632" i="3"/>
  <c r="T632" i="3" s="1"/>
  <c r="AJ632" i="3" s="1"/>
  <c r="B632" i="3"/>
  <c r="A632" i="3"/>
  <c r="S632" i="3" s="1"/>
  <c r="H631" i="3"/>
  <c r="W631" i="3" s="1"/>
  <c r="G631" i="3"/>
  <c r="E631" i="3"/>
  <c r="U631" i="3" s="1"/>
  <c r="AK631" i="3" s="1"/>
  <c r="D631" i="3"/>
  <c r="C631" i="3"/>
  <c r="T631" i="3" s="1"/>
  <c r="AJ631" i="3" s="1"/>
  <c r="B631" i="3"/>
  <c r="A631" i="3"/>
  <c r="S631" i="3" s="1"/>
  <c r="H630" i="3"/>
  <c r="W630" i="3" s="1"/>
  <c r="G630" i="3"/>
  <c r="E630" i="3"/>
  <c r="U630" i="3" s="1"/>
  <c r="AK630" i="3" s="1"/>
  <c r="D630" i="3"/>
  <c r="C630" i="3"/>
  <c r="T630" i="3" s="1"/>
  <c r="AJ630" i="3" s="1"/>
  <c r="B630" i="3"/>
  <c r="A630" i="3"/>
  <c r="S630" i="3" s="1"/>
  <c r="H629" i="3"/>
  <c r="W629" i="3" s="1"/>
  <c r="G629" i="3"/>
  <c r="E629" i="3"/>
  <c r="U629" i="3" s="1"/>
  <c r="AK629" i="3" s="1"/>
  <c r="D629" i="3"/>
  <c r="C629" i="3"/>
  <c r="T629" i="3" s="1"/>
  <c r="B629" i="3"/>
  <c r="A629" i="3"/>
  <c r="S629" i="3" s="1"/>
  <c r="H628" i="3"/>
  <c r="W628" i="3" s="1"/>
  <c r="G628" i="3"/>
  <c r="E628" i="3"/>
  <c r="U628" i="3" s="1"/>
  <c r="AK628" i="3" s="1"/>
  <c r="D628" i="3"/>
  <c r="C628" i="3"/>
  <c r="T628" i="3" s="1"/>
  <c r="AJ628" i="3" s="1"/>
  <c r="B628" i="3"/>
  <c r="A628" i="3"/>
  <c r="S628" i="3" s="1"/>
  <c r="H627" i="3"/>
  <c r="W627" i="3" s="1"/>
  <c r="G627" i="3"/>
  <c r="E627" i="3"/>
  <c r="U627" i="3" s="1"/>
  <c r="AK627" i="3" s="1"/>
  <c r="D627" i="3"/>
  <c r="C627" i="3"/>
  <c r="T627" i="3" s="1"/>
  <c r="AJ627" i="3" s="1"/>
  <c r="B627" i="3"/>
  <c r="A627" i="3"/>
  <c r="S627" i="3" s="1"/>
  <c r="H626" i="3"/>
  <c r="W626" i="3" s="1"/>
  <c r="G626" i="3"/>
  <c r="E626" i="3"/>
  <c r="U626" i="3" s="1"/>
  <c r="AK626" i="3" s="1"/>
  <c r="D626" i="3"/>
  <c r="C626" i="3"/>
  <c r="T626" i="3" s="1"/>
  <c r="B626" i="3"/>
  <c r="A626" i="3"/>
  <c r="S626" i="3" s="1"/>
  <c r="H625" i="3"/>
  <c r="W625" i="3" s="1"/>
  <c r="G625" i="3"/>
  <c r="E625" i="3"/>
  <c r="U625" i="3" s="1"/>
  <c r="AK625" i="3" s="1"/>
  <c r="D625" i="3"/>
  <c r="C625" i="3"/>
  <c r="T625" i="3" s="1"/>
  <c r="AJ625" i="3" s="1"/>
  <c r="B625" i="3"/>
  <c r="H624" i="3"/>
  <c r="W624" i="3" s="1"/>
  <c r="G624" i="3"/>
  <c r="E624" i="3"/>
  <c r="U624" i="3" s="1"/>
  <c r="AK624" i="3" s="1"/>
  <c r="D624" i="3"/>
  <c r="C624" i="3"/>
  <c r="T624" i="3" s="1"/>
  <c r="AJ624" i="3" s="1"/>
  <c r="B624" i="3"/>
  <c r="A624" i="3"/>
  <c r="S624" i="3" s="1"/>
  <c r="H623" i="3"/>
  <c r="G623" i="3"/>
  <c r="E623" i="3"/>
  <c r="D623" i="3"/>
  <c r="C623" i="3"/>
  <c r="B623" i="3"/>
  <c r="A623" i="3"/>
  <c r="A622" i="3"/>
  <c r="S622" i="3" s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AC621" i="3"/>
  <c r="AD621" i="3" s="1"/>
  <c r="AH619" i="3"/>
  <c r="AG619" i="3"/>
  <c r="AF619" i="3"/>
  <c r="AE619" i="3"/>
  <c r="AC619" i="3"/>
  <c r="AD619" i="3" s="1"/>
  <c r="AH618" i="3"/>
  <c r="AG618" i="3"/>
  <c r="AF618" i="3"/>
  <c r="AE618" i="3"/>
  <c r="AH617" i="3"/>
  <c r="AG617" i="3"/>
  <c r="AF617" i="3"/>
  <c r="AE617" i="3"/>
  <c r="AH616" i="3"/>
  <c r="AG616" i="3"/>
  <c r="AF616" i="3"/>
  <c r="AE616" i="3"/>
  <c r="AC616" i="3"/>
  <c r="AD616" i="3" s="1"/>
  <c r="AH615" i="3"/>
  <c r="AG615" i="3"/>
  <c r="AF615" i="3"/>
  <c r="AE615" i="3"/>
  <c r="AH614" i="3"/>
  <c r="AG614" i="3"/>
  <c r="AF614" i="3"/>
  <c r="AE614" i="3"/>
  <c r="AC614" i="3"/>
  <c r="AD614" i="3" s="1"/>
  <c r="AH613" i="3"/>
  <c r="AG613" i="3"/>
  <c r="AF613" i="3"/>
  <c r="AE613" i="3"/>
  <c r="AH612" i="3"/>
  <c r="AG612" i="3"/>
  <c r="AF612" i="3"/>
  <c r="AE612" i="3"/>
  <c r="AH611" i="3"/>
  <c r="AG611" i="3"/>
  <c r="AF611" i="3"/>
  <c r="AE611" i="3"/>
  <c r="AC611" i="3"/>
  <c r="AH610" i="3"/>
  <c r="AG610" i="3"/>
  <c r="AF610" i="3"/>
  <c r="AE610" i="3"/>
  <c r="AH609" i="3"/>
  <c r="AG609" i="3"/>
  <c r="AF609" i="3"/>
  <c r="AE609" i="3"/>
  <c r="AH608" i="3"/>
  <c r="AG608" i="3"/>
  <c r="AF608" i="3"/>
  <c r="AE608" i="3"/>
  <c r="AH607" i="3"/>
  <c r="AG607" i="3"/>
  <c r="AF607" i="3"/>
  <c r="AE607" i="3"/>
  <c r="AH606" i="3"/>
  <c r="AG606" i="3"/>
  <c r="AF606" i="3"/>
  <c r="AE606" i="3"/>
  <c r="AH605" i="3"/>
  <c r="AG605" i="3"/>
  <c r="AF605" i="3"/>
  <c r="AE605" i="3"/>
  <c r="AH604" i="3"/>
  <c r="AG604" i="3"/>
  <c r="AF604" i="3"/>
  <c r="AE604" i="3"/>
  <c r="AH603" i="3"/>
  <c r="AG603" i="3"/>
  <c r="AF603" i="3"/>
  <c r="AE603" i="3"/>
  <c r="AH602" i="3"/>
  <c r="AG602" i="3"/>
  <c r="AF602" i="3"/>
  <c r="AH601" i="3"/>
  <c r="AG601" i="3"/>
  <c r="AF601" i="3"/>
  <c r="AE601" i="3"/>
  <c r="AK600" i="3"/>
  <c r="AJ600" i="3"/>
  <c r="AH600" i="3"/>
  <c r="AG600" i="3"/>
  <c r="AF600" i="3"/>
  <c r="AE600" i="3"/>
  <c r="H621" i="3"/>
  <c r="W621" i="3" s="1"/>
  <c r="G621" i="3"/>
  <c r="E621" i="3"/>
  <c r="U621" i="3" s="1"/>
  <c r="D621" i="3"/>
  <c r="C621" i="3"/>
  <c r="T621" i="3" s="1"/>
  <c r="B621" i="3"/>
  <c r="A621" i="3"/>
  <c r="S621" i="3" s="1"/>
  <c r="H620" i="3"/>
  <c r="W620" i="3" s="1"/>
  <c r="AI621" i="3" s="1"/>
  <c r="G620" i="3"/>
  <c r="E620" i="3"/>
  <c r="U620" i="3" s="1"/>
  <c r="AH621" i="3" s="1"/>
  <c r="D620" i="3"/>
  <c r="C620" i="3"/>
  <c r="B620" i="3"/>
  <c r="A620" i="3"/>
  <c r="S620" i="3" s="1"/>
  <c r="H619" i="3"/>
  <c r="W619" i="3" s="1"/>
  <c r="G619" i="3"/>
  <c r="E619" i="3"/>
  <c r="U619" i="3" s="1"/>
  <c r="AK619" i="3" s="1"/>
  <c r="D619" i="3"/>
  <c r="C619" i="3"/>
  <c r="T619" i="3" s="1"/>
  <c r="AJ619" i="3" s="1"/>
  <c r="B619" i="3"/>
  <c r="A619" i="3"/>
  <c r="S619" i="3" s="1"/>
  <c r="H618" i="3"/>
  <c r="W618" i="3" s="1"/>
  <c r="G618" i="3"/>
  <c r="E618" i="3"/>
  <c r="U618" i="3" s="1"/>
  <c r="AK618" i="3" s="1"/>
  <c r="D618" i="3"/>
  <c r="C618" i="3"/>
  <c r="T618" i="3" s="1"/>
  <c r="AJ618" i="3" s="1"/>
  <c r="B618" i="3"/>
  <c r="A618" i="3"/>
  <c r="S618" i="3" s="1"/>
  <c r="H617" i="3"/>
  <c r="W617" i="3" s="1"/>
  <c r="G617" i="3"/>
  <c r="E617" i="3"/>
  <c r="U617" i="3" s="1"/>
  <c r="AK617" i="3" s="1"/>
  <c r="D617" i="3"/>
  <c r="C617" i="3"/>
  <c r="T617" i="3" s="1"/>
  <c r="AJ617" i="3" s="1"/>
  <c r="B617" i="3"/>
  <c r="A617" i="3"/>
  <c r="S617" i="3" s="1"/>
  <c r="H616" i="3"/>
  <c r="W616" i="3" s="1"/>
  <c r="G616" i="3"/>
  <c r="E616" i="3"/>
  <c r="U616" i="3" s="1"/>
  <c r="AK616" i="3" s="1"/>
  <c r="D616" i="3"/>
  <c r="C616" i="3"/>
  <c r="T616" i="3" s="1"/>
  <c r="B616" i="3"/>
  <c r="A616" i="3"/>
  <c r="S616" i="3" s="1"/>
  <c r="H615" i="3"/>
  <c r="W615" i="3" s="1"/>
  <c r="G615" i="3"/>
  <c r="E615" i="3"/>
  <c r="U615" i="3" s="1"/>
  <c r="AK615" i="3" s="1"/>
  <c r="D615" i="3"/>
  <c r="C615" i="3"/>
  <c r="T615" i="3" s="1"/>
  <c r="B615" i="3"/>
  <c r="A615" i="3"/>
  <c r="S615" i="3" s="1"/>
  <c r="H614" i="3"/>
  <c r="W614" i="3" s="1"/>
  <c r="G614" i="3"/>
  <c r="E614" i="3"/>
  <c r="U614" i="3" s="1"/>
  <c r="AK614" i="3" s="1"/>
  <c r="D614" i="3"/>
  <c r="C614" i="3"/>
  <c r="T614" i="3" s="1"/>
  <c r="AJ614" i="3" s="1"/>
  <c r="B614" i="3"/>
  <c r="A614" i="3"/>
  <c r="S614" i="3" s="1"/>
  <c r="H613" i="3"/>
  <c r="W613" i="3" s="1"/>
  <c r="G613" i="3"/>
  <c r="E613" i="3"/>
  <c r="U613" i="3" s="1"/>
  <c r="AK613" i="3" s="1"/>
  <c r="D613" i="3"/>
  <c r="C613" i="3"/>
  <c r="T613" i="3" s="1"/>
  <c r="B613" i="3"/>
  <c r="A613" i="3"/>
  <c r="S613" i="3" s="1"/>
  <c r="H612" i="3"/>
  <c r="W612" i="3" s="1"/>
  <c r="G612" i="3"/>
  <c r="E612" i="3"/>
  <c r="U612" i="3" s="1"/>
  <c r="AK612" i="3" s="1"/>
  <c r="D612" i="3"/>
  <c r="C612" i="3"/>
  <c r="T612" i="3" s="1"/>
  <c r="B612" i="3"/>
  <c r="A612" i="3"/>
  <c r="S612" i="3" s="1"/>
  <c r="H611" i="3"/>
  <c r="W611" i="3" s="1"/>
  <c r="G611" i="3"/>
  <c r="E611" i="3"/>
  <c r="U611" i="3" s="1"/>
  <c r="AK611" i="3" s="1"/>
  <c r="D611" i="3"/>
  <c r="C611" i="3"/>
  <c r="T611" i="3" s="1"/>
  <c r="AJ611" i="3" s="1"/>
  <c r="B611" i="3"/>
  <c r="A611" i="3"/>
  <c r="S611" i="3" s="1"/>
  <c r="H610" i="3"/>
  <c r="W610" i="3" s="1"/>
  <c r="G610" i="3"/>
  <c r="E610" i="3"/>
  <c r="U610" i="3" s="1"/>
  <c r="AK610" i="3" s="1"/>
  <c r="D610" i="3"/>
  <c r="C610" i="3"/>
  <c r="T610" i="3" s="1"/>
  <c r="AJ610" i="3" s="1"/>
  <c r="B610" i="3"/>
  <c r="A610" i="3"/>
  <c r="S610" i="3" s="1"/>
  <c r="H609" i="3"/>
  <c r="W609" i="3" s="1"/>
  <c r="G609" i="3"/>
  <c r="E609" i="3"/>
  <c r="U609" i="3" s="1"/>
  <c r="AK609" i="3" s="1"/>
  <c r="D609" i="3"/>
  <c r="C609" i="3"/>
  <c r="T609" i="3" s="1"/>
  <c r="AJ609" i="3" s="1"/>
  <c r="B609" i="3"/>
  <c r="A609" i="3"/>
  <c r="S609" i="3" s="1"/>
  <c r="H608" i="3"/>
  <c r="W608" i="3" s="1"/>
  <c r="G608" i="3"/>
  <c r="E608" i="3"/>
  <c r="U608" i="3" s="1"/>
  <c r="AK608" i="3" s="1"/>
  <c r="D608" i="3"/>
  <c r="C608" i="3"/>
  <c r="T608" i="3" s="1"/>
  <c r="B608" i="3"/>
  <c r="A608" i="3"/>
  <c r="S608" i="3" s="1"/>
  <c r="H607" i="3"/>
  <c r="W607" i="3" s="1"/>
  <c r="G607" i="3"/>
  <c r="E607" i="3"/>
  <c r="U607" i="3" s="1"/>
  <c r="AK607" i="3" s="1"/>
  <c r="D607" i="3"/>
  <c r="C607" i="3"/>
  <c r="T607" i="3" s="1"/>
  <c r="B607" i="3"/>
  <c r="A607" i="3"/>
  <c r="S607" i="3" s="1"/>
  <c r="H606" i="3"/>
  <c r="W606" i="3" s="1"/>
  <c r="G606" i="3"/>
  <c r="E606" i="3"/>
  <c r="U606" i="3" s="1"/>
  <c r="AK606" i="3" s="1"/>
  <c r="D606" i="3"/>
  <c r="C606" i="3"/>
  <c r="T606" i="3" s="1"/>
  <c r="B606" i="3"/>
  <c r="A606" i="3"/>
  <c r="S606" i="3" s="1"/>
  <c r="H605" i="3"/>
  <c r="W605" i="3" s="1"/>
  <c r="G605" i="3"/>
  <c r="E605" i="3"/>
  <c r="U605" i="3" s="1"/>
  <c r="AK605" i="3" s="1"/>
  <c r="D605" i="3"/>
  <c r="C605" i="3"/>
  <c r="T605" i="3" s="1"/>
  <c r="AJ605" i="3" s="1"/>
  <c r="B605" i="3"/>
  <c r="A605" i="3"/>
  <c r="S605" i="3" s="1"/>
  <c r="H604" i="3"/>
  <c r="W604" i="3" s="1"/>
  <c r="G604" i="3"/>
  <c r="E604" i="3"/>
  <c r="U604" i="3" s="1"/>
  <c r="AK604" i="3" s="1"/>
  <c r="D604" i="3"/>
  <c r="C604" i="3"/>
  <c r="T604" i="3" s="1"/>
  <c r="AJ604" i="3" s="1"/>
  <c r="B604" i="3"/>
  <c r="A604" i="3"/>
  <c r="S604" i="3" s="1"/>
  <c r="H603" i="3"/>
  <c r="W603" i="3" s="1"/>
  <c r="G603" i="3"/>
  <c r="E603" i="3"/>
  <c r="U603" i="3" s="1"/>
  <c r="AK603" i="3" s="1"/>
  <c r="D603" i="3"/>
  <c r="C603" i="3"/>
  <c r="T603" i="3" s="1"/>
  <c r="AJ603" i="3" s="1"/>
  <c r="B603" i="3"/>
  <c r="A603" i="3"/>
  <c r="S603" i="3" s="1"/>
  <c r="H602" i="3"/>
  <c r="W602" i="3" s="1"/>
  <c r="G602" i="3"/>
  <c r="E602" i="3"/>
  <c r="U602" i="3" s="1"/>
  <c r="AK602" i="3" s="1"/>
  <c r="D602" i="3"/>
  <c r="C602" i="3"/>
  <c r="T602" i="3" s="1"/>
  <c r="B602" i="3"/>
  <c r="H601" i="3"/>
  <c r="W601" i="3" s="1"/>
  <c r="G601" i="3"/>
  <c r="E601" i="3"/>
  <c r="U601" i="3" s="1"/>
  <c r="AK601" i="3" s="1"/>
  <c r="D601" i="3"/>
  <c r="C601" i="3"/>
  <c r="T601" i="3" s="1"/>
  <c r="AJ601" i="3" s="1"/>
  <c r="B601" i="3"/>
  <c r="A601" i="3"/>
  <c r="S601" i="3" s="1"/>
  <c r="H600" i="3"/>
  <c r="G600" i="3"/>
  <c r="E600" i="3"/>
  <c r="D600" i="3"/>
  <c r="C600" i="3"/>
  <c r="B600" i="3"/>
  <c r="A600" i="3"/>
  <c r="A599" i="3"/>
  <c r="S599" i="3" s="1"/>
  <c r="AT578" i="3"/>
  <c r="AT579" i="3" s="1"/>
  <c r="AT580" i="3" s="1"/>
  <c r="AT581" i="3" s="1"/>
  <c r="AT582" i="3" s="1"/>
  <c r="AR578" i="3"/>
  <c r="AR579" i="3" s="1"/>
  <c r="AR580" i="3" s="1"/>
  <c r="AR581" i="3" s="1"/>
  <c r="AR582" i="3" s="1"/>
  <c r="AS578" i="3"/>
  <c r="AS579" i="3" s="1"/>
  <c r="AS580" i="3" s="1"/>
  <c r="AS581" i="3" s="1"/>
  <c r="AS582" i="3" s="1"/>
  <c r="AQ578" i="3"/>
  <c r="AQ579" i="3" s="1"/>
  <c r="AQ580" i="3" s="1"/>
  <c r="AQ581" i="3" s="1"/>
  <c r="AQ582" i="3" s="1"/>
  <c r="AC598" i="3"/>
  <c r="AD598" i="3" s="1"/>
  <c r="AH596" i="3"/>
  <c r="AG596" i="3"/>
  <c r="AF596" i="3"/>
  <c r="AE596" i="3"/>
  <c r="AC596" i="3"/>
  <c r="AD596" i="3" s="1"/>
  <c r="AH595" i="3"/>
  <c r="AG595" i="3"/>
  <c r="AF595" i="3"/>
  <c r="AE595" i="3"/>
  <c r="AH594" i="3"/>
  <c r="AG594" i="3"/>
  <c r="AF594" i="3"/>
  <c r="AE594" i="3"/>
  <c r="AH593" i="3"/>
  <c r="AG593" i="3"/>
  <c r="AF593" i="3"/>
  <c r="AE593" i="3"/>
  <c r="AC593" i="3"/>
  <c r="AD593" i="3" s="1"/>
  <c r="AH592" i="3"/>
  <c r="AG592" i="3"/>
  <c r="AF592" i="3"/>
  <c r="AE592" i="3"/>
  <c r="AH591" i="3"/>
  <c r="AG591" i="3"/>
  <c r="AF591" i="3"/>
  <c r="AE591" i="3"/>
  <c r="AC591" i="3"/>
  <c r="AD591" i="3" s="1"/>
  <c r="AH590" i="3"/>
  <c r="AG590" i="3"/>
  <c r="AF590" i="3"/>
  <c r="AE590" i="3"/>
  <c r="AH589" i="3"/>
  <c r="AG589" i="3"/>
  <c r="AF589" i="3"/>
  <c r="AE589" i="3"/>
  <c r="AH588" i="3"/>
  <c r="AG588" i="3"/>
  <c r="AF588" i="3"/>
  <c r="AE588" i="3"/>
  <c r="AC588" i="3"/>
  <c r="AH587" i="3"/>
  <c r="AG587" i="3"/>
  <c r="AF587" i="3"/>
  <c r="AE587" i="3"/>
  <c r="AH586" i="3"/>
  <c r="AG586" i="3"/>
  <c r="AF586" i="3"/>
  <c r="AE586" i="3"/>
  <c r="AH585" i="3"/>
  <c r="AG585" i="3"/>
  <c r="AF585" i="3"/>
  <c r="AE585" i="3"/>
  <c r="AH584" i="3"/>
  <c r="AG584" i="3"/>
  <c r="AF584" i="3"/>
  <c r="AE584" i="3"/>
  <c r="AH583" i="3"/>
  <c r="AG583" i="3"/>
  <c r="AF583" i="3"/>
  <c r="AE583" i="3"/>
  <c r="AH582" i="3"/>
  <c r="AG582" i="3"/>
  <c r="AF582" i="3"/>
  <c r="AE582" i="3"/>
  <c r="AH581" i="3"/>
  <c r="AG581" i="3"/>
  <c r="AF581" i="3"/>
  <c r="AE581" i="3"/>
  <c r="AH580" i="3"/>
  <c r="AG580" i="3"/>
  <c r="AF580" i="3"/>
  <c r="AE580" i="3"/>
  <c r="AH579" i="3"/>
  <c r="AG579" i="3"/>
  <c r="AF579" i="3"/>
  <c r="AH578" i="3"/>
  <c r="AG578" i="3"/>
  <c r="AF578" i="3"/>
  <c r="AE578" i="3"/>
  <c r="AK577" i="3"/>
  <c r="AJ577" i="3"/>
  <c r="AH577" i="3"/>
  <c r="AG577" i="3"/>
  <c r="AF577" i="3"/>
  <c r="AE577" i="3"/>
  <c r="H598" i="3"/>
  <c r="W598" i="3" s="1"/>
  <c r="G598" i="3"/>
  <c r="E598" i="3"/>
  <c r="U598" i="3" s="1"/>
  <c r="D598" i="3"/>
  <c r="C598" i="3"/>
  <c r="B598" i="3"/>
  <c r="A598" i="3"/>
  <c r="S598" i="3" s="1"/>
  <c r="H597" i="3"/>
  <c r="W597" i="3" s="1"/>
  <c r="AI598" i="3" s="1"/>
  <c r="G597" i="3"/>
  <c r="E597" i="3"/>
  <c r="U597" i="3" s="1"/>
  <c r="AH598" i="3" s="1"/>
  <c r="D597" i="3"/>
  <c r="C597" i="3"/>
  <c r="T597" i="3" s="1"/>
  <c r="B597" i="3"/>
  <c r="A597" i="3"/>
  <c r="S597" i="3" s="1"/>
  <c r="H596" i="3"/>
  <c r="W596" i="3" s="1"/>
  <c r="G596" i="3"/>
  <c r="E596" i="3"/>
  <c r="U596" i="3" s="1"/>
  <c r="AK596" i="3" s="1"/>
  <c r="D596" i="3"/>
  <c r="C596" i="3"/>
  <c r="T596" i="3" s="1"/>
  <c r="B596" i="3"/>
  <c r="A596" i="3"/>
  <c r="S596" i="3" s="1"/>
  <c r="H595" i="3"/>
  <c r="W595" i="3" s="1"/>
  <c r="G595" i="3"/>
  <c r="E595" i="3"/>
  <c r="U595" i="3" s="1"/>
  <c r="AK595" i="3" s="1"/>
  <c r="D595" i="3"/>
  <c r="C595" i="3"/>
  <c r="T595" i="3" s="1"/>
  <c r="AJ595" i="3" s="1"/>
  <c r="B595" i="3"/>
  <c r="A595" i="3"/>
  <c r="S595" i="3" s="1"/>
  <c r="H594" i="3"/>
  <c r="W594" i="3" s="1"/>
  <c r="G594" i="3"/>
  <c r="E594" i="3"/>
  <c r="U594" i="3" s="1"/>
  <c r="AK594" i="3" s="1"/>
  <c r="D594" i="3"/>
  <c r="C594" i="3"/>
  <c r="T594" i="3" s="1"/>
  <c r="AJ594" i="3" s="1"/>
  <c r="B594" i="3"/>
  <c r="A594" i="3"/>
  <c r="S594" i="3" s="1"/>
  <c r="H593" i="3"/>
  <c r="W593" i="3" s="1"/>
  <c r="G593" i="3"/>
  <c r="E593" i="3"/>
  <c r="U593" i="3" s="1"/>
  <c r="AK593" i="3" s="1"/>
  <c r="D593" i="3"/>
  <c r="C593" i="3"/>
  <c r="T593" i="3" s="1"/>
  <c r="B593" i="3"/>
  <c r="A593" i="3"/>
  <c r="S593" i="3" s="1"/>
  <c r="H592" i="3"/>
  <c r="W592" i="3" s="1"/>
  <c r="G592" i="3"/>
  <c r="E592" i="3"/>
  <c r="U592" i="3" s="1"/>
  <c r="AK592" i="3" s="1"/>
  <c r="D592" i="3"/>
  <c r="C592" i="3"/>
  <c r="T592" i="3" s="1"/>
  <c r="AJ592" i="3" s="1"/>
  <c r="B592" i="3"/>
  <c r="A592" i="3"/>
  <c r="S592" i="3" s="1"/>
  <c r="H591" i="3"/>
  <c r="W591" i="3" s="1"/>
  <c r="G591" i="3"/>
  <c r="E591" i="3"/>
  <c r="U591" i="3" s="1"/>
  <c r="AK591" i="3" s="1"/>
  <c r="D591" i="3"/>
  <c r="C591" i="3"/>
  <c r="T591" i="3" s="1"/>
  <c r="B591" i="3"/>
  <c r="A591" i="3"/>
  <c r="S591" i="3" s="1"/>
  <c r="H590" i="3"/>
  <c r="W590" i="3" s="1"/>
  <c r="G590" i="3"/>
  <c r="E590" i="3"/>
  <c r="U590" i="3" s="1"/>
  <c r="AK590" i="3" s="1"/>
  <c r="D590" i="3"/>
  <c r="C590" i="3"/>
  <c r="T590" i="3" s="1"/>
  <c r="B590" i="3"/>
  <c r="A590" i="3"/>
  <c r="S590" i="3" s="1"/>
  <c r="H589" i="3"/>
  <c r="W589" i="3" s="1"/>
  <c r="G589" i="3"/>
  <c r="E589" i="3"/>
  <c r="U589" i="3" s="1"/>
  <c r="AK589" i="3" s="1"/>
  <c r="D589" i="3"/>
  <c r="C589" i="3"/>
  <c r="T589" i="3" s="1"/>
  <c r="B589" i="3"/>
  <c r="A589" i="3"/>
  <c r="S589" i="3" s="1"/>
  <c r="H588" i="3"/>
  <c r="W588" i="3" s="1"/>
  <c r="G588" i="3"/>
  <c r="E588" i="3"/>
  <c r="U588" i="3" s="1"/>
  <c r="D588" i="3"/>
  <c r="C588" i="3"/>
  <c r="T588" i="3" s="1"/>
  <c r="B588" i="3"/>
  <c r="A588" i="3"/>
  <c r="S588" i="3" s="1"/>
  <c r="H587" i="3"/>
  <c r="W587" i="3" s="1"/>
  <c r="G587" i="3"/>
  <c r="E587" i="3"/>
  <c r="U587" i="3" s="1"/>
  <c r="AK587" i="3" s="1"/>
  <c r="D587" i="3"/>
  <c r="C587" i="3"/>
  <c r="T587" i="3" s="1"/>
  <c r="AJ587" i="3" s="1"/>
  <c r="B587" i="3"/>
  <c r="A587" i="3"/>
  <c r="S587" i="3" s="1"/>
  <c r="H586" i="3"/>
  <c r="W586" i="3" s="1"/>
  <c r="G586" i="3"/>
  <c r="E586" i="3"/>
  <c r="U586" i="3" s="1"/>
  <c r="AK586" i="3" s="1"/>
  <c r="D586" i="3"/>
  <c r="C586" i="3"/>
  <c r="T586" i="3" s="1"/>
  <c r="B586" i="3"/>
  <c r="A586" i="3"/>
  <c r="S586" i="3" s="1"/>
  <c r="H585" i="3"/>
  <c r="W585" i="3" s="1"/>
  <c r="G585" i="3"/>
  <c r="E585" i="3"/>
  <c r="U585" i="3" s="1"/>
  <c r="AK585" i="3" s="1"/>
  <c r="D585" i="3"/>
  <c r="C585" i="3"/>
  <c r="T585" i="3" s="1"/>
  <c r="AJ585" i="3" s="1"/>
  <c r="B585" i="3"/>
  <c r="A585" i="3"/>
  <c r="S585" i="3" s="1"/>
  <c r="H584" i="3"/>
  <c r="W584" i="3" s="1"/>
  <c r="G584" i="3"/>
  <c r="E584" i="3"/>
  <c r="U584" i="3" s="1"/>
  <c r="D584" i="3"/>
  <c r="C584" i="3"/>
  <c r="T584" i="3" s="1"/>
  <c r="B584" i="3"/>
  <c r="A584" i="3"/>
  <c r="S584" i="3" s="1"/>
  <c r="H583" i="3"/>
  <c r="W583" i="3" s="1"/>
  <c r="G583" i="3"/>
  <c r="E583" i="3"/>
  <c r="U583" i="3" s="1"/>
  <c r="AK583" i="3" s="1"/>
  <c r="D583" i="3"/>
  <c r="C583" i="3"/>
  <c r="T583" i="3" s="1"/>
  <c r="AJ583" i="3" s="1"/>
  <c r="B583" i="3"/>
  <c r="A583" i="3"/>
  <c r="S583" i="3" s="1"/>
  <c r="H582" i="3"/>
  <c r="W582" i="3" s="1"/>
  <c r="G582" i="3"/>
  <c r="E582" i="3"/>
  <c r="U582" i="3" s="1"/>
  <c r="AK582" i="3" s="1"/>
  <c r="D582" i="3"/>
  <c r="C582" i="3"/>
  <c r="T582" i="3" s="1"/>
  <c r="AJ582" i="3" s="1"/>
  <c r="B582" i="3"/>
  <c r="A582" i="3"/>
  <c r="S582" i="3" s="1"/>
  <c r="H581" i="3"/>
  <c r="W581" i="3" s="1"/>
  <c r="G581" i="3"/>
  <c r="E581" i="3"/>
  <c r="U581" i="3" s="1"/>
  <c r="AK581" i="3" s="1"/>
  <c r="D581" i="3"/>
  <c r="C581" i="3"/>
  <c r="T581" i="3" s="1"/>
  <c r="B581" i="3"/>
  <c r="A581" i="3"/>
  <c r="S581" i="3" s="1"/>
  <c r="H580" i="3"/>
  <c r="W580" i="3" s="1"/>
  <c r="G580" i="3"/>
  <c r="E580" i="3"/>
  <c r="U580" i="3" s="1"/>
  <c r="AK580" i="3" s="1"/>
  <c r="D580" i="3"/>
  <c r="C580" i="3"/>
  <c r="T580" i="3" s="1"/>
  <c r="AJ580" i="3" s="1"/>
  <c r="B580" i="3"/>
  <c r="A580" i="3"/>
  <c r="S580" i="3" s="1"/>
  <c r="H579" i="3"/>
  <c r="W579" i="3" s="1"/>
  <c r="G579" i="3"/>
  <c r="E579" i="3"/>
  <c r="U579" i="3" s="1"/>
  <c r="AK579" i="3" s="1"/>
  <c r="D579" i="3"/>
  <c r="C579" i="3"/>
  <c r="T579" i="3" s="1"/>
  <c r="AJ579" i="3" s="1"/>
  <c r="B579" i="3"/>
  <c r="H578" i="3"/>
  <c r="W578" i="3" s="1"/>
  <c r="G578" i="3"/>
  <c r="E578" i="3"/>
  <c r="U578" i="3" s="1"/>
  <c r="AK578" i="3" s="1"/>
  <c r="D578" i="3"/>
  <c r="C578" i="3"/>
  <c r="T578" i="3" s="1"/>
  <c r="AJ578" i="3" s="1"/>
  <c r="B578" i="3"/>
  <c r="A578" i="3"/>
  <c r="S578" i="3" s="1"/>
  <c r="H577" i="3"/>
  <c r="G577" i="3"/>
  <c r="E577" i="3"/>
  <c r="D577" i="3"/>
  <c r="C577" i="3"/>
  <c r="B577" i="3"/>
  <c r="A577" i="3"/>
  <c r="A576" i="3"/>
  <c r="AP578" i="3"/>
  <c r="AP579" i="3"/>
  <c r="AP580" i="3"/>
  <c r="AP581" i="3"/>
  <c r="AC575" i="3"/>
  <c r="AD575" i="3" s="1"/>
  <c r="AH573" i="3"/>
  <c r="AG573" i="3"/>
  <c r="AF573" i="3"/>
  <c r="AE573" i="3"/>
  <c r="AC573" i="3"/>
  <c r="AD573" i="3" s="1"/>
  <c r="AH572" i="3"/>
  <c r="AG572" i="3"/>
  <c r="AF572" i="3"/>
  <c r="AE572" i="3"/>
  <c r="AH571" i="3"/>
  <c r="AG571" i="3"/>
  <c r="AF571" i="3"/>
  <c r="AE571" i="3"/>
  <c r="AH570" i="3"/>
  <c r="AG570" i="3"/>
  <c r="AF570" i="3"/>
  <c r="AE570" i="3"/>
  <c r="AC570" i="3"/>
  <c r="AD570" i="3" s="1"/>
  <c r="AH569" i="3"/>
  <c r="AG569" i="3"/>
  <c r="AF569" i="3"/>
  <c r="AE569" i="3"/>
  <c r="AH568" i="3"/>
  <c r="AG568" i="3"/>
  <c r="AF568" i="3"/>
  <c r="AE568" i="3"/>
  <c r="AC568" i="3"/>
  <c r="AD568" i="3" s="1"/>
  <c r="AH567" i="3"/>
  <c r="AG567" i="3"/>
  <c r="AF567" i="3"/>
  <c r="AE567" i="3"/>
  <c r="AH566" i="3"/>
  <c r="AG566" i="3"/>
  <c r="AF566" i="3"/>
  <c r="AE566" i="3"/>
  <c r="AH565" i="3"/>
  <c r="AG565" i="3"/>
  <c r="AF565" i="3"/>
  <c r="AE565" i="3"/>
  <c r="AC565" i="3"/>
  <c r="AH564" i="3"/>
  <c r="AG564" i="3"/>
  <c r="AF564" i="3"/>
  <c r="AE564" i="3"/>
  <c r="AH563" i="3"/>
  <c r="AG563" i="3"/>
  <c r="AF563" i="3"/>
  <c r="AE563" i="3"/>
  <c r="AH562" i="3"/>
  <c r="AG562" i="3"/>
  <c r="AF562" i="3"/>
  <c r="AE562" i="3"/>
  <c r="AH561" i="3"/>
  <c r="AG561" i="3"/>
  <c r="AF561" i="3"/>
  <c r="AE561" i="3"/>
  <c r="AH560" i="3"/>
  <c r="AG560" i="3"/>
  <c r="AF560" i="3"/>
  <c r="AE560" i="3"/>
  <c r="AH559" i="3"/>
  <c r="AG559" i="3"/>
  <c r="AF559" i="3"/>
  <c r="AE559" i="3"/>
  <c r="AH558" i="3"/>
  <c r="AG558" i="3"/>
  <c r="AF558" i="3"/>
  <c r="AE558" i="3"/>
  <c r="AH557" i="3"/>
  <c r="AG557" i="3"/>
  <c r="AF557" i="3"/>
  <c r="AE557" i="3"/>
  <c r="AH556" i="3"/>
  <c r="AG556" i="3"/>
  <c r="AF556" i="3"/>
  <c r="AH555" i="3"/>
  <c r="AG555" i="3"/>
  <c r="AF555" i="3"/>
  <c r="AE555" i="3"/>
  <c r="AK554" i="3"/>
  <c r="AJ554" i="3"/>
  <c r="AH554" i="3"/>
  <c r="AG554" i="3"/>
  <c r="AF554" i="3"/>
  <c r="AE554" i="3"/>
  <c r="H575" i="3"/>
  <c r="W575" i="3" s="1"/>
  <c r="G575" i="3"/>
  <c r="E575" i="3"/>
  <c r="D575" i="3"/>
  <c r="C575" i="3"/>
  <c r="B575" i="3"/>
  <c r="A575" i="3"/>
  <c r="S575" i="3" s="1"/>
  <c r="H574" i="3"/>
  <c r="W574" i="3" s="1"/>
  <c r="AI575" i="3" s="1"/>
  <c r="G574" i="3"/>
  <c r="E574" i="3"/>
  <c r="D574" i="3"/>
  <c r="C574" i="3"/>
  <c r="B574" i="3"/>
  <c r="A574" i="3"/>
  <c r="S574" i="3" s="1"/>
  <c r="H573" i="3"/>
  <c r="W573" i="3" s="1"/>
  <c r="G573" i="3"/>
  <c r="E573" i="3"/>
  <c r="U573" i="3" s="1"/>
  <c r="AK573" i="3" s="1"/>
  <c r="D573" i="3"/>
  <c r="C573" i="3"/>
  <c r="T573" i="3" s="1"/>
  <c r="B573" i="3"/>
  <c r="A573" i="3"/>
  <c r="S573" i="3" s="1"/>
  <c r="H572" i="3"/>
  <c r="W572" i="3" s="1"/>
  <c r="G572" i="3"/>
  <c r="E572" i="3"/>
  <c r="U572" i="3" s="1"/>
  <c r="AK572" i="3" s="1"/>
  <c r="D572" i="3"/>
  <c r="C572" i="3"/>
  <c r="T572" i="3" s="1"/>
  <c r="B572" i="3"/>
  <c r="A572" i="3"/>
  <c r="S572" i="3" s="1"/>
  <c r="H571" i="3"/>
  <c r="W571" i="3" s="1"/>
  <c r="G571" i="3"/>
  <c r="E571" i="3"/>
  <c r="U571" i="3" s="1"/>
  <c r="AK571" i="3" s="1"/>
  <c r="D571" i="3"/>
  <c r="C571" i="3"/>
  <c r="T571" i="3" s="1"/>
  <c r="AJ571" i="3" s="1"/>
  <c r="B571" i="3"/>
  <c r="A571" i="3"/>
  <c r="S571" i="3" s="1"/>
  <c r="H570" i="3"/>
  <c r="W570" i="3" s="1"/>
  <c r="G570" i="3"/>
  <c r="E570" i="3"/>
  <c r="U570" i="3" s="1"/>
  <c r="AK570" i="3" s="1"/>
  <c r="D570" i="3"/>
  <c r="C570" i="3"/>
  <c r="T570" i="3" s="1"/>
  <c r="B570" i="3"/>
  <c r="A570" i="3"/>
  <c r="S570" i="3" s="1"/>
  <c r="H569" i="3"/>
  <c r="W569" i="3" s="1"/>
  <c r="G569" i="3"/>
  <c r="E569" i="3"/>
  <c r="U569" i="3" s="1"/>
  <c r="AK569" i="3" s="1"/>
  <c r="D569" i="3"/>
  <c r="C569" i="3"/>
  <c r="T569" i="3" s="1"/>
  <c r="AJ569" i="3" s="1"/>
  <c r="B569" i="3"/>
  <c r="A569" i="3"/>
  <c r="S569" i="3" s="1"/>
  <c r="H568" i="3"/>
  <c r="W568" i="3" s="1"/>
  <c r="G568" i="3"/>
  <c r="E568" i="3"/>
  <c r="U568" i="3" s="1"/>
  <c r="AK568" i="3" s="1"/>
  <c r="D568" i="3"/>
  <c r="C568" i="3"/>
  <c r="T568" i="3" s="1"/>
  <c r="B568" i="3"/>
  <c r="A568" i="3"/>
  <c r="S568" i="3" s="1"/>
  <c r="H567" i="3"/>
  <c r="W567" i="3" s="1"/>
  <c r="G567" i="3"/>
  <c r="E567" i="3"/>
  <c r="U567" i="3" s="1"/>
  <c r="AK567" i="3" s="1"/>
  <c r="D567" i="3"/>
  <c r="C567" i="3"/>
  <c r="T567" i="3" s="1"/>
  <c r="AJ567" i="3" s="1"/>
  <c r="B567" i="3"/>
  <c r="A567" i="3"/>
  <c r="S567" i="3" s="1"/>
  <c r="H566" i="3"/>
  <c r="W566" i="3" s="1"/>
  <c r="G566" i="3"/>
  <c r="E566" i="3"/>
  <c r="U566" i="3" s="1"/>
  <c r="AK566" i="3" s="1"/>
  <c r="D566" i="3"/>
  <c r="C566" i="3"/>
  <c r="T566" i="3" s="1"/>
  <c r="AJ566" i="3" s="1"/>
  <c r="B566" i="3"/>
  <c r="A566" i="3"/>
  <c r="S566" i="3" s="1"/>
  <c r="H565" i="3"/>
  <c r="W565" i="3" s="1"/>
  <c r="G565" i="3"/>
  <c r="E565" i="3"/>
  <c r="U565" i="3" s="1"/>
  <c r="AK565" i="3" s="1"/>
  <c r="D565" i="3"/>
  <c r="C565" i="3"/>
  <c r="T565" i="3" s="1"/>
  <c r="B565" i="3"/>
  <c r="A565" i="3"/>
  <c r="S565" i="3" s="1"/>
  <c r="H564" i="3"/>
  <c r="W564" i="3" s="1"/>
  <c r="G564" i="3"/>
  <c r="E564" i="3"/>
  <c r="U564" i="3" s="1"/>
  <c r="AK564" i="3" s="1"/>
  <c r="D564" i="3"/>
  <c r="C564" i="3"/>
  <c r="T564" i="3" s="1"/>
  <c r="AJ564" i="3" s="1"/>
  <c r="B564" i="3"/>
  <c r="A564" i="3"/>
  <c r="S564" i="3" s="1"/>
  <c r="H563" i="3"/>
  <c r="W563" i="3" s="1"/>
  <c r="G563" i="3"/>
  <c r="E563" i="3"/>
  <c r="U563" i="3" s="1"/>
  <c r="AK563" i="3" s="1"/>
  <c r="D563" i="3"/>
  <c r="C563" i="3"/>
  <c r="T563" i="3" s="1"/>
  <c r="AJ563" i="3" s="1"/>
  <c r="B563" i="3"/>
  <c r="A563" i="3"/>
  <c r="S563" i="3" s="1"/>
  <c r="H562" i="3"/>
  <c r="W562" i="3" s="1"/>
  <c r="G562" i="3"/>
  <c r="E562" i="3"/>
  <c r="U562" i="3" s="1"/>
  <c r="AK562" i="3" s="1"/>
  <c r="D562" i="3"/>
  <c r="C562" i="3"/>
  <c r="T562" i="3" s="1"/>
  <c r="AJ562" i="3" s="1"/>
  <c r="B562" i="3"/>
  <c r="A562" i="3"/>
  <c r="S562" i="3" s="1"/>
  <c r="H561" i="3"/>
  <c r="W561" i="3" s="1"/>
  <c r="G561" i="3"/>
  <c r="E561" i="3"/>
  <c r="U561" i="3" s="1"/>
  <c r="AK561" i="3" s="1"/>
  <c r="D561" i="3"/>
  <c r="C561" i="3"/>
  <c r="T561" i="3" s="1"/>
  <c r="B561" i="3"/>
  <c r="A561" i="3"/>
  <c r="S561" i="3" s="1"/>
  <c r="H560" i="3"/>
  <c r="W560" i="3" s="1"/>
  <c r="G560" i="3"/>
  <c r="E560" i="3"/>
  <c r="U560" i="3" s="1"/>
  <c r="AK560" i="3" s="1"/>
  <c r="D560" i="3"/>
  <c r="C560" i="3"/>
  <c r="T560" i="3" s="1"/>
  <c r="AJ560" i="3" s="1"/>
  <c r="B560" i="3"/>
  <c r="A560" i="3"/>
  <c r="S560" i="3" s="1"/>
  <c r="H559" i="3"/>
  <c r="W559" i="3" s="1"/>
  <c r="G559" i="3"/>
  <c r="E559" i="3"/>
  <c r="U559" i="3" s="1"/>
  <c r="AK559" i="3" s="1"/>
  <c r="D559" i="3"/>
  <c r="C559" i="3"/>
  <c r="T559" i="3" s="1"/>
  <c r="B559" i="3"/>
  <c r="A559" i="3"/>
  <c r="S559" i="3" s="1"/>
  <c r="H558" i="3"/>
  <c r="W558" i="3" s="1"/>
  <c r="G558" i="3"/>
  <c r="E558" i="3"/>
  <c r="U558" i="3" s="1"/>
  <c r="AK558" i="3" s="1"/>
  <c r="D558" i="3"/>
  <c r="C558" i="3"/>
  <c r="T558" i="3" s="1"/>
  <c r="AJ558" i="3" s="1"/>
  <c r="B558" i="3"/>
  <c r="A558" i="3"/>
  <c r="S558" i="3" s="1"/>
  <c r="H557" i="3"/>
  <c r="W557" i="3" s="1"/>
  <c r="G557" i="3"/>
  <c r="E557" i="3"/>
  <c r="U557" i="3" s="1"/>
  <c r="AK557" i="3" s="1"/>
  <c r="D557" i="3"/>
  <c r="C557" i="3"/>
  <c r="T557" i="3" s="1"/>
  <c r="B557" i="3"/>
  <c r="A557" i="3"/>
  <c r="S557" i="3" s="1"/>
  <c r="H556" i="3"/>
  <c r="W556" i="3" s="1"/>
  <c r="G556" i="3"/>
  <c r="E556" i="3"/>
  <c r="U556" i="3" s="1"/>
  <c r="AK556" i="3" s="1"/>
  <c r="D556" i="3"/>
  <c r="C556" i="3"/>
  <c r="T556" i="3" s="1"/>
  <c r="B556" i="3"/>
  <c r="H555" i="3"/>
  <c r="W555" i="3" s="1"/>
  <c r="G555" i="3"/>
  <c r="E555" i="3"/>
  <c r="U555" i="3" s="1"/>
  <c r="AK555" i="3" s="1"/>
  <c r="D555" i="3"/>
  <c r="C555" i="3"/>
  <c r="T555" i="3" s="1"/>
  <c r="B555" i="3"/>
  <c r="A555" i="3"/>
  <c r="S555" i="3" s="1"/>
  <c r="H554" i="3"/>
  <c r="G554" i="3"/>
  <c r="E554" i="3"/>
  <c r="D554" i="3"/>
  <c r="C554" i="3"/>
  <c r="B554" i="3"/>
  <c r="A554" i="3"/>
  <c r="A553" i="3"/>
  <c r="AB555" i="3" s="1"/>
  <c r="AB556" i="3" s="1"/>
  <c r="AP582" i="3"/>
  <c r="AC552" i="3"/>
  <c r="AD552" i="3" s="1"/>
  <c r="AH550" i="3"/>
  <c r="AG550" i="3"/>
  <c r="AF550" i="3"/>
  <c r="AE550" i="3"/>
  <c r="AC550" i="3"/>
  <c r="AD550" i="3" s="1"/>
  <c r="AH549" i="3"/>
  <c r="AG549" i="3"/>
  <c r="AF549" i="3"/>
  <c r="AE549" i="3"/>
  <c r="AH548" i="3"/>
  <c r="AG548" i="3"/>
  <c r="AF548" i="3"/>
  <c r="AE548" i="3"/>
  <c r="AH547" i="3"/>
  <c r="AG547" i="3"/>
  <c r="AF547" i="3"/>
  <c r="AE547" i="3"/>
  <c r="AC547" i="3"/>
  <c r="AD547" i="3" s="1"/>
  <c r="AH546" i="3"/>
  <c r="AG546" i="3"/>
  <c r="AF546" i="3"/>
  <c r="AE546" i="3"/>
  <c r="AH545" i="3"/>
  <c r="AG545" i="3"/>
  <c r="AF545" i="3"/>
  <c r="AE545" i="3"/>
  <c r="AC545" i="3"/>
  <c r="AD545" i="3" s="1"/>
  <c r="AH544" i="3"/>
  <c r="AG544" i="3"/>
  <c r="AF544" i="3"/>
  <c r="AE544" i="3"/>
  <c r="AH543" i="3"/>
  <c r="AG543" i="3"/>
  <c r="AF543" i="3"/>
  <c r="AE543" i="3"/>
  <c r="AH542" i="3"/>
  <c r="AG542" i="3"/>
  <c r="AF542" i="3"/>
  <c r="AE542" i="3"/>
  <c r="AC542" i="3"/>
  <c r="AH541" i="3"/>
  <c r="AG541" i="3"/>
  <c r="AF541" i="3"/>
  <c r="AE541" i="3"/>
  <c r="AH540" i="3"/>
  <c r="AG540" i="3"/>
  <c r="AF540" i="3"/>
  <c r="AE540" i="3"/>
  <c r="AH539" i="3"/>
  <c r="AG539" i="3"/>
  <c r="AF539" i="3"/>
  <c r="AE539" i="3"/>
  <c r="AH538" i="3"/>
  <c r="AG538" i="3"/>
  <c r="AF538" i="3"/>
  <c r="AE538" i="3"/>
  <c r="AH537" i="3"/>
  <c r="AG537" i="3"/>
  <c r="AF537" i="3"/>
  <c r="AE537" i="3"/>
  <c r="AH536" i="3"/>
  <c r="AG536" i="3"/>
  <c r="AF536" i="3"/>
  <c r="AE536" i="3"/>
  <c r="AH535" i="3"/>
  <c r="AG535" i="3"/>
  <c r="AF535" i="3"/>
  <c r="AE535" i="3"/>
  <c r="AH534" i="3"/>
  <c r="AG534" i="3"/>
  <c r="AF534" i="3"/>
  <c r="AE534" i="3"/>
  <c r="AH533" i="3"/>
  <c r="AG533" i="3"/>
  <c r="AF533" i="3"/>
  <c r="AH532" i="3"/>
  <c r="AG532" i="3"/>
  <c r="AF532" i="3"/>
  <c r="AE532" i="3"/>
  <c r="AK531" i="3"/>
  <c r="AJ531" i="3"/>
  <c r="AH531" i="3"/>
  <c r="AG531" i="3"/>
  <c r="AF531" i="3"/>
  <c r="AE531" i="3"/>
  <c r="H552" i="3"/>
  <c r="W552" i="3" s="1"/>
  <c r="G552" i="3"/>
  <c r="E552" i="3"/>
  <c r="D552" i="3"/>
  <c r="C552" i="3"/>
  <c r="B552" i="3"/>
  <c r="A552" i="3"/>
  <c r="S552" i="3" s="1"/>
  <c r="H551" i="3"/>
  <c r="W551" i="3" s="1"/>
  <c r="AI552" i="3" s="1"/>
  <c r="G551" i="3"/>
  <c r="E551" i="3"/>
  <c r="D551" i="3"/>
  <c r="C551" i="3"/>
  <c r="T551" i="3" s="1"/>
  <c r="B551" i="3"/>
  <c r="A551" i="3"/>
  <c r="S551" i="3" s="1"/>
  <c r="H550" i="3"/>
  <c r="W550" i="3" s="1"/>
  <c r="G550" i="3"/>
  <c r="E550" i="3"/>
  <c r="U550" i="3" s="1"/>
  <c r="AK550" i="3" s="1"/>
  <c r="D550" i="3"/>
  <c r="C550" i="3"/>
  <c r="T550" i="3" s="1"/>
  <c r="B550" i="3"/>
  <c r="A550" i="3"/>
  <c r="S550" i="3" s="1"/>
  <c r="H549" i="3"/>
  <c r="W549" i="3" s="1"/>
  <c r="G549" i="3"/>
  <c r="E549" i="3"/>
  <c r="U549" i="3" s="1"/>
  <c r="AK549" i="3" s="1"/>
  <c r="D549" i="3"/>
  <c r="C549" i="3"/>
  <c r="T549" i="3" s="1"/>
  <c r="AJ549" i="3" s="1"/>
  <c r="B549" i="3"/>
  <c r="A549" i="3"/>
  <c r="S549" i="3" s="1"/>
  <c r="H548" i="3"/>
  <c r="W548" i="3" s="1"/>
  <c r="G548" i="3"/>
  <c r="E548" i="3"/>
  <c r="U548" i="3" s="1"/>
  <c r="AK548" i="3" s="1"/>
  <c r="D548" i="3"/>
  <c r="C548" i="3"/>
  <c r="T548" i="3" s="1"/>
  <c r="B548" i="3"/>
  <c r="A548" i="3"/>
  <c r="S548" i="3" s="1"/>
  <c r="H547" i="3"/>
  <c r="W547" i="3" s="1"/>
  <c r="G547" i="3"/>
  <c r="E547" i="3"/>
  <c r="U547" i="3" s="1"/>
  <c r="AK547" i="3" s="1"/>
  <c r="D547" i="3"/>
  <c r="C547" i="3"/>
  <c r="T547" i="3" s="1"/>
  <c r="B547" i="3"/>
  <c r="A547" i="3"/>
  <c r="S547" i="3" s="1"/>
  <c r="H546" i="3"/>
  <c r="W546" i="3" s="1"/>
  <c r="G546" i="3"/>
  <c r="E546" i="3"/>
  <c r="U546" i="3" s="1"/>
  <c r="AK546" i="3" s="1"/>
  <c r="D546" i="3"/>
  <c r="C546" i="3"/>
  <c r="T546" i="3" s="1"/>
  <c r="B546" i="3"/>
  <c r="A546" i="3"/>
  <c r="S546" i="3" s="1"/>
  <c r="H545" i="3"/>
  <c r="W545" i="3" s="1"/>
  <c r="G545" i="3"/>
  <c r="E545" i="3"/>
  <c r="U545" i="3" s="1"/>
  <c r="AK545" i="3" s="1"/>
  <c r="D545" i="3"/>
  <c r="C545" i="3"/>
  <c r="T545" i="3" s="1"/>
  <c r="B545" i="3"/>
  <c r="A545" i="3"/>
  <c r="S545" i="3" s="1"/>
  <c r="H544" i="3"/>
  <c r="W544" i="3" s="1"/>
  <c r="G544" i="3"/>
  <c r="E544" i="3"/>
  <c r="U544" i="3" s="1"/>
  <c r="AK544" i="3" s="1"/>
  <c r="D544" i="3"/>
  <c r="C544" i="3"/>
  <c r="T544" i="3" s="1"/>
  <c r="B544" i="3"/>
  <c r="A544" i="3"/>
  <c r="S544" i="3" s="1"/>
  <c r="H543" i="3"/>
  <c r="W543" i="3" s="1"/>
  <c r="G543" i="3"/>
  <c r="E543" i="3"/>
  <c r="U543" i="3" s="1"/>
  <c r="AK543" i="3" s="1"/>
  <c r="D543" i="3"/>
  <c r="C543" i="3"/>
  <c r="T543" i="3" s="1"/>
  <c r="AJ543" i="3" s="1"/>
  <c r="B543" i="3"/>
  <c r="A543" i="3"/>
  <c r="S543" i="3" s="1"/>
  <c r="H542" i="3"/>
  <c r="W542" i="3" s="1"/>
  <c r="G542" i="3"/>
  <c r="E542" i="3"/>
  <c r="U542" i="3" s="1"/>
  <c r="AK542" i="3" s="1"/>
  <c r="D542" i="3"/>
  <c r="C542" i="3"/>
  <c r="T542" i="3" s="1"/>
  <c r="AJ542" i="3" s="1"/>
  <c r="B542" i="3"/>
  <c r="A542" i="3"/>
  <c r="S542" i="3" s="1"/>
  <c r="H541" i="3"/>
  <c r="W541" i="3" s="1"/>
  <c r="G541" i="3"/>
  <c r="E541" i="3"/>
  <c r="U541" i="3" s="1"/>
  <c r="AK541" i="3" s="1"/>
  <c r="D541" i="3"/>
  <c r="C541" i="3"/>
  <c r="T541" i="3" s="1"/>
  <c r="B541" i="3"/>
  <c r="A541" i="3"/>
  <c r="S541" i="3" s="1"/>
  <c r="H540" i="3"/>
  <c r="W540" i="3" s="1"/>
  <c r="G540" i="3"/>
  <c r="E540" i="3"/>
  <c r="U540" i="3" s="1"/>
  <c r="AK540" i="3" s="1"/>
  <c r="D540" i="3"/>
  <c r="C540" i="3"/>
  <c r="T540" i="3" s="1"/>
  <c r="AJ540" i="3" s="1"/>
  <c r="B540" i="3"/>
  <c r="A540" i="3"/>
  <c r="S540" i="3" s="1"/>
  <c r="H539" i="3"/>
  <c r="W539" i="3" s="1"/>
  <c r="G539" i="3"/>
  <c r="E539" i="3"/>
  <c r="U539" i="3" s="1"/>
  <c r="AK539" i="3" s="1"/>
  <c r="D539" i="3"/>
  <c r="C539" i="3"/>
  <c r="T539" i="3" s="1"/>
  <c r="AJ539" i="3" s="1"/>
  <c r="B539" i="3"/>
  <c r="A539" i="3"/>
  <c r="S539" i="3" s="1"/>
  <c r="H538" i="3"/>
  <c r="W538" i="3" s="1"/>
  <c r="G538" i="3"/>
  <c r="E538" i="3"/>
  <c r="U538" i="3" s="1"/>
  <c r="AK538" i="3" s="1"/>
  <c r="D538" i="3"/>
  <c r="C538" i="3"/>
  <c r="T538" i="3" s="1"/>
  <c r="AJ538" i="3" s="1"/>
  <c r="B538" i="3"/>
  <c r="A538" i="3"/>
  <c r="S538" i="3" s="1"/>
  <c r="H537" i="3"/>
  <c r="W537" i="3" s="1"/>
  <c r="G537" i="3"/>
  <c r="E537" i="3"/>
  <c r="U537" i="3" s="1"/>
  <c r="AK537" i="3" s="1"/>
  <c r="D537" i="3"/>
  <c r="C537" i="3"/>
  <c r="T537" i="3" s="1"/>
  <c r="B537" i="3"/>
  <c r="A537" i="3"/>
  <c r="S537" i="3" s="1"/>
  <c r="H536" i="3"/>
  <c r="W536" i="3" s="1"/>
  <c r="G536" i="3"/>
  <c r="E536" i="3"/>
  <c r="U536" i="3" s="1"/>
  <c r="AK536" i="3" s="1"/>
  <c r="D536" i="3"/>
  <c r="C536" i="3"/>
  <c r="T536" i="3" s="1"/>
  <c r="AJ536" i="3" s="1"/>
  <c r="B536" i="3"/>
  <c r="A536" i="3"/>
  <c r="S536" i="3" s="1"/>
  <c r="H535" i="3"/>
  <c r="W535" i="3" s="1"/>
  <c r="G535" i="3"/>
  <c r="E535" i="3"/>
  <c r="U535" i="3" s="1"/>
  <c r="AK535" i="3" s="1"/>
  <c r="D535" i="3"/>
  <c r="C535" i="3"/>
  <c r="T535" i="3" s="1"/>
  <c r="B535" i="3"/>
  <c r="A535" i="3"/>
  <c r="S535" i="3" s="1"/>
  <c r="H534" i="3"/>
  <c r="W534" i="3" s="1"/>
  <c r="G534" i="3"/>
  <c r="E534" i="3"/>
  <c r="U534" i="3" s="1"/>
  <c r="AK534" i="3" s="1"/>
  <c r="D534" i="3"/>
  <c r="C534" i="3"/>
  <c r="T534" i="3" s="1"/>
  <c r="AJ534" i="3" s="1"/>
  <c r="B534" i="3"/>
  <c r="A534" i="3"/>
  <c r="S534" i="3" s="1"/>
  <c r="H533" i="3"/>
  <c r="W533" i="3" s="1"/>
  <c r="G533" i="3"/>
  <c r="E533" i="3"/>
  <c r="U533" i="3" s="1"/>
  <c r="AK533" i="3" s="1"/>
  <c r="D533" i="3"/>
  <c r="C533" i="3"/>
  <c r="T533" i="3" s="1"/>
  <c r="AJ533" i="3" s="1"/>
  <c r="B533" i="3"/>
  <c r="H532" i="3"/>
  <c r="W532" i="3" s="1"/>
  <c r="G532" i="3"/>
  <c r="E532" i="3"/>
  <c r="U532" i="3" s="1"/>
  <c r="AK532" i="3" s="1"/>
  <c r="D532" i="3"/>
  <c r="C532" i="3"/>
  <c r="T532" i="3" s="1"/>
  <c r="AJ532" i="3" s="1"/>
  <c r="B532" i="3"/>
  <c r="A532" i="3"/>
  <c r="S532" i="3" s="1"/>
  <c r="H531" i="3"/>
  <c r="G531" i="3"/>
  <c r="E531" i="3"/>
  <c r="D531" i="3"/>
  <c r="C531" i="3"/>
  <c r="B531" i="3"/>
  <c r="A531" i="3"/>
  <c r="A530" i="3"/>
  <c r="S530" i="3" s="1"/>
  <c r="AC529" i="3"/>
  <c r="AD529" i="3" s="1"/>
  <c r="AH527" i="3"/>
  <c r="AG527" i="3"/>
  <c r="AF527" i="3"/>
  <c r="AE527" i="3"/>
  <c r="AC527" i="3"/>
  <c r="AD527" i="3" s="1"/>
  <c r="AH526" i="3"/>
  <c r="AG526" i="3"/>
  <c r="AF526" i="3"/>
  <c r="AE526" i="3"/>
  <c r="AH525" i="3"/>
  <c r="AG525" i="3"/>
  <c r="AF525" i="3"/>
  <c r="AE525" i="3"/>
  <c r="AH524" i="3"/>
  <c r="AG524" i="3"/>
  <c r="AF524" i="3"/>
  <c r="AE524" i="3"/>
  <c r="AC524" i="3"/>
  <c r="AD524" i="3" s="1"/>
  <c r="AH523" i="3"/>
  <c r="AG523" i="3"/>
  <c r="AF523" i="3"/>
  <c r="AE523" i="3"/>
  <c r="AH522" i="3"/>
  <c r="AG522" i="3"/>
  <c r="AF522" i="3"/>
  <c r="AE522" i="3"/>
  <c r="AC522" i="3"/>
  <c r="AD522" i="3" s="1"/>
  <c r="AH521" i="3"/>
  <c r="AG521" i="3"/>
  <c r="AF521" i="3"/>
  <c r="AE521" i="3"/>
  <c r="AH520" i="3"/>
  <c r="AG520" i="3"/>
  <c r="AF520" i="3"/>
  <c r="AE520" i="3"/>
  <c r="AH519" i="3"/>
  <c r="AG519" i="3"/>
  <c r="AF519" i="3"/>
  <c r="AE519" i="3"/>
  <c r="AC519" i="3"/>
  <c r="AH518" i="3"/>
  <c r="AG518" i="3"/>
  <c r="AF518" i="3"/>
  <c r="AE518" i="3"/>
  <c r="AH517" i="3"/>
  <c r="AG517" i="3"/>
  <c r="AF517" i="3"/>
  <c r="AE517" i="3"/>
  <c r="AH516" i="3"/>
  <c r="AG516" i="3"/>
  <c r="AF516" i="3"/>
  <c r="AE516" i="3"/>
  <c r="AH515" i="3"/>
  <c r="AG515" i="3"/>
  <c r="AF515" i="3"/>
  <c r="AE515" i="3"/>
  <c r="AH514" i="3"/>
  <c r="AG514" i="3"/>
  <c r="AF514" i="3"/>
  <c r="AE514" i="3"/>
  <c r="AH513" i="3"/>
  <c r="AG513" i="3"/>
  <c r="AF513" i="3"/>
  <c r="AE513" i="3"/>
  <c r="AH512" i="3"/>
  <c r="AG512" i="3"/>
  <c r="AF512" i="3"/>
  <c r="AE512" i="3"/>
  <c r="AH511" i="3"/>
  <c r="AG511" i="3"/>
  <c r="AF511" i="3"/>
  <c r="AE511" i="3"/>
  <c r="AH510" i="3"/>
  <c r="AG510" i="3"/>
  <c r="AF510" i="3"/>
  <c r="AH509" i="3"/>
  <c r="AG509" i="3"/>
  <c r="AF509" i="3"/>
  <c r="AE509" i="3"/>
  <c r="AK508" i="3"/>
  <c r="AJ508" i="3"/>
  <c r="AH508" i="3"/>
  <c r="AG508" i="3"/>
  <c r="AF508" i="3"/>
  <c r="AE508" i="3"/>
  <c r="H529" i="3"/>
  <c r="W529" i="3" s="1"/>
  <c r="G529" i="3"/>
  <c r="E529" i="3"/>
  <c r="U529" i="3" s="1"/>
  <c r="D529" i="3"/>
  <c r="C529" i="3"/>
  <c r="T529" i="3" s="1"/>
  <c r="B529" i="3"/>
  <c r="A529" i="3"/>
  <c r="S529" i="3" s="1"/>
  <c r="H528" i="3"/>
  <c r="W528" i="3" s="1"/>
  <c r="AI529" i="3" s="1"/>
  <c r="G528" i="3"/>
  <c r="E528" i="3"/>
  <c r="D528" i="3"/>
  <c r="C528" i="3"/>
  <c r="B528" i="3"/>
  <c r="A528" i="3"/>
  <c r="S528" i="3" s="1"/>
  <c r="H527" i="3"/>
  <c r="W527" i="3" s="1"/>
  <c r="G527" i="3"/>
  <c r="E527" i="3"/>
  <c r="U527" i="3" s="1"/>
  <c r="AK527" i="3" s="1"/>
  <c r="D527" i="3"/>
  <c r="C527" i="3"/>
  <c r="T527" i="3" s="1"/>
  <c r="AJ527" i="3" s="1"/>
  <c r="B527" i="3"/>
  <c r="A527" i="3"/>
  <c r="S527" i="3" s="1"/>
  <c r="H526" i="3"/>
  <c r="W526" i="3" s="1"/>
  <c r="G526" i="3"/>
  <c r="E526" i="3"/>
  <c r="U526" i="3" s="1"/>
  <c r="AK526" i="3" s="1"/>
  <c r="D526" i="3"/>
  <c r="C526" i="3"/>
  <c r="T526" i="3" s="1"/>
  <c r="B526" i="3"/>
  <c r="A526" i="3"/>
  <c r="S526" i="3" s="1"/>
  <c r="H525" i="3"/>
  <c r="W525" i="3" s="1"/>
  <c r="G525" i="3"/>
  <c r="E525" i="3"/>
  <c r="U525" i="3" s="1"/>
  <c r="AK525" i="3" s="1"/>
  <c r="D525" i="3"/>
  <c r="C525" i="3"/>
  <c r="T525" i="3" s="1"/>
  <c r="AJ525" i="3" s="1"/>
  <c r="B525" i="3"/>
  <c r="A525" i="3"/>
  <c r="S525" i="3" s="1"/>
  <c r="H524" i="3"/>
  <c r="W524" i="3" s="1"/>
  <c r="G524" i="3"/>
  <c r="E524" i="3"/>
  <c r="U524" i="3" s="1"/>
  <c r="AK524" i="3" s="1"/>
  <c r="D524" i="3"/>
  <c r="C524" i="3"/>
  <c r="T524" i="3" s="1"/>
  <c r="B524" i="3"/>
  <c r="A524" i="3"/>
  <c r="S524" i="3" s="1"/>
  <c r="H523" i="3"/>
  <c r="W523" i="3" s="1"/>
  <c r="G523" i="3"/>
  <c r="E523" i="3"/>
  <c r="U523" i="3" s="1"/>
  <c r="AK523" i="3" s="1"/>
  <c r="D523" i="3"/>
  <c r="C523" i="3"/>
  <c r="T523" i="3" s="1"/>
  <c r="AJ523" i="3" s="1"/>
  <c r="B523" i="3"/>
  <c r="A523" i="3"/>
  <c r="S523" i="3" s="1"/>
  <c r="H522" i="3"/>
  <c r="W522" i="3" s="1"/>
  <c r="G522" i="3"/>
  <c r="E522" i="3"/>
  <c r="U522" i="3" s="1"/>
  <c r="AK522" i="3" s="1"/>
  <c r="D522" i="3"/>
  <c r="C522" i="3"/>
  <c r="T522" i="3" s="1"/>
  <c r="B522" i="3"/>
  <c r="A522" i="3"/>
  <c r="S522" i="3" s="1"/>
  <c r="H521" i="3"/>
  <c r="W521" i="3" s="1"/>
  <c r="G521" i="3"/>
  <c r="E521" i="3"/>
  <c r="U521" i="3" s="1"/>
  <c r="AK521" i="3" s="1"/>
  <c r="D521" i="3"/>
  <c r="C521" i="3"/>
  <c r="T521" i="3" s="1"/>
  <c r="B521" i="3"/>
  <c r="A521" i="3"/>
  <c r="S521" i="3" s="1"/>
  <c r="H520" i="3"/>
  <c r="W520" i="3" s="1"/>
  <c r="G520" i="3"/>
  <c r="E520" i="3"/>
  <c r="U520" i="3" s="1"/>
  <c r="AK520" i="3" s="1"/>
  <c r="D520" i="3"/>
  <c r="C520" i="3"/>
  <c r="T520" i="3" s="1"/>
  <c r="B520" i="3"/>
  <c r="A520" i="3"/>
  <c r="S520" i="3" s="1"/>
  <c r="H519" i="3"/>
  <c r="W519" i="3" s="1"/>
  <c r="G519" i="3"/>
  <c r="E519" i="3"/>
  <c r="U519" i="3" s="1"/>
  <c r="AK519" i="3" s="1"/>
  <c r="D519" i="3"/>
  <c r="C519" i="3"/>
  <c r="T519" i="3" s="1"/>
  <c r="AJ519" i="3" s="1"/>
  <c r="B519" i="3"/>
  <c r="A519" i="3"/>
  <c r="S519" i="3" s="1"/>
  <c r="H518" i="3"/>
  <c r="W518" i="3" s="1"/>
  <c r="G518" i="3"/>
  <c r="E518" i="3"/>
  <c r="U518" i="3" s="1"/>
  <c r="AK518" i="3" s="1"/>
  <c r="D518" i="3"/>
  <c r="C518" i="3"/>
  <c r="T518" i="3" s="1"/>
  <c r="AJ518" i="3" s="1"/>
  <c r="B518" i="3"/>
  <c r="A518" i="3"/>
  <c r="S518" i="3" s="1"/>
  <c r="H517" i="3"/>
  <c r="W517" i="3" s="1"/>
  <c r="G517" i="3"/>
  <c r="E517" i="3"/>
  <c r="U517" i="3" s="1"/>
  <c r="AK517" i="3" s="1"/>
  <c r="D517" i="3"/>
  <c r="C517" i="3"/>
  <c r="T517" i="3" s="1"/>
  <c r="B517" i="3"/>
  <c r="A517" i="3"/>
  <c r="S517" i="3" s="1"/>
  <c r="H516" i="3"/>
  <c r="W516" i="3" s="1"/>
  <c r="G516" i="3"/>
  <c r="E516" i="3"/>
  <c r="U516" i="3" s="1"/>
  <c r="AK516" i="3" s="1"/>
  <c r="D516" i="3"/>
  <c r="C516" i="3"/>
  <c r="T516" i="3" s="1"/>
  <c r="B516" i="3"/>
  <c r="A516" i="3"/>
  <c r="S516" i="3" s="1"/>
  <c r="H515" i="3"/>
  <c r="W515" i="3" s="1"/>
  <c r="G515" i="3"/>
  <c r="E515" i="3"/>
  <c r="U515" i="3" s="1"/>
  <c r="AK515" i="3" s="1"/>
  <c r="D515" i="3"/>
  <c r="C515" i="3"/>
  <c r="T515" i="3" s="1"/>
  <c r="AJ515" i="3" s="1"/>
  <c r="B515" i="3"/>
  <c r="A515" i="3"/>
  <c r="S515" i="3" s="1"/>
  <c r="H514" i="3"/>
  <c r="W514" i="3" s="1"/>
  <c r="G514" i="3"/>
  <c r="E514" i="3"/>
  <c r="U514" i="3" s="1"/>
  <c r="AK514" i="3" s="1"/>
  <c r="D514" i="3"/>
  <c r="C514" i="3"/>
  <c r="T514" i="3" s="1"/>
  <c r="AJ514" i="3" s="1"/>
  <c r="B514" i="3"/>
  <c r="A514" i="3"/>
  <c r="S514" i="3" s="1"/>
  <c r="H513" i="3"/>
  <c r="W513" i="3" s="1"/>
  <c r="G513" i="3"/>
  <c r="E513" i="3"/>
  <c r="U513" i="3" s="1"/>
  <c r="AK513" i="3" s="1"/>
  <c r="D513" i="3"/>
  <c r="C513" i="3"/>
  <c r="T513" i="3" s="1"/>
  <c r="AJ513" i="3" s="1"/>
  <c r="B513" i="3"/>
  <c r="A513" i="3"/>
  <c r="S513" i="3" s="1"/>
  <c r="H512" i="3"/>
  <c r="W512" i="3" s="1"/>
  <c r="G512" i="3"/>
  <c r="E512" i="3"/>
  <c r="U512" i="3" s="1"/>
  <c r="AK512" i="3" s="1"/>
  <c r="D512" i="3"/>
  <c r="C512" i="3"/>
  <c r="T512" i="3" s="1"/>
  <c r="B512" i="3"/>
  <c r="A512" i="3"/>
  <c r="S512" i="3" s="1"/>
  <c r="H511" i="3"/>
  <c r="W511" i="3" s="1"/>
  <c r="G511" i="3"/>
  <c r="E511" i="3"/>
  <c r="U511" i="3" s="1"/>
  <c r="AK511" i="3" s="1"/>
  <c r="D511" i="3"/>
  <c r="C511" i="3"/>
  <c r="T511" i="3" s="1"/>
  <c r="AJ511" i="3" s="1"/>
  <c r="B511" i="3"/>
  <c r="A511" i="3"/>
  <c r="S511" i="3" s="1"/>
  <c r="H510" i="3"/>
  <c r="W510" i="3" s="1"/>
  <c r="G510" i="3"/>
  <c r="E510" i="3"/>
  <c r="U510" i="3" s="1"/>
  <c r="AK510" i="3" s="1"/>
  <c r="D510" i="3"/>
  <c r="C510" i="3"/>
  <c r="T510" i="3" s="1"/>
  <c r="AJ510" i="3" s="1"/>
  <c r="B510" i="3"/>
  <c r="H509" i="3"/>
  <c r="W509" i="3" s="1"/>
  <c r="G509" i="3"/>
  <c r="E509" i="3"/>
  <c r="U509" i="3" s="1"/>
  <c r="AK509" i="3" s="1"/>
  <c r="D509" i="3"/>
  <c r="C509" i="3"/>
  <c r="T509" i="3" s="1"/>
  <c r="AJ509" i="3" s="1"/>
  <c r="B509" i="3"/>
  <c r="A509" i="3"/>
  <c r="S509" i="3" s="1"/>
  <c r="H508" i="3"/>
  <c r="G508" i="3"/>
  <c r="E508" i="3"/>
  <c r="D508" i="3"/>
  <c r="C508" i="3"/>
  <c r="B508" i="3"/>
  <c r="A508" i="3"/>
  <c r="A507" i="3"/>
  <c r="AC506" i="3"/>
  <c r="AD506" i="3" s="1"/>
  <c r="AH504" i="3"/>
  <c r="AG504" i="3"/>
  <c r="AF504" i="3"/>
  <c r="AE504" i="3"/>
  <c r="AC504" i="3"/>
  <c r="AD504" i="3" s="1"/>
  <c r="AH503" i="3"/>
  <c r="AG503" i="3"/>
  <c r="AF503" i="3"/>
  <c r="AE503" i="3"/>
  <c r="AH502" i="3"/>
  <c r="AG502" i="3"/>
  <c r="AF502" i="3"/>
  <c r="AE502" i="3"/>
  <c r="AH501" i="3"/>
  <c r="AG501" i="3"/>
  <c r="AF501" i="3"/>
  <c r="AE501" i="3"/>
  <c r="AC501" i="3"/>
  <c r="AD501" i="3" s="1"/>
  <c r="AH500" i="3"/>
  <c r="AG500" i="3"/>
  <c r="AF500" i="3"/>
  <c r="AE500" i="3"/>
  <c r="AH499" i="3"/>
  <c r="AG499" i="3"/>
  <c r="AF499" i="3"/>
  <c r="AE499" i="3"/>
  <c r="AC499" i="3"/>
  <c r="AD499" i="3" s="1"/>
  <c r="AH498" i="3"/>
  <c r="AG498" i="3"/>
  <c r="AF498" i="3"/>
  <c r="AE498" i="3"/>
  <c r="AH497" i="3"/>
  <c r="AG497" i="3"/>
  <c r="AF497" i="3"/>
  <c r="AE497" i="3"/>
  <c r="AH496" i="3"/>
  <c r="AG496" i="3"/>
  <c r="AF496" i="3"/>
  <c r="AE496" i="3"/>
  <c r="AC496" i="3"/>
  <c r="AH495" i="3"/>
  <c r="AG495" i="3"/>
  <c r="AF495" i="3"/>
  <c r="AE495" i="3"/>
  <c r="AH494" i="3"/>
  <c r="AG494" i="3"/>
  <c r="AF494" i="3"/>
  <c r="AE494" i="3"/>
  <c r="AH493" i="3"/>
  <c r="AG493" i="3"/>
  <c r="AF493" i="3"/>
  <c r="AE493" i="3"/>
  <c r="AH492" i="3"/>
  <c r="AG492" i="3"/>
  <c r="AF492" i="3"/>
  <c r="AE492" i="3"/>
  <c r="AH491" i="3"/>
  <c r="AG491" i="3"/>
  <c r="AF491" i="3"/>
  <c r="AE491" i="3"/>
  <c r="AH490" i="3"/>
  <c r="AG490" i="3"/>
  <c r="AF490" i="3"/>
  <c r="AE490" i="3"/>
  <c r="AH489" i="3"/>
  <c r="AG489" i="3"/>
  <c r="AF489" i="3"/>
  <c r="AE489" i="3"/>
  <c r="AH488" i="3"/>
  <c r="AG488" i="3"/>
  <c r="AF488" i="3"/>
  <c r="AE488" i="3"/>
  <c r="AH487" i="3"/>
  <c r="AG487" i="3"/>
  <c r="AF487" i="3"/>
  <c r="AH486" i="3"/>
  <c r="AG486" i="3"/>
  <c r="AF486" i="3"/>
  <c r="AE486" i="3"/>
  <c r="AK485" i="3"/>
  <c r="AJ485" i="3"/>
  <c r="AH485" i="3"/>
  <c r="AG485" i="3"/>
  <c r="AF485" i="3"/>
  <c r="AE485" i="3"/>
  <c r="H506" i="3"/>
  <c r="W506" i="3" s="1"/>
  <c r="G506" i="3"/>
  <c r="E506" i="3"/>
  <c r="D506" i="3"/>
  <c r="C506" i="3"/>
  <c r="T506" i="3" s="1"/>
  <c r="B506" i="3"/>
  <c r="A506" i="3"/>
  <c r="S506" i="3" s="1"/>
  <c r="H505" i="3"/>
  <c r="W505" i="3" s="1"/>
  <c r="AI506" i="3" s="1"/>
  <c r="G505" i="3"/>
  <c r="E505" i="3"/>
  <c r="U505" i="3" s="1"/>
  <c r="AH506" i="3" s="1"/>
  <c r="D505" i="3"/>
  <c r="C505" i="3"/>
  <c r="B505" i="3"/>
  <c r="A505" i="3"/>
  <c r="S505" i="3" s="1"/>
  <c r="H504" i="3"/>
  <c r="W504" i="3" s="1"/>
  <c r="G504" i="3"/>
  <c r="E504" i="3"/>
  <c r="U504" i="3" s="1"/>
  <c r="AK504" i="3" s="1"/>
  <c r="D504" i="3"/>
  <c r="C504" i="3"/>
  <c r="T504" i="3" s="1"/>
  <c r="AJ504" i="3" s="1"/>
  <c r="B504" i="3"/>
  <c r="A504" i="3"/>
  <c r="S504" i="3" s="1"/>
  <c r="H503" i="3"/>
  <c r="W503" i="3" s="1"/>
  <c r="G503" i="3"/>
  <c r="E503" i="3"/>
  <c r="U503" i="3" s="1"/>
  <c r="AK503" i="3" s="1"/>
  <c r="D503" i="3"/>
  <c r="C503" i="3"/>
  <c r="T503" i="3" s="1"/>
  <c r="B503" i="3"/>
  <c r="A503" i="3"/>
  <c r="S503" i="3" s="1"/>
  <c r="H502" i="3"/>
  <c r="W502" i="3" s="1"/>
  <c r="G502" i="3"/>
  <c r="E502" i="3"/>
  <c r="U502" i="3" s="1"/>
  <c r="AK502" i="3" s="1"/>
  <c r="D502" i="3"/>
  <c r="C502" i="3"/>
  <c r="T502" i="3" s="1"/>
  <c r="B502" i="3"/>
  <c r="A502" i="3"/>
  <c r="S502" i="3" s="1"/>
  <c r="H501" i="3"/>
  <c r="W501" i="3" s="1"/>
  <c r="G501" i="3"/>
  <c r="E501" i="3"/>
  <c r="U501" i="3" s="1"/>
  <c r="AK501" i="3" s="1"/>
  <c r="D501" i="3"/>
  <c r="C501" i="3"/>
  <c r="T501" i="3" s="1"/>
  <c r="AJ501" i="3" s="1"/>
  <c r="B501" i="3"/>
  <c r="A501" i="3"/>
  <c r="S501" i="3" s="1"/>
  <c r="H500" i="3"/>
  <c r="W500" i="3" s="1"/>
  <c r="G500" i="3"/>
  <c r="E500" i="3"/>
  <c r="U500" i="3" s="1"/>
  <c r="AK500" i="3" s="1"/>
  <c r="D500" i="3"/>
  <c r="C500" i="3"/>
  <c r="T500" i="3" s="1"/>
  <c r="AJ500" i="3" s="1"/>
  <c r="B500" i="3"/>
  <c r="A500" i="3"/>
  <c r="S500" i="3" s="1"/>
  <c r="H499" i="3"/>
  <c r="W499" i="3" s="1"/>
  <c r="G499" i="3"/>
  <c r="E499" i="3"/>
  <c r="U499" i="3" s="1"/>
  <c r="AK499" i="3" s="1"/>
  <c r="D499" i="3"/>
  <c r="C499" i="3"/>
  <c r="T499" i="3" s="1"/>
  <c r="B499" i="3"/>
  <c r="A499" i="3"/>
  <c r="S499" i="3" s="1"/>
  <c r="H498" i="3"/>
  <c r="W498" i="3" s="1"/>
  <c r="G498" i="3"/>
  <c r="E498" i="3"/>
  <c r="U498" i="3" s="1"/>
  <c r="AK498" i="3" s="1"/>
  <c r="D498" i="3"/>
  <c r="C498" i="3"/>
  <c r="T498" i="3" s="1"/>
  <c r="AJ498" i="3" s="1"/>
  <c r="B498" i="3"/>
  <c r="A498" i="3"/>
  <c r="S498" i="3" s="1"/>
  <c r="H497" i="3"/>
  <c r="W497" i="3" s="1"/>
  <c r="G497" i="3"/>
  <c r="E497" i="3"/>
  <c r="U497" i="3" s="1"/>
  <c r="AK497" i="3" s="1"/>
  <c r="D497" i="3"/>
  <c r="C497" i="3"/>
  <c r="T497" i="3" s="1"/>
  <c r="B497" i="3"/>
  <c r="A497" i="3"/>
  <c r="S497" i="3" s="1"/>
  <c r="H496" i="3"/>
  <c r="W496" i="3" s="1"/>
  <c r="G496" i="3"/>
  <c r="E496" i="3"/>
  <c r="U496" i="3" s="1"/>
  <c r="AK496" i="3" s="1"/>
  <c r="D496" i="3"/>
  <c r="C496" i="3"/>
  <c r="T496" i="3" s="1"/>
  <c r="AJ496" i="3" s="1"/>
  <c r="B496" i="3"/>
  <c r="A496" i="3"/>
  <c r="S496" i="3" s="1"/>
  <c r="H495" i="3"/>
  <c r="W495" i="3" s="1"/>
  <c r="G495" i="3"/>
  <c r="E495" i="3"/>
  <c r="U495" i="3" s="1"/>
  <c r="AK495" i="3" s="1"/>
  <c r="D495" i="3"/>
  <c r="C495" i="3"/>
  <c r="T495" i="3" s="1"/>
  <c r="B495" i="3"/>
  <c r="A495" i="3"/>
  <c r="S495" i="3" s="1"/>
  <c r="H494" i="3"/>
  <c r="W494" i="3" s="1"/>
  <c r="G494" i="3"/>
  <c r="E494" i="3"/>
  <c r="U494" i="3" s="1"/>
  <c r="AK494" i="3" s="1"/>
  <c r="D494" i="3"/>
  <c r="C494" i="3"/>
  <c r="T494" i="3" s="1"/>
  <c r="AJ494" i="3" s="1"/>
  <c r="B494" i="3"/>
  <c r="A494" i="3"/>
  <c r="S494" i="3" s="1"/>
  <c r="H493" i="3"/>
  <c r="W493" i="3" s="1"/>
  <c r="G493" i="3"/>
  <c r="E493" i="3"/>
  <c r="U493" i="3" s="1"/>
  <c r="AK493" i="3" s="1"/>
  <c r="D493" i="3"/>
  <c r="C493" i="3"/>
  <c r="T493" i="3" s="1"/>
  <c r="AJ493" i="3" s="1"/>
  <c r="B493" i="3"/>
  <c r="A493" i="3"/>
  <c r="S493" i="3" s="1"/>
  <c r="H492" i="3"/>
  <c r="W492" i="3" s="1"/>
  <c r="G492" i="3"/>
  <c r="E492" i="3"/>
  <c r="U492" i="3" s="1"/>
  <c r="AK492" i="3" s="1"/>
  <c r="D492" i="3"/>
  <c r="C492" i="3"/>
  <c r="T492" i="3" s="1"/>
  <c r="B492" i="3"/>
  <c r="A492" i="3"/>
  <c r="S492" i="3" s="1"/>
  <c r="H491" i="3"/>
  <c r="W491" i="3" s="1"/>
  <c r="G491" i="3"/>
  <c r="E491" i="3"/>
  <c r="U491" i="3" s="1"/>
  <c r="AK491" i="3" s="1"/>
  <c r="D491" i="3"/>
  <c r="C491" i="3"/>
  <c r="T491" i="3" s="1"/>
  <c r="B491" i="3"/>
  <c r="A491" i="3"/>
  <c r="S491" i="3" s="1"/>
  <c r="H490" i="3"/>
  <c r="W490" i="3" s="1"/>
  <c r="G490" i="3"/>
  <c r="E490" i="3"/>
  <c r="U490" i="3" s="1"/>
  <c r="AK490" i="3" s="1"/>
  <c r="D490" i="3"/>
  <c r="C490" i="3"/>
  <c r="T490" i="3" s="1"/>
  <c r="AJ490" i="3" s="1"/>
  <c r="B490" i="3"/>
  <c r="A490" i="3"/>
  <c r="S490" i="3" s="1"/>
  <c r="H489" i="3"/>
  <c r="W489" i="3" s="1"/>
  <c r="G489" i="3"/>
  <c r="E489" i="3"/>
  <c r="U489" i="3" s="1"/>
  <c r="AK489" i="3" s="1"/>
  <c r="D489" i="3"/>
  <c r="C489" i="3"/>
  <c r="T489" i="3" s="1"/>
  <c r="B489" i="3"/>
  <c r="A489" i="3"/>
  <c r="S489" i="3" s="1"/>
  <c r="H488" i="3"/>
  <c r="W488" i="3" s="1"/>
  <c r="G488" i="3"/>
  <c r="E488" i="3"/>
  <c r="U488" i="3" s="1"/>
  <c r="AK488" i="3" s="1"/>
  <c r="D488" i="3"/>
  <c r="C488" i="3"/>
  <c r="T488" i="3" s="1"/>
  <c r="AJ488" i="3" s="1"/>
  <c r="B488" i="3"/>
  <c r="A488" i="3"/>
  <c r="S488" i="3" s="1"/>
  <c r="H487" i="3"/>
  <c r="W487" i="3" s="1"/>
  <c r="G487" i="3"/>
  <c r="E487" i="3"/>
  <c r="U487" i="3" s="1"/>
  <c r="AK487" i="3" s="1"/>
  <c r="D487" i="3"/>
  <c r="C487" i="3"/>
  <c r="T487" i="3" s="1"/>
  <c r="AJ487" i="3" s="1"/>
  <c r="B487" i="3"/>
  <c r="H486" i="3"/>
  <c r="W486" i="3" s="1"/>
  <c r="G486" i="3"/>
  <c r="E486" i="3"/>
  <c r="U486" i="3" s="1"/>
  <c r="AK486" i="3" s="1"/>
  <c r="D486" i="3"/>
  <c r="C486" i="3"/>
  <c r="T486" i="3" s="1"/>
  <c r="AJ486" i="3" s="1"/>
  <c r="B486" i="3"/>
  <c r="A486" i="3"/>
  <c r="S486" i="3" s="1"/>
  <c r="H485" i="3"/>
  <c r="G485" i="3"/>
  <c r="E485" i="3"/>
  <c r="D485" i="3"/>
  <c r="C485" i="3"/>
  <c r="B485" i="3"/>
  <c r="A485" i="3"/>
  <c r="A484" i="3"/>
  <c r="S484" i="3" s="1"/>
  <c r="AC483" i="3"/>
  <c r="AD483" i="3" s="1"/>
  <c r="AH481" i="3"/>
  <c r="AG481" i="3"/>
  <c r="AF481" i="3"/>
  <c r="AE481" i="3"/>
  <c r="AC481" i="3"/>
  <c r="AD481" i="3" s="1"/>
  <c r="AH480" i="3"/>
  <c r="AG480" i="3"/>
  <c r="AF480" i="3"/>
  <c r="AE480" i="3"/>
  <c r="AH479" i="3"/>
  <c r="AG479" i="3"/>
  <c r="AF479" i="3"/>
  <c r="AE479" i="3"/>
  <c r="AH478" i="3"/>
  <c r="AG478" i="3"/>
  <c r="AF478" i="3"/>
  <c r="AE478" i="3"/>
  <c r="AC478" i="3"/>
  <c r="AD478" i="3" s="1"/>
  <c r="AH477" i="3"/>
  <c r="AG477" i="3"/>
  <c r="AF477" i="3"/>
  <c r="AE477" i="3"/>
  <c r="AH476" i="3"/>
  <c r="AG476" i="3"/>
  <c r="AF476" i="3"/>
  <c r="AE476" i="3"/>
  <c r="AC476" i="3"/>
  <c r="AD476" i="3" s="1"/>
  <c r="AH475" i="3"/>
  <c r="AG475" i="3"/>
  <c r="AF475" i="3"/>
  <c r="AE475" i="3"/>
  <c r="AH474" i="3"/>
  <c r="AG474" i="3"/>
  <c r="AF474" i="3"/>
  <c r="AE474" i="3"/>
  <c r="AH473" i="3"/>
  <c r="AG473" i="3"/>
  <c r="AF473" i="3"/>
  <c r="AE473" i="3"/>
  <c r="AC473" i="3"/>
  <c r="AH472" i="3"/>
  <c r="AG472" i="3"/>
  <c r="AF472" i="3"/>
  <c r="AE472" i="3"/>
  <c r="AH471" i="3"/>
  <c r="AG471" i="3"/>
  <c r="AF471" i="3"/>
  <c r="AE471" i="3"/>
  <c r="AH470" i="3"/>
  <c r="AG470" i="3"/>
  <c r="AF470" i="3"/>
  <c r="AE470" i="3"/>
  <c r="AH469" i="3"/>
  <c r="AG469" i="3"/>
  <c r="AF469" i="3"/>
  <c r="AE469" i="3"/>
  <c r="AH468" i="3"/>
  <c r="AG468" i="3"/>
  <c r="AF468" i="3"/>
  <c r="AE468" i="3"/>
  <c r="AH467" i="3"/>
  <c r="AG467" i="3"/>
  <c r="AF467" i="3"/>
  <c r="AE467" i="3"/>
  <c r="AH466" i="3"/>
  <c r="AG466" i="3"/>
  <c r="AF466" i="3"/>
  <c r="AE466" i="3"/>
  <c r="AH465" i="3"/>
  <c r="AG465" i="3"/>
  <c r="AF465" i="3"/>
  <c r="AE465" i="3"/>
  <c r="AH464" i="3"/>
  <c r="AG464" i="3"/>
  <c r="AF464" i="3"/>
  <c r="AH463" i="3"/>
  <c r="AG463" i="3"/>
  <c r="AF463" i="3"/>
  <c r="AE463" i="3"/>
  <c r="AK462" i="3"/>
  <c r="AJ462" i="3"/>
  <c r="AH462" i="3"/>
  <c r="AG462" i="3"/>
  <c r="AF462" i="3"/>
  <c r="AE462" i="3"/>
  <c r="H483" i="3"/>
  <c r="W483" i="3" s="1"/>
  <c r="G483" i="3"/>
  <c r="E483" i="3"/>
  <c r="U483" i="3" s="1"/>
  <c r="D483" i="3"/>
  <c r="C483" i="3"/>
  <c r="T483" i="3" s="1"/>
  <c r="B483" i="3"/>
  <c r="A483" i="3"/>
  <c r="S483" i="3" s="1"/>
  <c r="H482" i="3"/>
  <c r="W482" i="3" s="1"/>
  <c r="AI483" i="3" s="1"/>
  <c r="G482" i="3"/>
  <c r="E482" i="3"/>
  <c r="U482" i="3" s="1"/>
  <c r="AH483" i="3" s="1"/>
  <c r="D482" i="3"/>
  <c r="C482" i="3"/>
  <c r="B482" i="3"/>
  <c r="A482" i="3"/>
  <c r="S482" i="3" s="1"/>
  <c r="H481" i="3"/>
  <c r="W481" i="3" s="1"/>
  <c r="G481" i="3"/>
  <c r="E481" i="3"/>
  <c r="U481" i="3" s="1"/>
  <c r="AK481" i="3" s="1"/>
  <c r="D481" i="3"/>
  <c r="C481" i="3"/>
  <c r="T481" i="3" s="1"/>
  <c r="AJ481" i="3" s="1"/>
  <c r="B481" i="3"/>
  <c r="A481" i="3"/>
  <c r="S481" i="3" s="1"/>
  <c r="H480" i="3"/>
  <c r="W480" i="3" s="1"/>
  <c r="G480" i="3"/>
  <c r="E480" i="3"/>
  <c r="U480" i="3" s="1"/>
  <c r="AK480" i="3" s="1"/>
  <c r="D480" i="3"/>
  <c r="C480" i="3"/>
  <c r="T480" i="3" s="1"/>
  <c r="B480" i="3"/>
  <c r="A480" i="3"/>
  <c r="S480" i="3" s="1"/>
  <c r="H479" i="3"/>
  <c r="W479" i="3" s="1"/>
  <c r="G479" i="3"/>
  <c r="E479" i="3"/>
  <c r="U479" i="3" s="1"/>
  <c r="AK479" i="3" s="1"/>
  <c r="D479" i="3"/>
  <c r="C479" i="3"/>
  <c r="T479" i="3" s="1"/>
  <c r="AJ479" i="3" s="1"/>
  <c r="B479" i="3"/>
  <c r="A479" i="3"/>
  <c r="S479" i="3" s="1"/>
  <c r="H478" i="3"/>
  <c r="W478" i="3" s="1"/>
  <c r="G478" i="3"/>
  <c r="E478" i="3"/>
  <c r="U478" i="3" s="1"/>
  <c r="AK478" i="3" s="1"/>
  <c r="D478" i="3"/>
  <c r="C478" i="3"/>
  <c r="T478" i="3" s="1"/>
  <c r="B478" i="3"/>
  <c r="A478" i="3"/>
  <c r="S478" i="3" s="1"/>
  <c r="H477" i="3"/>
  <c r="W477" i="3" s="1"/>
  <c r="G477" i="3"/>
  <c r="E477" i="3"/>
  <c r="U477" i="3" s="1"/>
  <c r="AK477" i="3" s="1"/>
  <c r="D477" i="3"/>
  <c r="C477" i="3"/>
  <c r="T477" i="3" s="1"/>
  <c r="AJ477" i="3" s="1"/>
  <c r="B477" i="3"/>
  <c r="A477" i="3"/>
  <c r="S477" i="3" s="1"/>
  <c r="H476" i="3"/>
  <c r="W476" i="3" s="1"/>
  <c r="G476" i="3"/>
  <c r="E476" i="3"/>
  <c r="U476" i="3" s="1"/>
  <c r="AK476" i="3" s="1"/>
  <c r="D476" i="3"/>
  <c r="C476" i="3"/>
  <c r="T476" i="3" s="1"/>
  <c r="B476" i="3"/>
  <c r="A476" i="3"/>
  <c r="S476" i="3" s="1"/>
  <c r="H475" i="3"/>
  <c r="W475" i="3" s="1"/>
  <c r="G475" i="3"/>
  <c r="E475" i="3"/>
  <c r="U475" i="3" s="1"/>
  <c r="AK475" i="3" s="1"/>
  <c r="D475" i="3"/>
  <c r="C475" i="3"/>
  <c r="T475" i="3" s="1"/>
  <c r="B475" i="3"/>
  <c r="A475" i="3"/>
  <c r="S475" i="3" s="1"/>
  <c r="H474" i="3"/>
  <c r="W474" i="3" s="1"/>
  <c r="G474" i="3"/>
  <c r="E474" i="3"/>
  <c r="U474" i="3" s="1"/>
  <c r="AK474" i="3" s="1"/>
  <c r="D474" i="3"/>
  <c r="C474" i="3"/>
  <c r="T474" i="3" s="1"/>
  <c r="B474" i="3"/>
  <c r="A474" i="3"/>
  <c r="S474" i="3" s="1"/>
  <c r="H473" i="3"/>
  <c r="W473" i="3" s="1"/>
  <c r="G473" i="3"/>
  <c r="E473" i="3"/>
  <c r="U473" i="3" s="1"/>
  <c r="AK473" i="3" s="1"/>
  <c r="D473" i="3"/>
  <c r="C473" i="3"/>
  <c r="T473" i="3" s="1"/>
  <c r="B473" i="3"/>
  <c r="A473" i="3"/>
  <c r="S473" i="3" s="1"/>
  <c r="H472" i="3"/>
  <c r="W472" i="3" s="1"/>
  <c r="G472" i="3"/>
  <c r="E472" i="3"/>
  <c r="U472" i="3" s="1"/>
  <c r="AK472" i="3" s="1"/>
  <c r="D472" i="3"/>
  <c r="C472" i="3"/>
  <c r="T472" i="3" s="1"/>
  <c r="AJ472" i="3" s="1"/>
  <c r="B472" i="3"/>
  <c r="A472" i="3"/>
  <c r="S472" i="3" s="1"/>
  <c r="H471" i="3"/>
  <c r="W471" i="3" s="1"/>
  <c r="G471" i="3"/>
  <c r="E471" i="3"/>
  <c r="U471" i="3" s="1"/>
  <c r="AK471" i="3" s="1"/>
  <c r="D471" i="3"/>
  <c r="C471" i="3"/>
  <c r="T471" i="3" s="1"/>
  <c r="B471" i="3"/>
  <c r="A471" i="3"/>
  <c r="S471" i="3" s="1"/>
  <c r="H470" i="3"/>
  <c r="W470" i="3" s="1"/>
  <c r="G470" i="3"/>
  <c r="E470" i="3"/>
  <c r="U470" i="3" s="1"/>
  <c r="AK470" i="3" s="1"/>
  <c r="D470" i="3"/>
  <c r="C470" i="3"/>
  <c r="T470" i="3" s="1"/>
  <c r="B470" i="3"/>
  <c r="A470" i="3"/>
  <c r="S470" i="3" s="1"/>
  <c r="H469" i="3"/>
  <c r="W469" i="3" s="1"/>
  <c r="G469" i="3"/>
  <c r="E469" i="3"/>
  <c r="U469" i="3" s="1"/>
  <c r="AK469" i="3" s="1"/>
  <c r="D469" i="3"/>
  <c r="C469" i="3"/>
  <c r="T469" i="3" s="1"/>
  <c r="AJ469" i="3" s="1"/>
  <c r="B469" i="3"/>
  <c r="A469" i="3"/>
  <c r="S469" i="3" s="1"/>
  <c r="H468" i="3"/>
  <c r="W468" i="3" s="1"/>
  <c r="G468" i="3"/>
  <c r="E468" i="3"/>
  <c r="U468" i="3" s="1"/>
  <c r="AK468" i="3" s="1"/>
  <c r="D468" i="3"/>
  <c r="C468" i="3"/>
  <c r="T468" i="3" s="1"/>
  <c r="AJ468" i="3" s="1"/>
  <c r="B468" i="3"/>
  <c r="A468" i="3"/>
  <c r="S468" i="3" s="1"/>
  <c r="H467" i="3"/>
  <c r="W467" i="3" s="1"/>
  <c r="G467" i="3"/>
  <c r="E467" i="3"/>
  <c r="U467" i="3" s="1"/>
  <c r="AK467" i="3" s="1"/>
  <c r="D467" i="3"/>
  <c r="C467" i="3"/>
  <c r="T467" i="3" s="1"/>
  <c r="AJ467" i="3" s="1"/>
  <c r="B467" i="3"/>
  <c r="A467" i="3"/>
  <c r="S467" i="3" s="1"/>
  <c r="H466" i="3"/>
  <c r="W466" i="3" s="1"/>
  <c r="G466" i="3"/>
  <c r="E466" i="3"/>
  <c r="U466" i="3" s="1"/>
  <c r="AK466" i="3" s="1"/>
  <c r="D466" i="3"/>
  <c r="C466" i="3"/>
  <c r="T466" i="3" s="1"/>
  <c r="AJ466" i="3" s="1"/>
  <c r="B466" i="3"/>
  <c r="A466" i="3"/>
  <c r="S466" i="3" s="1"/>
  <c r="H465" i="3"/>
  <c r="W465" i="3" s="1"/>
  <c r="G465" i="3"/>
  <c r="E465" i="3"/>
  <c r="U465" i="3" s="1"/>
  <c r="AK465" i="3" s="1"/>
  <c r="D465" i="3"/>
  <c r="C465" i="3"/>
  <c r="T465" i="3" s="1"/>
  <c r="AJ465" i="3" s="1"/>
  <c r="B465" i="3"/>
  <c r="A465" i="3"/>
  <c r="S465" i="3" s="1"/>
  <c r="H464" i="3"/>
  <c r="W464" i="3" s="1"/>
  <c r="G464" i="3"/>
  <c r="E464" i="3"/>
  <c r="U464" i="3" s="1"/>
  <c r="AK464" i="3" s="1"/>
  <c r="D464" i="3"/>
  <c r="C464" i="3"/>
  <c r="T464" i="3" s="1"/>
  <c r="AJ464" i="3" s="1"/>
  <c r="B464" i="3"/>
  <c r="H463" i="3"/>
  <c r="W463" i="3" s="1"/>
  <c r="G463" i="3"/>
  <c r="E463" i="3"/>
  <c r="U463" i="3" s="1"/>
  <c r="AK463" i="3" s="1"/>
  <c r="D463" i="3"/>
  <c r="C463" i="3"/>
  <c r="T463" i="3" s="1"/>
  <c r="AJ463" i="3" s="1"/>
  <c r="B463" i="3"/>
  <c r="A463" i="3"/>
  <c r="S463" i="3" s="1"/>
  <c r="H462" i="3"/>
  <c r="G462" i="3"/>
  <c r="E462" i="3"/>
  <c r="D462" i="3"/>
  <c r="C462" i="3"/>
  <c r="B462" i="3"/>
  <c r="A462" i="3"/>
  <c r="A461" i="3"/>
  <c r="AC461" i="3" s="1"/>
  <c r="AC460" i="3"/>
  <c r="AD460" i="3" s="1"/>
  <c r="AH458" i="3"/>
  <c r="AG458" i="3"/>
  <c r="AF458" i="3"/>
  <c r="AE458" i="3"/>
  <c r="AC458" i="3"/>
  <c r="AD458" i="3" s="1"/>
  <c r="AH457" i="3"/>
  <c r="AG457" i="3"/>
  <c r="AF457" i="3"/>
  <c r="AE457" i="3"/>
  <c r="AH456" i="3"/>
  <c r="AG456" i="3"/>
  <c r="AF456" i="3"/>
  <c r="AE456" i="3"/>
  <c r="AH455" i="3"/>
  <c r="AG455" i="3"/>
  <c r="AF455" i="3"/>
  <c r="AE455" i="3"/>
  <c r="AC455" i="3"/>
  <c r="AD455" i="3" s="1"/>
  <c r="AH454" i="3"/>
  <c r="AG454" i="3"/>
  <c r="AF454" i="3"/>
  <c r="AE454" i="3"/>
  <c r="AH453" i="3"/>
  <c r="AG453" i="3"/>
  <c r="AF453" i="3"/>
  <c r="AE453" i="3"/>
  <c r="AC453" i="3"/>
  <c r="AD453" i="3" s="1"/>
  <c r="AH452" i="3"/>
  <c r="AG452" i="3"/>
  <c r="AI452" i="3" s="1"/>
  <c r="AF452" i="3"/>
  <c r="AE452" i="3"/>
  <c r="AH451" i="3"/>
  <c r="AG451" i="3"/>
  <c r="AF451" i="3"/>
  <c r="AE451" i="3"/>
  <c r="AH450" i="3"/>
  <c r="AG450" i="3"/>
  <c r="AF450" i="3"/>
  <c r="AE450" i="3"/>
  <c r="AC450" i="3"/>
  <c r="AH449" i="3"/>
  <c r="AG449" i="3"/>
  <c r="AF449" i="3"/>
  <c r="AE449" i="3"/>
  <c r="AH448" i="3"/>
  <c r="AG448" i="3"/>
  <c r="AF448" i="3"/>
  <c r="AE448" i="3"/>
  <c r="AH447" i="3"/>
  <c r="AG447" i="3"/>
  <c r="AF447" i="3"/>
  <c r="AE447" i="3"/>
  <c r="AH446" i="3"/>
  <c r="AG446" i="3"/>
  <c r="AF446" i="3"/>
  <c r="AE446" i="3"/>
  <c r="AH445" i="3"/>
  <c r="AG445" i="3"/>
  <c r="AF445" i="3"/>
  <c r="AE445" i="3"/>
  <c r="AH444" i="3"/>
  <c r="AG444" i="3"/>
  <c r="AF444" i="3"/>
  <c r="AE444" i="3"/>
  <c r="AH443" i="3"/>
  <c r="AG443" i="3"/>
  <c r="AF443" i="3"/>
  <c r="AE443" i="3"/>
  <c r="AH442" i="3"/>
  <c r="AG442" i="3"/>
  <c r="AF442" i="3"/>
  <c r="AE442" i="3"/>
  <c r="AH441" i="3"/>
  <c r="AG441" i="3"/>
  <c r="AF441" i="3"/>
  <c r="AH440" i="3"/>
  <c r="AG440" i="3"/>
  <c r="AF440" i="3"/>
  <c r="AE440" i="3"/>
  <c r="AK439" i="3"/>
  <c r="AJ439" i="3"/>
  <c r="AH439" i="3"/>
  <c r="AG439" i="3"/>
  <c r="AF439" i="3"/>
  <c r="AE439" i="3"/>
  <c r="H460" i="3"/>
  <c r="W460" i="3" s="1"/>
  <c r="G460" i="3"/>
  <c r="E460" i="3"/>
  <c r="D460" i="3"/>
  <c r="C460" i="3"/>
  <c r="T460" i="3" s="1"/>
  <c r="B460" i="3"/>
  <c r="A460" i="3"/>
  <c r="S460" i="3" s="1"/>
  <c r="H459" i="3"/>
  <c r="W459" i="3" s="1"/>
  <c r="AI460" i="3" s="1"/>
  <c r="G459" i="3"/>
  <c r="E459" i="3"/>
  <c r="U459" i="3" s="1"/>
  <c r="AH460" i="3" s="1"/>
  <c r="D459" i="3"/>
  <c r="C459" i="3"/>
  <c r="B459" i="3"/>
  <c r="A459" i="3"/>
  <c r="S459" i="3" s="1"/>
  <c r="H458" i="3"/>
  <c r="W458" i="3" s="1"/>
  <c r="G458" i="3"/>
  <c r="E458" i="3"/>
  <c r="U458" i="3" s="1"/>
  <c r="AK458" i="3" s="1"/>
  <c r="D458" i="3"/>
  <c r="C458" i="3"/>
  <c r="T458" i="3" s="1"/>
  <c r="AJ458" i="3" s="1"/>
  <c r="B458" i="3"/>
  <c r="A458" i="3"/>
  <c r="S458" i="3" s="1"/>
  <c r="H457" i="3"/>
  <c r="W457" i="3" s="1"/>
  <c r="G457" i="3"/>
  <c r="E457" i="3"/>
  <c r="U457" i="3" s="1"/>
  <c r="AK457" i="3" s="1"/>
  <c r="D457" i="3"/>
  <c r="C457" i="3"/>
  <c r="T457" i="3" s="1"/>
  <c r="B457" i="3"/>
  <c r="A457" i="3"/>
  <c r="S457" i="3" s="1"/>
  <c r="H456" i="3"/>
  <c r="W456" i="3" s="1"/>
  <c r="G456" i="3"/>
  <c r="E456" i="3"/>
  <c r="U456" i="3" s="1"/>
  <c r="AK456" i="3" s="1"/>
  <c r="D456" i="3"/>
  <c r="C456" i="3"/>
  <c r="T456" i="3" s="1"/>
  <c r="B456" i="3"/>
  <c r="A456" i="3"/>
  <c r="S456" i="3" s="1"/>
  <c r="H455" i="3"/>
  <c r="W455" i="3" s="1"/>
  <c r="G455" i="3"/>
  <c r="E455" i="3"/>
  <c r="U455" i="3" s="1"/>
  <c r="AK455" i="3" s="1"/>
  <c r="D455" i="3"/>
  <c r="C455" i="3"/>
  <c r="T455" i="3" s="1"/>
  <c r="B455" i="3"/>
  <c r="A455" i="3"/>
  <c r="S455" i="3" s="1"/>
  <c r="H454" i="3"/>
  <c r="W454" i="3" s="1"/>
  <c r="G454" i="3"/>
  <c r="E454" i="3"/>
  <c r="U454" i="3" s="1"/>
  <c r="AK454" i="3" s="1"/>
  <c r="D454" i="3"/>
  <c r="C454" i="3"/>
  <c r="T454" i="3" s="1"/>
  <c r="AJ454" i="3" s="1"/>
  <c r="B454" i="3"/>
  <c r="A454" i="3"/>
  <c r="S454" i="3" s="1"/>
  <c r="H453" i="3"/>
  <c r="W453" i="3" s="1"/>
  <c r="G453" i="3"/>
  <c r="E453" i="3"/>
  <c r="U453" i="3" s="1"/>
  <c r="AK453" i="3" s="1"/>
  <c r="D453" i="3"/>
  <c r="C453" i="3"/>
  <c r="T453" i="3" s="1"/>
  <c r="B453" i="3"/>
  <c r="A453" i="3"/>
  <c r="S453" i="3" s="1"/>
  <c r="H452" i="3"/>
  <c r="W452" i="3" s="1"/>
  <c r="G452" i="3"/>
  <c r="E452" i="3"/>
  <c r="U452" i="3" s="1"/>
  <c r="AK452" i="3" s="1"/>
  <c r="D452" i="3"/>
  <c r="C452" i="3"/>
  <c r="T452" i="3" s="1"/>
  <c r="B452" i="3"/>
  <c r="A452" i="3"/>
  <c r="S452" i="3" s="1"/>
  <c r="H451" i="3"/>
  <c r="W451" i="3" s="1"/>
  <c r="G451" i="3"/>
  <c r="E451" i="3"/>
  <c r="U451" i="3" s="1"/>
  <c r="AK451" i="3" s="1"/>
  <c r="D451" i="3"/>
  <c r="C451" i="3"/>
  <c r="T451" i="3" s="1"/>
  <c r="B451" i="3"/>
  <c r="A451" i="3"/>
  <c r="S451" i="3" s="1"/>
  <c r="H450" i="3"/>
  <c r="W450" i="3" s="1"/>
  <c r="G450" i="3"/>
  <c r="E450" i="3"/>
  <c r="U450" i="3" s="1"/>
  <c r="AK450" i="3" s="1"/>
  <c r="D450" i="3"/>
  <c r="C450" i="3"/>
  <c r="T450" i="3" s="1"/>
  <c r="B450" i="3"/>
  <c r="A450" i="3"/>
  <c r="S450" i="3" s="1"/>
  <c r="H449" i="3"/>
  <c r="W449" i="3" s="1"/>
  <c r="G449" i="3"/>
  <c r="E449" i="3"/>
  <c r="U449" i="3" s="1"/>
  <c r="AK449" i="3" s="1"/>
  <c r="D449" i="3"/>
  <c r="C449" i="3"/>
  <c r="T449" i="3" s="1"/>
  <c r="B449" i="3"/>
  <c r="A449" i="3"/>
  <c r="S449" i="3" s="1"/>
  <c r="H448" i="3"/>
  <c r="W448" i="3" s="1"/>
  <c r="G448" i="3"/>
  <c r="E448" i="3"/>
  <c r="U448" i="3" s="1"/>
  <c r="AK448" i="3" s="1"/>
  <c r="D448" i="3"/>
  <c r="C448" i="3"/>
  <c r="T448" i="3" s="1"/>
  <c r="B448" i="3"/>
  <c r="A448" i="3"/>
  <c r="S448" i="3" s="1"/>
  <c r="H447" i="3"/>
  <c r="W447" i="3" s="1"/>
  <c r="G447" i="3"/>
  <c r="E447" i="3"/>
  <c r="U447" i="3" s="1"/>
  <c r="AK447" i="3" s="1"/>
  <c r="D447" i="3"/>
  <c r="C447" i="3"/>
  <c r="T447" i="3" s="1"/>
  <c r="B447" i="3"/>
  <c r="A447" i="3"/>
  <c r="S447" i="3" s="1"/>
  <c r="H446" i="3"/>
  <c r="W446" i="3" s="1"/>
  <c r="G446" i="3"/>
  <c r="E446" i="3"/>
  <c r="U446" i="3" s="1"/>
  <c r="AK446" i="3" s="1"/>
  <c r="D446" i="3"/>
  <c r="C446" i="3"/>
  <c r="T446" i="3" s="1"/>
  <c r="AJ446" i="3" s="1"/>
  <c r="B446" i="3"/>
  <c r="A446" i="3"/>
  <c r="S446" i="3" s="1"/>
  <c r="H445" i="3"/>
  <c r="W445" i="3" s="1"/>
  <c r="G445" i="3"/>
  <c r="E445" i="3"/>
  <c r="U445" i="3" s="1"/>
  <c r="AK445" i="3" s="1"/>
  <c r="D445" i="3"/>
  <c r="C445" i="3"/>
  <c r="T445" i="3" s="1"/>
  <c r="AJ445" i="3" s="1"/>
  <c r="B445" i="3"/>
  <c r="A445" i="3"/>
  <c r="S445" i="3" s="1"/>
  <c r="H444" i="3"/>
  <c r="W444" i="3" s="1"/>
  <c r="G444" i="3"/>
  <c r="E444" i="3"/>
  <c r="U444" i="3" s="1"/>
  <c r="AK444" i="3" s="1"/>
  <c r="D444" i="3"/>
  <c r="C444" i="3"/>
  <c r="T444" i="3" s="1"/>
  <c r="AJ444" i="3" s="1"/>
  <c r="B444" i="3"/>
  <c r="A444" i="3"/>
  <c r="S444" i="3" s="1"/>
  <c r="H443" i="3"/>
  <c r="W443" i="3" s="1"/>
  <c r="G443" i="3"/>
  <c r="E443" i="3"/>
  <c r="U443" i="3" s="1"/>
  <c r="AK443" i="3" s="1"/>
  <c r="D443" i="3"/>
  <c r="C443" i="3"/>
  <c r="T443" i="3" s="1"/>
  <c r="AJ443" i="3" s="1"/>
  <c r="B443" i="3"/>
  <c r="A443" i="3"/>
  <c r="S443" i="3" s="1"/>
  <c r="H442" i="3"/>
  <c r="W442" i="3" s="1"/>
  <c r="G442" i="3"/>
  <c r="E442" i="3"/>
  <c r="U442" i="3" s="1"/>
  <c r="AK442" i="3" s="1"/>
  <c r="D442" i="3"/>
  <c r="C442" i="3"/>
  <c r="T442" i="3" s="1"/>
  <c r="AJ442" i="3" s="1"/>
  <c r="B442" i="3"/>
  <c r="A442" i="3"/>
  <c r="S442" i="3" s="1"/>
  <c r="H441" i="3"/>
  <c r="W441" i="3" s="1"/>
  <c r="G441" i="3"/>
  <c r="E441" i="3"/>
  <c r="U441" i="3" s="1"/>
  <c r="AK441" i="3" s="1"/>
  <c r="D441" i="3"/>
  <c r="C441" i="3"/>
  <c r="T441" i="3" s="1"/>
  <c r="AJ441" i="3" s="1"/>
  <c r="B441" i="3"/>
  <c r="H440" i="3"/>
  <c r="W440" i="3" s="1"/>
  <c r="G440" i="3"/>
  <c r="E440" i="3"/>
  <c r="U440" i="3" s="1"/>
  <c r="AK440" i="3" s="1"/>
  <c r="D440" i="3"/>
  <c r="C440" i="3"/>
  <c r="T440" i="3" s="1"/>
  <c r="AJ440" i="3" s="1"/>
  <c r="B440" i="3"/>
  <c r="A440" i="3"/>
  <c r="S440" i="3" s="1"/>
  <c r="H439" i="3"/>
  <c r="G439" i="3"/>
  <c r="E439" i="3"/>
  <c r="D439" i="3"/>
  <c r="C439" i="3"/>
  <c r="B439" i="3"/>
  <c r="A439" i="3"/>
  <c r="A438" i="3"/>
  <c r="AC438" i="3" s="1"/>
  <c r="Y437" i="7"/>
  <c r="Z437" i="7" s="1"/>
  <c r="T437" i="7"/>
  <c r="S437" i="7"/>
  <c r="R437" i="7"/>
  <c r="U437" i="7" s="1"/>
  <c r="Q437" i="7"/>
  <c r="T436" i="7"/>
  <c r="AE437" i="7" s="1"/>
  <c r="S436" i="7"/>
  <c r="AD437" i="7" s="1"/>
  <c r="R436" i="7"/>
  <c r="U436" i="7" s="1"/>
  <c r="Q436" i="7"/>
  <c r="AF435" i="7"/>
  <c r="AD435" i="7"/>
  <c r="AC435" i="7"/>
  <c r="AE435" i="7" s="1"/>
  <c r="AB435" i="7"/>
  <c r="AA435" i="7"/>
  <c r="Y435" i="7"/>
  <c r="Z435" i="7" s="1"/>
  <c r="T435" i="7"/>
  <c r="S435" i="7"/>
  <c r="AG435" i="7" s="1"/>
  <c r="R435" i="7"/>
  <c r="U435" i="7" s="1"/>
  <c r="Q435" i="7"/>
  <c r="AG434" i="7"/>
  <c r="AE434" i="7"/>
  <c r="AD434" i="7"/>
  <c r="AC434" i="7"/>
  <c r="AB434" i="7"/>
  <c r="AA434" i="7"/>
  <c r="T434" i="7"/>
  <c r="S434" i="7"/>
  <c r="R434" i="7"/>
  <c r="U434" i="7" s="1"/>
  <c r="Q434" i="7"/>
  <c r="AG433" i="7"/>
  <c r="AF433" i="7"/>
  <c r="AD433" i="7"/>
  <c r="AC433" i="7"/>
  <c r="AE433" i="7" s="1"/>
  <c r="AB433" i="7"/>
  <c r="AA433" i="7"/>
  <c r="U433" i="7"/>
  <c r="T433" i="7"/>
  <c r="S433" i="7"/>
  <c r="R433" i="7"/>
  <c r="Q433" i="7"/>
  <c r="AG432" i="7"/>
  <c r="AF432" i="7"/>
  <c r="AD432" i="7"/>
  <c r="AC432" i="7"/>
  <c r="AE432" i="7" s="1"/>
  <c r="AB432" i="7"/>
  <c r="AA432" i="7"/>
  <c r="Z432" i="7"/>
  <c r="Y432" i="7"/>
  <c r="T432" i="7"/>
  <c r="S432" i="7"/>
  <c r="R432" i="7"/>
  <c r="U432" i="7" s="1"/>
  <c r="Q432" i="7"/>
  <c r="AG431" i="7"/>
  <c r="AF431" i="7"/>
  <c r="AD431" i="7"/>
  <c r="AC431" i="7"/>
  <c r="AE431" i="7" s="1"/>
  <c r="AB431" i="7"/>
  <c r="AA431" i="7"/>
  <c r="U431" i="7"/>
  <c r="T431" i="7"/>
  <c r="S431" i="7"/>
  <c r="R431" i="7"/>
  <c r="Q431" i="7"/>
  <c r="AG430" i="7"/>
  <c r="AD430" i="7"/>
  <c r="AC430" i="7"/>
  <c r="AE430" i="7" s="1"/>
  <c r="AB430" i="7"/>
  <c r="AA430" i="7"/>
  <c r="Z430" i="7"/>
  <c r="Y430" i="7"/>
  <c r="T430" i="7"/>
  <c r="S430" i="7"/>
  <c r="R430" i="7"/>
  <c r="U430" i="7" s="1"/>
  <c r="Q430" i="7"/>
  <c r="AG429" i="7"/>
  <c r="AF429" i="7"/>
  <c r="AD429" i="7"/>
  <c r="AC429" i="7"/>
  <c r="AE429" i="7" s="1"/>
  <c r="AB429" i="7"/>
  <c r="AA429" i="7"/>
  <c r="U429" i="7"/>
  <c r="T429" i="7"/>
  <c r="S429" i="7"/>
  <c r="R429" i="7"/>
  <c r="Q429" i="7"/>
  <c r="AF428" i="7"/>
  <c r="AD428" i="7"/>
  <c r="AC428" i="7"/>
  <c r="AE428" i="7" s="1"/>
  <c r="AB428" i="7"/>
  <c r="AA428" i="7"/>
  <c r="U428" i="7"/>
  <c r="T428" i="7"/>
  <c r="S428" i="7"/>
  <c r="AG428" i="7" s="1"/>
  <c r="R428" i="7"/>
  <c r="Q428" i="7"/>
  <c r="AG427" i="7"/>
  <c r="AF427" i="7"/>
  <c r="AE427" i="7"/>
  <c r="AD427" i="7"/>
  <c r="AC427" i="7"/>
  <c r="AB427" i="7"/>
  <c r="AA427" i="7"/>
  <c r="Y427" i="7"/>
  <c r="U427" i="7"/>
  <c r="T427" i="7"/>
  <c r="S427" i="7"/>
  <c r="R427" i="7"/>
  <c r="Q427" i="7"/>
  <c r="AG426" i="7"/>
  <c r="AE426" i="7"/>
  <c r="AD426" i="7"/>
  <c r="AC426" i="7"/>
  <c r="AB426" i="7"/>
  <c r="AA426" i="7"/>
  <c r="U426" i="7"/>
  <c r="T426" i="7"/>
  <c r="S426" i="7"/>
  <c r="R426" i="7"/>
  <c r="AF426" i="7" s="1"/>
  <c r="Q426" i="7"/>
  <c r="AF425" i="7"/>
  <c r="AD425" i="7"/>
  <c r="AC425" i="7"/>
  <c r="AE425" i="7" s="1"/>
  <c r="AB425" i="7"/>
  <c r="AA425" i="7"/>
  <c r="Z425" i="7"/>
  <c r="Y425" i="7"/>
  <c r="U425" i="7"/>
  <c r="T425" i="7"/>
  <c r="S425" i="7"/>
  <c r="AG425" i="7" s="1"/>
  <c r="R425" i="7"/>
  <c r="Q425" i="7"/>
  <c r="AG424" i="7"/>
  <c r="AE424" i="7"/>
  <c r="AD424" i="7"/>
  <c r="AC424" i="7"/>
  <c r="AB424" i="7"/>
  <c r="AA424" i="7"/>
  <c r="U424" i="7"/>
  <c r="T424" i="7"/>
  <c r="S424" i="7"/>
  <c r="R424" i="7"/>
  <c r="AF424" i="7" s="1"/>
  <c r="Q424" i="7"/>
  <c r="AF423" i="7"/>
  <c r="AD423" i="7"/>
  <c r="AC423" i="7"/>
  <c r="AE423" i="7" s="1"/>
  <c r="AB423" i="7"/>
  <c r="AA423" i="7"/>
  <c r="Z423" i="7"/>
  <c r="Y423" i="7"/>
  <c r="U423" i="7"/>
  <c r="T423" i="7"/>
  <c r="S423" i="7"/>
  <c r="AG423" i="7" s="1"/>
  <c r="R423" i="7"/>
  <c r="Q423" i="7"/>
  <c r="AG422" i="7"/>
  <c r="AE422" i="7"/>
  <c r="AD422" i="7"/>
  <c r="AC422" i="7"/>
  <c r="AB422" i="7"/>
  <c r="AA422" i="7"/>
  <c r="U422" i="7"/>
  <c r="T422" i="7"/>
  <c r="S422" i="7"/>
  <c r="R422" i="7"/>
  <c r="AF422" i="7" s="1"/>
  <c r="Q422" i="7"/>
  <c r="AF421" i="7"/>
  <c r="AD421" i="7"/>
  <c r="AC421" i="7"/>
  <c r="AE421" i="7" s="1"/>
  <c r="AB421" i="7"/>
  <c r="AA421" i="7"/>
  <c r="U421" i="7"/>
  <c r="T421" i="7"/>
  <c r="S421" i="7"/>
  <c r="AG421" i="7" s="1"/>
  <c r="R421" i="7"/>
  <c r="Q421" i="7"/>
  <c r="AG420" i="7"/>
  <c r="AD420" i="7"/>
  <c r="AC420" i="7"/>
  <c r="AE420" i="7" s="1"/>
  <c r="AB420" i="7"/>
  <c r="AA420" i="7"/>
  <c r="Z420" i="7"/>
  <c r="Y420" i="7"/>
  <c r="U420" i="7"/>
  <c r="T420" i="7"/>
  <c r="S420" i="7"/>
  <c r="R420" i="7"/>
  <c r="AF420" i="7" s="1"/>
  <c r="Q420" i="7"/>
  <c r="AF419" i="7"/>
  <c r="AD419" i="7"/>
  <c r="AC419" i="7"/>
  <c r="AE419" i="7" s="1"/>
  <c r="AB419" i="7"/>
  <c r="AA419" i="7"/>
  <c r="U419" i="7"/>
  <c r="T419" i="7"/>
  <c r="S419" i="7"/>
  <c r="AG419" i="7" s="1"/>
  <c r="R419" i="7"/>
  <c r="Q419" i="7"/>
  <c r="AG418" i="7"/>
  <c r="AD418" i="7"/>
  <c r="AC418" i="7"/>
  <c r="AE418" i="7" s="1"/>
  <c r="AB418" i="7"/>
  <c r="AA418" i="7"/>
  <c r="Z418" i="7"/>
  <c r="Y418" i="7"/>
  <c r="U418" i="7"/>
  <c r="T418" i="7"/>
  <c r="S418" i="7"/>
  <c r="R418" i="7"/>
  <c r="AF418" i="7" s="1"/>
  <c r="Q418" i="7"/>
  <c r="AF417" i="7"/>
  <c r="AD417" i="7"/>
  <c r="AC417" i="7"/>
  <c r="AE417" i="7" s="1"/>
  <c r="AB417" i="7"/>
  <c r="AA417" i="7"/>
  <c r="X417" i="7"/>
  <c r="X418" i="7" s="1"/>
  <c r="V417" i="7"/>
  <c r="U417" i="7"/>
  <c r="T417" i="7"/>
  <c r="S417" i="7"/>
  <c r="AG417" i="7" s="1"/>
  <c r="R417" i="7"/>
  <c r="Q417" i="7"/>
  <c r="AG416" i="7"/>
  <c r="AF416" i="7"/>
  <c r="AD416" i="7"/>
  <c r="AC416" i="7"/>
  <c r="AB416" i="7"/>
  <c r="AA416" i="7"/>
  <c r="Y415" i="7"/>
  <c r="Q415" i="7"/>
  <c r="G437" i="7"/>
  <c r="F437" i="7"/>
  <c r="E437" i="7"/>
  <c r="D437" i="7"/>
  <c r="C437" i="7"/>
  <c r="B437" i="7"/>
  <c r="A437" i="7"/>
  <c r="G436" i="7"/>
  <c r="F436" i="7"/>
  <c r="E436" i="7"/>
  <c r="D436" i="7"/>
  <c r="C436" i="7"/>
  <c r="B436" i="7"/>
  <c r="A436" i="7"/>
  <c r="G435" i="7"/>
  <c r="F435" i="7"/>
  <c r="E435" i="7"/>
  <c r="D435" i="7"/>
  <c r="C435" i="7"/>
  <c r="B435" i="7"/>
  <c r="A435" i="7"/>
  <c r="G434" i="7"/>
  <c r="F434" i="7"/>
  <c r="E434" i="7"/>
  <c r="D434" i="7"/>
  <c r="C434" i="7"/>
  <c r="B434" i="7"/>
  <c r="A434" i="7"/>
  <c r="G433" i="7"/>
  <c r="F433" i="7"/>
  <c r="E433" i="7"/>
  <c r="D433" i="7"/>
  <c r="C433" i="7"/>
  <c r="B433" i="7"/>
  <c r="A433" i="7"/>
  <c r="G432" i="7"/>
  <c r="F432" i="7"/>
  <c r="E432" i="7"/>
  <c r="D432" i="7"/>
  <c r="C432" i="7"/>
  <c r="B432" i="7"/>
  <c r="A432" i="7"/>
  <c r="G431" i="7"/>
  <c r="F431" i="7"/>
  <c r="E431" i="7"/>
  <c r="D431" i="7"/>
  <c r="C431" i="7"/>
  <c r="B431" i="7"/>
  <c r="A431" i="7"/>
  <c r="G430" i="7"/>
  <c r="F430" i="7"/>
  <c r="E430" i="7"/>
  <c r="D430" i="7"/>
  <c r="C430" i="7"/>
  <c r="B430" i="7"/>
  <c r="A430" i="7"/>
  <c r="G429" i="7"/>
  <c r="F429" i="7"/>
  <c r="E429" i="7"/>
  <c r="D429" i="7"/>
  <c r="C429" i="7"/>
  <c r="B429" i="7"/>
  <c r="A429" i="7"/>
  <c r="G428" i="7"/>
  <c r="F428" i="7"/>
  <c r="E428" i="7"/>
  <c r="D428" i="7"/>
  <c r="C428" i="7"/>
  <c r="B428" i="7"/>
  <c r="A428" i="7"/>
  <c r="G427" i="7"/>
  <c r="F427" i="7"/>
  <c r="E427" i="7"/>
  <c r="D427" i="7"/>
  <c r="C427" i="7"/>
  <c r="B427" i="7"/>
  <c r="A427" i="7"/>
  <c r="G426" i="7"/>
  <c r="F426" i="7"/>
  <c r="E426" i="7"/>
  <c r="D426" i="7"/>
  <c r="C426" i="7"/>
  <c r="B426" i="7"/>
  <c r="A426" i="7"/>
  <c r="G425" i="7"/>
  <c r="F425" i="7"/>
  <c r="E425" i="7"/>
  <c r="D425" i="7"/>
  <c r="C425" i="7"/>
  <c r="B425" i="7"/>
  <c r="A425" i="7"/>
  <c r="G424" i="7"/>
  <c r="F424" i="7"/>
  <c r="E424" i="7"/>
  <c r="D424" i="7"/>
  <c r="C424" i="7"/>
  <c r="B424" i="7"/>
  <c r="A424" i="7"/>
  <c r="G423" i="7"/>
  <c r="F423" i="7"/>
  <c r="E423" i="7"/>
  <c r="D423" i="7"/>
  <c r="C423" i="7"/>
  <c r="B423" i="7"/>
  <c r="A423" i="7"/>
  <c r="G422" i="7"/>
  <c r="F422" i="7"/>
  <c r="E422" i="7"/>
  <c r="D422" i="7"/>
  <c r="C422" i="7"/>
  <c r="B422" i="7"/>
  <c r="A422" i="7"/>
  <c r="G421" i="7"/>
  <c r="F421" i="7"/>
  <c r="E421" i="7"/>
  <c r="D421" i="7"/>
  <c r="C421" i="7"/>
  <c r="B421" i="7"/>
  <c r="A421" i="7"/>
  <c r="G420" i="7"/>
  <c r="F420" i="7"/>
  <c r="E420" i="7"/>
  <c r="D420" i="7"/>
  <c r="C420" i="7"/>
  <c r="B420" i="7"/>
  <c r="A420" i="7"/>
  <c r="G419" i="7"/>
  <c r="F419" i="7"/>
  <c r="E419" i="7"/>
  <c r="D419" i="7"/>
  <c r="C419" i="7"/>
  <c r="B419" i="7"/>
  <c r="A419" i="7"/>
  <c r="G418" i="7"/>
  <c r="F418" i="7"/>
  <c r="E418" i="7"/>
  <c r="D418" i="7"/>
  <c r="C418" i="7"/>
  <c r="B418" i="7"/>
  <c r="A418" i="7"/>
  <c r="G417" i="7"/>
  <c r="F417" i="7"/>
  <c r="E417" i="7"/>
  <c r="D417" i="7"/>
  <c r="C417" i="7"/>
  <c r="B417" i="7"/>
  <c r="A417" i="7"/>
  <c r="G416" i="7"/>
  <c r="F416" i="7"/>
  <c r="E416" i="7"/>
  <c r="D416" i="7"/>
  <c r="C416" i="7"/>
  <c r="B416" i="7"/>
  <c r="A416" i="7"/>
  <c r="A415" i="7"/>
  <c r="Y414" i="7"/>
  <c r="Z414" i="7" s="1"/>
  <c r="S414" i="7"/>
  <c r="Q414" i="7"/>
  <c r="G414" i="7"/>
  <c r="T414" i="7" s="1"/>
  <c r="F414" i="7"/>
  <c r="E414" i="7"/>
  <c r="Y402" i="7" s="1"/>
  <c r="D414" i="7"/>
  <c r="C414" i="7"/>
  <c r="R414" i="7" s="1"/>
  <c r="B414" i="7"/>
  <c r="A414" i="7"/>
  <c r="S413" i="7"/>
  <c r="AD414" i="7" s="1"/>
  <c r="R413" i="7"/>
  <c r="G413" i="7"/>
  <c r="T413" i="7" s="1"/>
  <c r="AE414" i="7" s="1"/>
  <c r="F413" i="7"/>
  <c r="E413" i="7"/>
  <c r="D413" i="7"/>
  <c r="C413" i="7"/>
  <c r="B413" i="7"/>
  <c r="A413" i="7"/>
  <c r="Q413" i="7" s="1"/>
  <c r="AF412" i="7"/>
  <c r="AE412" i="7"/>
  <c r="AD412" i="7"/>
  <c r="AC412" i="7"/>
  <c r="AB412" i="7"/>
  <c r="AA412" i="7"/>
  <c r="Z412" i="7"/>
  <c r="Y412" i="7"/>
  <c r="S412" i="7"/>
  <c r="AG412" i="7" s="1"/>
  <c r="R412" i="7"/>
  <c r="G412" i="7"/>
  <c r="T412" i="7" s="1"/>
  <c r="F412" i="7"/>
  <c r="E412" i="7"/>
  <c r="D412" i="7"/>
  <c r="C412" i="7"/>
  <c r="B412" i="7"/>
  <c r="A412" i="7"/>
  <c r="Q412" i="7" s="1"/>
  <c r="AF411" i="7"/>
  <c r="AE411" i="7"/>
  <c r="AD411" i="7"/>
  <c r="AC411" i="7"/>
  <c r="AB411" i="7"/>
  <c r="AA411" i="7"/>
  <c r="R411" i="7"/>
  <c r="G411" i="7"/>
  <c r="T411" i="7" s="1"/>
  <c r="F411" i="7"/>
  <c r="E411" i="7"/>
  <c r="S411" i="7" s="1"/>
  <c r="D411" i="7"/>
  <c r="C411" i="7"/>
  <c r="B411" i="7"/>
  <c r="A411" i="7"/>
  <c r="Q411" i="7" s="1"/>
  <c r="AF410" i="7"/>
  <c r="AD410" i="7"/>
  <c r="AC410" i="7"/>
  <c r="AB410" i="7"/>
  <c r="AA410" i="7"/>
  <c r="T410" i="7"/>
  <c r="Q410" i="7"/>
  <c r="G410" i="7"/>
  <c r="F410" i="7"/>
  <c r="E410" i="7"/>
  <c r="S410" i="7" s="1"/>
  <c r="D410" i="7"/>
  <c r="C410" i="7"/>
  <c r="R410" i="7" s="1"/>
  <c r="B410" i="7"/>
  <c r="A410" i="7"/>
  <c r="AD409" i="7"/>
  <c r="AC409" i="7"/>
  <c r="AE409" i="7" s="1"/>
  <c r="AB409" i="7"/>
  <c r="AA409" i="7"/>
  <c r="Y409" i="7"/>
  <c r="Z409" i="7" s="1"/>
  <c r="T409" i="7"/>
  <c r="Q409" i="7"/>
  <c r="G409" i="7"/>
  <c r="F409" i="7"/>
  <c r="E409" i="7"/>
  <c r="S409" i="7" s="1"/>
  <c r="D409" i="7"/>
  <c r="C409" i="7"/>
  <c r="R409" i="7" s="1"/>
  <c r="B409" i="7"/>
  <c r="A409" i="7"/>
  <c r="AD408" i="7"/>
  <c r="AC408" i="7"/>
  <c r="AE408" i="7" s="1"/>
  <c r="AB408" i="7"/>
  <c r="AA408" i="7"/>
  <c r="T408" i="7"/>
  <c r="G408" i="7"/>
  <c r="F408" i="7"/>
  <c r="E408" i="7"/>
  <c r="S408" i="7" s="1"/>
  <c r="D408" i="7"/>
  <c r="C408" i="7"/>
  <c r="R408" i="7" s="1"/>
  <c r="B408" i="7"/>
  <c r="A408" i="7"/>
  <c r="Q408" i="7" s="1"/>
  <c r="AD407" i="7"/>
  <c r="AE407" i="7" s="1"/>
  <c r="AC407" i="7"/>
  <c r="AB407" i="7"/>
  <c r="AA407" i="7"/>
  <c r="Z407" i="7"/>
  <c r="Y407" i="7"/>
  <c r="T407" i="7"/>
  <c r="G407" i="7"/>
  <c r="F407" i="7"/>
  <c r="E407" i="7"/>
  <c r="S407" i="7" s="1"/>
  <c r="D407" i="7"/>
  <c r="C407" i="7"/>
  <c r="R407" i="7" s="1"/>
  <c r="B407" i="7"/>
  <c r="A407" i="7"/>
  <c r="Q407" i="7" s="1"/>
  <c r="AD406" i="7"/>
  <c r="AE406" i="7" s="1"/>
  <c r="AC406" i="7"/>
  <c r="AB406" i="7"/>
  <c r="AA406" i="7"/>
  <c r="R406" i="7"/>
  <c r="G406" i="7"/>
  <c r="T406" i="7" s="1"/>
  <c r="F406" i="7"/>
  <c r="E406" i="7"/>
  <c r="S406" i="7" s="1"/>
  <c r="D406" i="7"/>
  <c r="C406" i="7"/>
  <c r="B406" i="7"/>
  <c r="A406" i="7"/>
  <c r="Q406" i="7" s="1"/>
  <c r="AF405" i="7"/>
  <c r="AE405" i="7"/>
  <c r="AD405" i="7"/>
  <c r="AC405" i="7"/>
  <c r="AB405" i="7"/>
  <c r="AA405" i="7"/>
  <c r="R405" i="7"/>
  <c r="G405" i="7"/>
  <c r="T405" i="7" s="1"/>
  <c r="F405" i="7"/>
  <c r="E405" i="7"/>
  <c r="S405" i="7" s="1"/>
  <c r="D405" i="7"/>
  <c r="C405" i="7"/>
  <c r="B405" i="7"/>
  <c r="A405" i="7"/>
  <c r="Q405" i="7" s="1"/>
  <c r="AD404" i="7"/>
  <c r="AC404" i="7"/>
  <c r="AE404" i="7" s="1"/>
  <c r="AB404" i="7"/>
  <c r="AA404" i="7"/>
  <c r="Y404" i="7"/>
  <c r="T404" i="7"/>
  <c r="Q404" i="7"/>
  <c r="G404" i="7"/>
  <c r="F404" i="7"/>
  <c r="E404" i="7"/>
  <c r="S404" i="7" s="1"/>
  <c r="D404" i="7"/>
  <c r="C404" i="7"/>
  <c r="R404" i="7" s="1"/>
  <c r="B404" i="7"/>
  <c r="A404" i="7"/>
  <c r="AE403" i="7"/>
  <c r="AD403" i="7"/>
  <c r="AC403" i="7"/>
  <c r="AB403" i="7"/>
  <c r="AA403" i="7"/>
  <c r="S403" i="7"/>
  <c r="R403" i="7"/>
  <c r="G403" i="7"/>
  <c r="T403" i="7" s="1"/>
  <c r="F403" i="7"/>
  <c r="E403" i="7"/>
  <c r="D403" i="7"/>
  <c r="C403" i="7"/>
  <c r="B403" i="7"/>
  <c r="A403" i="7"/>
  <c r="Q403" i="7" s="1"/>
  <c r="AD402" i="7"/>
  <c r="AC402" i="7"/>
  <c r="AE402" i="7" s="1"/>
  <c r="AB402" i="7"/>
  <c r="AA402" i="7"/>
  <c r="Z402" i="7"/>
  <c r="S402" i="7"/>
  <c r="R402" i="7"/>
  <c r="G402" i="7"/>
  <c r="T402" i="7" s="1"/>
  <c r="F402" i="7"/>
  <c r="E402" i="7"/>
  <c r="D402" i="7"/>
  <c r="C402" i="7"/>
  <c r="B402" i="7"/>
  <c r="A402" i="7"/>
  <c r="Q402" i="7" s="1"/>
  <c r="AF401" i="7"/>
  <c r="AD401" i="7"/>
  <c r="AC401" i="7"/>
  <c r="AE401" i="7" s="1"/>
  <c r="AB401" i="7"/>
  <c r="AA401" i="7"/>
  <c r="S401" i="7"/>
  <c r="R401" i="7"/>
  <c r="Q401" i="7"/>
  <c r="G401" i="7"/>
  <c r="T401" i="7" s="1"/>
  <c r="F401" i="7"/>
  <c r="E401" i="7"/>
  <c r="D401" i="7"/>
  <c r="C401" i="7"/>
  <c r="B401" i="7"/>
  <c r="A401" i="7"/>
  <c r="AG400" i="7"/>
  <c r="AF400" i="7"/>
  <c r="AD400" i="7"/>
  <c r="AC400" i="7"/>
  <c r="AE400" i="7" s="1"/>
  <c r="AB400" i="7"/>
  <c r="AA400" i="7"/>
  <c r="Y400" i="7"/>
  <c r="Z400" i="7" s="1"/>
  <c r="S400" i="7"/>
  <c r="R400" i="7"/>
  <c r="Q400" i="7"/>
  <c r="G400" i="7"/>
  <c r="T400" i="7" s="1"/>
  <c r="F400" i="7"/>
  <c r="E400" i="7"/>
  <c r="D400" i="7"/>
  <c r="C400" i="7"/>
  <c r="B400" i="7"/>
  <c r="A400" i="7"/>
  <c r="AD399" i="7"/>
  <c r="AC399" i="7"/>
  <c r="AE399" i="7" s="1"/>
  <c r="AB399" i="7"/>
  <c r="AA399" i="7"/>
  <c r="T399" i="7"/>
  <c r="Q399" i="7"/>
  <c r="G399" i="7"/>
  <c r="F399" i="7"/>
  <c r="E399" i="7"/>
  <c r="S399" i="7" s="1"/>
  <c r="D399" i="7"/>
  <c r="C399" i="7"/>
  <c r="R399" i="7" s="1"/>
  <c r="AF399" i="7" s="1"/>
  <c r="B399" i="7"/>
  <c r="A399" i="7"/>
  <c r="AG398" i="7"/>
  <c r="AE398" i="7"/>
  <c r="AD398" i="7"/>
  <c r="AC398" i="7"/>
  <c r="AB398" i="7"/>
  <c r="AA398" i="7"/>
  <c r="T398" i="7"/>
  <c r="Q398" i="7"/>
  <c r="G398" i="7"/>
  <c r="F398" i="7"/>
  <c r="E398" i="7"/>
  <c r="S398" i="7" s="1"/>
  <c r="D398" i="7"/>
  <c r="C398" i="7"/>
  <c r="R398" i="7" s="1"/>
  <c r="B398" i="7"/>
  <c r="A398" i="7"/>
  <c r="AG397" i="7"/>
  <c r="AE397" i="7"/>
  <c r="AD397" i="7"/>
  <c r="AC397" i="7"/>
  <c r="AB397" i="7"/>
  <c r="AA397" i="7"/>
  <c r="T397" i="7"/>
  <c r="Q397" i="7"/>
  <c r="G397" i="7"/>
  <c r="F397" i="7"/>
  <c r="E397" i="7"/>
  <c r="S397" i="7" s="1"/>
  <c r="D397" i="7"/>
  <c r="C397" i="7"/>
  <c r="R397" i="7" s="1"/>
  <c r="B397" i="7"/>
  <c r="A397" i="7"/>
  <c r="AD396" i="7"/>
  <c r="AC396" i="7"/>
  <c r="AE396" i="7" s="1"/>
  <c r="AB396" i="7"/>
  <c r="AA396" i="7"/>
  <c r="S396" i="7"/>
  <c r="AG396" i="7" s="1"/>
  <c r="R396" i="7"/>
  <c r="G396" i="7"/>
  <c r="T396" i="7" s="1"/>
  <c r="F396" i="7"/>
  <c r="E396" i="7"/>
  <c r="D396" i="7"/>
  <c r="C396" i="7"/>
  <c r="B396" i="7"/>
  <c r="A396" i="7"/>
  <c r="Q396" i="7" s="1"/>
  <c r="AD395" i="7"/>
  <c r="AC395" i="7"/>
  <c r="AE395" i="7" s="1"/>
  <c r="AB395" i="7"/>
  <c r="R395" i="7"/>
  <c r="G395" i="7"/>
  <c r="T395" i="7" s="1"/>
  <c r="F395" i="7"/>
  <c r="E395" i="7"/>
  <c r="S395" i="7" s="1"/>
  <c r="D395" i="7"/>
  <c r="C395" i="7"/>
  <c r="B395" i="7"/>
  <c r="AD394" i="7"/>
  <c r="AC394" i="7"/>
  <c r="AE394" i="7" s="1"/>
  <c r="AB394" i="7"/>
  <c r="AA394" i="7"/>
  <c r="T394" i="7"/>
  <c r="G394" i="7"/>
  <c r="F394" i="7"/>
  <c r="E394" i="7"/>
  <c r="S394" i="7" s="1"/>
  <c r="D394" i="7"/>
  <c r="C394" i="7"/>
  <c r="R394" i="7" s="1"/>
  <c r="B394" i="7"/>
  <c r="A394" i="7"/>
  <c r="Q394" i="7" s="1"/>
  <c r="AG393" i="7"/>
  <c r="AF393" i="7"/>
  <c r="AD393" i="7"/>
  <c r="AC393" i="7"/>
  <c r="AB393" i="7"/>
  <c r="AA393" i="7"/>
  <c r="G393" i="7"/>
  <c r="F393" i="7"/>
  <c r="E393" i="7"/>
  <c r="D393" i="7"/>
  <c r="C393" i="7"/>
  <c r="B393" i="7"/>
  <c r="A393" i="7"/>
  <c r="Y392" i="7"/>
  <c r="A392" i="7"/>
  <c r="Y391" i="7"/>
  <c r="Z391" i="7" s="1"/>
  <c r="R391" i="7"/>
  <c r="G391" i="7"/>
  <c r="T391" i="7" s="1"/>
  <c r="F391" i="7"/>
  <c r="E391" i="7"/>
  <c r="D391" i="7"/>
  <c r="C391" i="7"/>
  <c r="B391" i="7"/>
  <c r="A391" i="7"/>
  <c r="Q391" i="7" s="1"/>
  <c r="T390" i="7"/>
  <c r="AE391" i="7" s="1"/>
  <c r="Q390" i="7"/>
  <c r="G390" i="7"/>
  <c r="F390" i="7"/>
  <c r="E390" i="7"/>
  <c r="S390" i="7" s="1"/>
  <c r="AD391" i="7" s="1"/>
  <c r="D390" i="7"/>
  <c r="C390" i="7"/>
  <c r="B390" i="7"/>
  <c r="A390" i="7"/>
  <c r="AG389" i="7"/>
  <c r="AE389" i="7"/>
  <c r="AD389" i="7"/>
  <c r="AC389" i="7"/>
  <c r="AB389" i="7"/>
  <c r="AA389" i="7"/>
  <c r="Y389" i="7"/>
  <c r="Z389" i="7" s="1"/>
  <c r="T389" i="7"/>
  <c r="S389" i="7"/>
  <c r="Q389" i="7"/>
  <c r="G389" i="7"/>
  <c r="F389" i="7"/>
  <c r="E389" i="7"/>
  <c r="D389" i="7"/>
  <c r="C389" i="7"/>
  <c r="R389" i="7" s="1"/>
  <c r="B389" i="7"/>
  <c r="A389" i="7"/>
  <c r="AE388" i="7"/>
  <c r="AD388" i="7"/>
  <c r="AC388" i="7"/>
  <c r="AB388" i="7"/>
  <c r="AA388" i="7"/>
  <c r="S388" i="7"/>
  <c r="AG388" i="7" s="1"/>
  <c r="R388" i="7"/>
  <c r="G388" i="7"/>
  <c r="T388" i="7" s="1"/>
  <c r="F388" i="7"/>
  <c r="E388" i="7"/>
  <c r="D388" i="7"/>
  <c r="C388" i="7"/>
  <c r="B388" i="7"/>
  <c r="A388" i="7"/>
  <c r="Q388" i="7" s="1"/>
  <c r="AE387" i="7"/>
  <c r="AD387" i="7"/>
  <c r="AC387" i="7"/>
  <c r="AB387" i="7"/>
  <c r="AA387" i="7"/>
  <c r="S387" i="7"/>
  <c r="Q387" i="7"/>
  <c r="G387" i="7"/>
  <c r="T387" i="7" s="1"/>
  <c r="F387" i="7"/>
  <c r="E387" i="7"/>
  <c r="D387" i="7"/>
  <c r="C387" i="7"/>
  <c r="R387" i="7" s="1"/>
  <c r="B387" i="7"/>
  <c r="A387" i="7"/>
  <c r="AF386" i="7"/>
  <c r="AD386" i="7"/>
  <c r="AC386" i="7"/>
  <c r="AE386" i="7" s="1"/>
  <c r="AB386" i="7"/>
  <c r="AA386" i="7"/>
  <c r="Y386" i="7"/>
  <c r="Z386" i="7" s="1"/>
  <c r="S386" i="7"/>
  <c r="R386" i="7"/>
  <c r="Q386" i="7"/>
  <c r="G386" i="7"/>
  <c r="T386" i="7" s="1"/>
  <c r="F386" i="7"/>
  <c r="E386" i="7"/>
  <c r="D386" i="7"/>
  <c r="C386" i="7"/>
  <c r="B386" i="7"/>
  <c r="A386" i="7"/>
  <c r="AD385" i="7"/>
  <c r="AC385" i="7"/>
  <c r="AE385" i="7" s="1"/>
  <c r="AB385" i="7"/>
  <c r="AA385" i="7"/>
  <c r="T385" i="7"/>
  <c r="Q385" i="7"/>
  <c r="G385" i="7"/>
  <c r="F385" i="7"/>
  <c r="E385" i="7"/>
  <c r="S385" i="7" s="1"/>
  <c r="AG385" i="7" s="1"/>
  <c r="D385" i="7"/>
  <c r="C385" i="7"/>
  <c r="R385" i="7" s="1"/>
  <c r="AF385" i="7" s="1"/>
  <c r="B385" i="7"/>
  <c r="A385" i="7"/>
  <c r="AE384" i="7"/>
  <c r="AD384" i="7"/>
  <c r="AC384" i="7"/>
  <c r="AB384" i="7"/>
  <c r="AA384" i="7"/>
  <c r="Y384" i="7"/>
  <c r="Z384" i="7" s="1"/>
  <c r="T384" i="7"/>
  <c r="Q384" i="7"/>
  <c r="G384" i="7"/>
  <c r="F384" i="7"/>
  <c r="E384" i="7"/>
  <c r="S384" i="7" s="1"/>
  <c r="D384" i="7"/>
  <c r="C384" i="7"/>
  <c r="R384" i="7" s="1"/>
  <c r="B384" i="7"/>
  <c r="A384" i="7"/>
  <c r="AG383" i="7"/>
  <c r="AE383" i="7"/>
  <c r="AD383" i="7"/>
  <c r="AC383" i="7"/>
  <c r="AB383" i="7"/>
  <c r="AA383" i="7"/>
  <c r="T383" i="7"/>
  <c r="S383" i="7"/>
  <c r="Q383" i="7"/>
  <c r="G383" i="7"/>
  <c r="F383" i="7"/>
  <c r="E383" i="7"/>
  <c r="D383" i="7"/>
  <c r="C383" i="7"/>
  <c r="R383" i="7" s="1"/>
  <c r="B383" i="7"/>
  <c r="A383" i="7"/>
  <c r="AD382" i="7"/>
  <c r="AC382" i="7"/>
  <c r="AE382" i="7" s="1"/>
  <c r="AB382" i="7"/>
  <c r="AA382" i="7"/>
  <c r="S382" i="7"/>
  <c r="AG382" i="7" s="1"/>
  <c r="R382" i="7"/>
  <c r="G382" i="7"/>
  <c r="T382" i="7" s="1"/>
  <c r="F382" i="7"/>
  <c r="E382" i="7"/>
  <c r="D382" i="7"/>
  <c r="C382" i="7"/>
  <c r="B382" i="7"/>
  <c r="A382" i="7"/>
  <c r="Q382" i="7" s="1"/>
  <c r="AD381" i="7"/>
  <c r="AC381" i="7"/>
  <c r="AE381" i="7" s="1"/>
  <c r="AB381" i="7"/>
  <c r="AA381" i="7"/>
  <c r="Y381" i="7"/>
  <c r="T381" i="7"/>
  <c r="G381" i="7"/>
  <c r="F381" i="7"/>
  <c r="E381" i="7"/>
  <c r="S381" i="7" s="1"/>
  <c r="D381" i="7"/>
  <c r="C381" i="7"/>
  <c r="R381" i="7" s="1"/>
  <c r="B381" i="7"/>
  <c r="A381" i="7"/>
  <c r="Q381" i="7" s="1"/>
  <c r="AD380" i="7"/>
  <c r="AE380" i="7" s="1"/>
  <c r="AC380" i="7"/>
  <c r="AB380" i="7"/>
  <c r="AA380" i="7"/>
  <c r="G380" i="7"/>
  <c r="T380" i="7" s="1"/>
  <c r="F380" i="7"/>
  <c r="E380" i="7"/>
  <c r="S380" i="7" s="1"/>
  <c r="D380" i="7"/>
  <c r="C380" i="7"/>
  <c r="R380" i="7" s="1"/>
  <c r="B380" i="7"/>
  <c r="A380" i="7"/>
  <c r="Q380" i="7" s="1"/>
  <c r="AE379" i="7"/>
  <c r="AD379" i="7"/>
  <c r="AC379" i="7"/>
  <c r="AB379" i="7"/>
  <c r="AA379" i="7"/>
  <c r="T379" i="7"/>
  <c r="R379" i="7"/>
  <c r="G379" i="7"/>
  <c r="F379" i="7"/>
  <c r="E379" i="7"/>
  <c r="S379" i="7" s="1"/>
  <c r="D379" i="7"/>
  <c r="C379" i="7"/>
  <c r="B379" i="7"/>
  <c r="A379" i="7"/>
  <c r="Q379" i="7" s="1"/>
  <c r="AF378" i="7"/>
  <c r="AE378" i="7"/>
  <c r="AD378" i="7"/>
  <c r="AC378" i="7"/>
  <c r="AB378" i="7"/>
  <c r="AA378" i="7"/>
  <c r="R378" i="7"/>
  <c r="G378" i="7"/>
  <c r="T378" i="7" s="1"/>
  <c r="F378" i="7"/>
  <c r="E378" i="7"/>
  <c r="S378" i="7" s="1"/>
  <c r="D378" i="7"/>
  <c r="C378" i="7"/>
  <c r="B378" i="7"/>
  <c r="A378" i="7"/>
  <c r="Q378" i="7" s="1"/>
  <c r="AD377" i="7"/>
  <c r="AC377" i="7"/>
  <c r="AB377" i="7"/>
  <c r="AA377" i="7"/>
  <c r="Y377" i="7"/>
  <c r="Z377" i="7" s="1"/>
  <c r="R377" i="7"/>
  <c r="G377" i="7"/>
  <c r="T377" i="7" s="1"/>
  <c r="F377" i="7"/>
  <c r="E377" i="7"/>
  <c r="S377" i="7" s="1"/>
  <c r="D377" i="7"/>
  <c r="C377" i="7"/>
  <c r="B377" i="7"/>
  <c r="A377" i="7"/>
  <c r="Q377" i="7" s="1"/>
  <c r="AF376" i="7"/>
  <c r="AD376" i="7"/>
  <c r="AC376" i="7"/>
  <c r="AE376" i="7" s="1"/>
  <c r="AB376" i="7"/>
  <c r="AA376" i="7"/>
  <c r="T376" i="7"/>
  <c r="S376" i="7"/>
  <c r="Q376" i="7"/>
  <c r="G376" i="7"/>
  <c r="F376" i="7"/>
  <c r="E376" i="7"/>
  <c r="D376" i="7"/>
  <c r="C376" i="7"/>
  <c r="R376" i="7" s="1"/>
  <c r="B376" i="7"/>
  <c r="A376" i="7"/>
  <c r="AD375" i="7"/>
  <c r="AE375" i="7" s="1"/>
  <c r="AC375" i="7"/>
  <c r="AB375" i="7"/>
  <c r="AA375" i="7"/>
  <c r="T375" i="7"/>
  <c r="R375" i="7"/>
  <c r="G375" i="7"/>
  <c r="F375" i="7"/>
  <c r="E375" i="7"/>
  <c r="S375" i="7" s="1"/>
  <c r="D375" i="7"/>
  <c r="C375" i="7"/>
  <c r="B375" i="7"/>
  <c r="A375" i="7"/>
  <c r="Q375" i="7" s="1"/>
  <c r="AD374" i="7"/>
  <c r="AE374" i="7" s="1"/>
  <c r="AC374" i="7"/>
  <c r="AB374" i="7"/>
  <c r="AA374" i="7"/>
  <c r="Y374" i="7"/>
  <c r="Z374" i="7" s="1"/>
  <c r="T374" i="7"/>
  <c r="G374" i="7"/>
  <c r="F374" i="7"/>
  <c r="E374" i="7"/>
  <c r="S374" i="7" s="1"/>
  <c r="D374" i="7"/>
  <c r="C374" i="7"/>
  <c r="R374" i="7" s="1"/>
  <c r="B374" i="7"/>
  <c r="A374" i="7"/>
  <c r="Q374" i="7" s="1"/>
  <c r="AD373" i="7"/>
  <c r="AE373" i="7" s="1"/>
  <c r="AC373" i="7"/>
  <c r="AB373" i="7"/>
  <c r="AA373" i="7"/>
  <c r="G373" i="7"/>
  <c r="T373" i="7" s="1"/>
  <c r="F373" i="7"/>
  <c r="E373" i="7"/>
  <c r="S373" i="7" s="1"/>
  <c r="D373" i="7"/>
  <c r="C373" i="7"/>
  <c r="R373" i="7" s="1"/>
  <c r="B373" i="7"/>
  <c r="A373" i="7"/>
  <c r="Q373" i="7" s="1"/>
  <c r="AE372" i="7"/>
  <c r="AD372" i="7"/>
  <c r="AC372" i="7"/>
  <c r="AB372" i="7"/>
  <c r="R372" i="7"/>
  <c r="G372" i="7"/>
  <c r="T372" i="7" s="1"/>
  <c r="F372" i="7"/>
  <c r="E372" i="7"/>
  <c r="S372" i="7" s="1"/>
  <c r="D372" i="7"/>
  <c r="C372" i="7"/>
  <c r="B372" i="7"/>
  <c r="AF371" i="7"/>
  <c r="AD371" i="7"/>
  <c r="AC371" i="7"/>
  <c r="AE371" i="7" s="1"/>
  <c r="AB371" i="7"/>
  <c r="AA371" i="7"/>
  <c r="T371" i="7"/>
  <c r="S371" i="7"/>
  <c r="W371" i="7" s="1"/>
  <c r="Q371" i="7"/>
  <c r="G371" i="7"/>
  <c r="F371" i="7"/>
  <c r="E371" i="7"/>
  <c r="D371" i="7"/>
  <c r="C371" i="7"/>
  <c r="R371" i="7" s="1"/>
  <c r="B371" i="7"/>
  <c r="A371" i="7"/>
  <c r="AG370" i="7"/>
  <c r="AF370" i="7"/>
  <c r="AD370" i="7"/>
  <c r="AC370" i="7"/>
  <c r="AB370" i="7"/>
  <c r="AA370" i="7"/>
  <c r="G370" i="7"/>
  <c r="F370" i="7"/>
  <c r="E370" i="7"/>
  <c r="D370" i="7"/>
  <c r="C370" i="7"/>
  <c r="B370" i="7"/>
  <c r="A370" i="7"/>
  <c r="Y369" i="7"/>
  <c r="Q369" i="7"/>
  <c r="A369" i="7"/>
  <c r="X371" i="7" s="1"/>
  <c r="X372" i="7" s="1"/>
  <c r="X373" i="7" s="1"/>
  <c r="X374" i="7" s="1"/>
  <c r="Y368" i="7"/>
  <c r="Z368" i="7" s="1"/>
  <c r="S368" i="7"/>
  <c r="R368" i="7"/>
  <c r="G368" i="7"/>
  <c r="T368" i="7" s="1"/>
  <c r="F368" i="7"/>
  <c r="E368" i="7"/>
  <c r="D368" i="7"/>
  <c r="C368" i="7"/>
  <c r="B368" i="7"/>
  <c r="Y354" i="7" s="1"/>
  <c r="Z354" i="7" s="1"/>
  <c r="A368" i="7"/>
  <c r="Q368" i="7" s="1"/>
  <c r="T367" i="7"/>
  <c r="AE368" i="7" s="1"/>
  <c r="Q367" i="7"/>
  <c r="G367" i="7"/>
  <c r="F367" i="7"/>
  <c r="E367" i="7"/>
  <c r="S367" i="7" s="1"/>
  <c r="D367" i="7"/>
  <c r="C367" i="7"/>
  <c r="B367" i="7"/>
  <c r="A367" i="7"/>
  <c r="AG366" i="7"/>
  <c r="AD366" i="7"/>
  <c r="AE366" i="7" s="1"/>
  <c r="AC366" i="7"/>
  <c r="AB366" i="7"/>
  <c r="AA366" i="7"/>
  <c r="Y366" i="7"/>
  <c r="Z366" i="7" s="1"/>
  <c r="T366" i="7"/>
  <c r="G366" i="7"/>
  <c r="F366" i="7"/>
  <c r="E366" i="7"/>
  <c r="S366" i="7" s="1"/>
  <c r="D366" i="7"/>
  <c r="C366" i="7"/>
  <c r="R366" i="7" s="1"/>
  <c r="B366" i="7"/>
  <c r="A366" i="7"/>
  <c r="Q366" i="7" s="1"/>
  <c r="AD365" i="7"/>
  <c r="AE365" i="7" s="1"/>
  <c r="AC365" i="7"/>
  <c r="AB365" i="7"/>
  <c r="AA365" i="7"/>
  <c r="T365" i="7"/>
  <c r="G365" i="7"/>
  <c r="F365" i="7"/>
  <c r="E365" i="7"/>
  <c r="S365" i="7" s="1"/>
  <c r="AG365" i="7" s="1"/>
  <c r="D365" i="7"/>
  <c r="C365" i="7"/>
  <c r="R365" i="7" s="1"/>
  <c r="B365" i="7"/>
  <c r="A365" i="7"/>
  <c r="Q365" i="7" s="1"/>
  <c r="AF364" i="7"/>
  <c r="AE364" i="7"/>
  <c r="AD364" i="7"/>
  <c r="AC364" i="7"/>
  <c r="AB364" i="7"/>
  <c r="AA364" i="7"/>
  <c r="R364" i="7"/>
  <c r="G364" i="7"/>
  <c r="T364" i="7" s="1"/>
  <c r="F364" i="7"/>
  <c r="E364" i="7"/>
  <c r="S364" i="7" s="1"/>
  <c r="D364" i="7"/>
  <c r="C364" i="7"/>
  <c r="B364" i="7"/>
  <c r="A364" i="7"/>
  <c r="Q364" i="7" s="1"/>
  <c r="AD363" i="7"/>
  <c r="AC363" i="7"/>
  <c r="AB363" i="7"/>
  <c r="AA363" i="7"/>
  <c r="Z363" i="7"/>
  <c r="Y363" i="7"/>
  <c r="R363" i="7"/>
  <c r="G363" i="7"/>
  <c r="T363" i="7" s="1"/>
  <c r="F363" i="7"/>
  <c r="E363" i="7"/>
  <c r="S363" i="7" s="1"/>
  <c r="D363" i="7"/>
  <c r="C363" i="7"/>
  <c r="B363" i="7"/>
  <c r="A363" i="7"/>
  <c r="Q363" i="7" s="1"/>
  <c r="AF362" i="7"/>
  <c r="AD362" i="7"/>
  <c r="AC362" i="7"/>
  <c r="AE362" i="7" s="1"/>
  <c r="AB362" i="7"/>
  <c r="AA362" i="7"/>
  <c r="S362" i="7"/>
  <c r="Q362" i="7"/>
  <c r="G362" i="7"/>
  <c r="T362" i="7" s="1"/>
  <c r="F362" i="7"/>
  <c r="E362" i="7"/>
  <c r="D362" i="7"/>
  <c r="C362" i="7"/>
  <c r="R362" i="7" s="1"/>
  <c r="B362" i="7"/>
  <c r="A362" i="7"/>
  <c r="AD361" i="7"/>
  <c r="AC361" i="7"/>
  <c r="AE361" i="7" s="1"/>
  <c r="AB361" i="7"/>
  <c r="AA361" i="7"/>
  <c r="Y361" i="7"/>
  <c r="Z361" i="7" s="1"/>
  <c r="S361" i="7"/>
  <c r="Q361" i="7"/>
  <c r="G361" i="7"/>
  <c r="T361" i="7" s="1"/>
  <c r="F361" i="7"/>
  <c r="E361" i="7"/>
  <c r="D361" i="7"/>
  <c r="C361" i="7"/>
  <c r="R361" i="7" s="1"/>
  <c r="B361" i="7"/>
  <c r="A361" i="7"/>
  <c r="AD360" i="7"/>
  <c r="AC360" i="7"/>
  <c r="AB360" i="7"/>
  <c r="AA360" i="7"/>
  <c r="T360" i="7"/>
  <c r="Q360" i="7"/>
  <c r="G360" i="7"/>
  <c r="F360" i="7"/>
  <c r="E360" i="7"/>
  <c r="S360" i="7" s="1"/>
  <c r="D360" i="7"/>
  <c r="C360" i="7"/>
  <c r="R360" i="7" s="1"/>
  <c r="B360" i="7"/>
  <c r="A360" i="7"/>
  <c r="AG359" i="7"/>
  <c r="AD359" i="7"/>
  <c r="AE359" i="7" s="1"/>
  <c r="AC359" i="7"/>
  <c r="AB359" i="7"/>
  <c r="AA359" i="7"/>
  <c r="T359" i="7"/>
  <c r="R359" i="7"/>
  <c r="G359" i="7"/>
  <c r="F359" i="7"/>
  <c r="E359" i="7"/>
  <c r="S359" i="7" s="1"/>
  <c r="D359" i="7"/>
  <c r="C359" i="7"/>
  <c r="B359" i="7"/>
  <c r="A359" i="7"/>
  <c r="Q359" i="7" s="1"/>
  <c r="AE358" i="7"/>
  <c r="AD358" i="7"/>
  <c r="AC358" i="7"/>
  <c r="AB358" i="7"/>
  <c r="AA358" i="7"/>
  <c r="Y358" i="7"/>
  <c r="Q358" i="7"/>
  <c r="G358" i="7"/>
  <c r="T358" i="7" s="1"/>
  <c r="F358" i="7"/>
  <c r="E358" i="7"/>
  <c r="S358" i="7" s="1"/>
  <c r="AG358" i="7" s="1"/>
  <c r="D358" i="7"/>
  <c r="C358" i="7"/>
  <c r="R358" i="7" s="1"/>
  <c r="AF358" i="7" s="1"/>
  <c r="B358" i="7"/>
  <c r="A358" i="7"/>
  <c r="AG357" i="7"/>
  <c r="AD357" i="7"/>
  <c r="AE357" i="7" s="1"/>
  <c r="AC357" i="7"/>
  <c r="AB357" i="7"/>
  <c r="AA357" i="7"/>
  <c r="T357" i="7"/>
  <c r="Q357" i="7"/>
  <c r="G357" i="7"/>
  <c r="F357" i="7"/>
  <c r="E357" i="7"/>
  <c r="S357" i="7" s="1"/>
  <c r="D357" i="7"/>
  <c r="C357" i="7"/>
  <c r="R357" i="7" s="1"/>
  <c r="B357" i="7"/>
  <c r="A357" i="7"/>
  <c r="AE356" i="7"/>
  <c r="AD356" i="7"/>
  <c r="AC356" i="7"/>
  <c r="AB356" i="7"/>
  <c r="AA356" i="7"/>
  <c r="Y356" i="7"/>
  <c r="Z356" i="7" s="1"/>
  <c r="T356" i="7"/>
  <c r="Q356" i="7"/>
  <c r="G356" i="7"/>
  <c r="F356" i="7"/>
  <c r="E356" i="7"/>
  <c r="S356" i="7" s="1"/>
  <c r="D356" i="7"/>
  <c r="C356" i="7"/>
  <c r="R356" i="7" s="1"/>
  <c r="B356" i="7"/>
  <c r="A356" i="7"/>
  <c r="AG355" i="7"/>
  <c r="AD355" i="7"/>
  <c r="AC355" i="7"/>
  <c r="AE355" i="7" s="1"/>
  <c r="AB355" i="7"/>
  <c r="AA355" i="7"/>
  <c r="S355" i="7"/>
  <c r="R355" i="7"/>
  <c r="G355" i="7"/>
  <c r="T355" i="7" s="1"/>
  <c r="F355" i="7"/>
  <c r="E355" i="7"/>
  <c r="D355" i="7"/>
  <c r="C355" i="7"/>
  <c r="B355" i="7"/>
  <c r="A355" i="7"/>
  <c r="Q355" i="7" s="1"/>
  <c r="AD354" i="7"/>
  <c r="AC354" i="7"/>
  <c r="AE354" i="7" s="1"/>
  <c r="AB354" i="7"/>
  <c r="AA354" i="7"/>
  <c r="S354" i="7"/>
  <c r="AG354" i="7" s="1"/>
  <c r="R354" i="7"/>
  <c r="G354" i="7"/>
  <c r="T354" i="7" s="1"/>
  <c r="F354" i="7"/>
  <c r="E354" i="7"/>
  <c r="D354" i="7"/>
  <c r="C354" i="7"/>
  <c r="B354" i="7"/>
  <c r="A354" i="7"/>
  <c r="Q354" i="7" s="1"/>
  <c r="AE353" i="7"/>
  <c r="AD353" i="7"/>
  <c r="AC353" i="7"/>
  <c r="AB353" i="7"/>
  <c r="AA353" i="7"/>
  <c r="S353" i="7"/>
  <c r="Q353" i="7"/>
  <c r="G353" i="7"/>
  <c r="T353" i="7" s="1"/>
  <c r="F353" i="7"/>
  <c r="E353" i="7"/>
  <c r="D353" i="7"/>
  <c r="C353" i="7"/>
  <c r="R353" i="7" s="1"/>
  <c r="B353" i="7"/>
  <c r="A353" i="7"/>
  <c r="AG352" i="7"/>
  <c r="AD352" i="7"/>
  <c r="AC352" i="7"/>
  <c r="AE352" i="7" s="1"/>
  <c r="AB352" i="7"/>
  <c r="AA352" i="7"/>
  <c r="T352" i="7"/>
  <c r="G352" i="7"/>
  <c r="F352" i="7"/>
  <c r="E352" i="7"/>
  <c r="S352" i="7" s="1"/>
  <c r="D352" i="7"/>
  <c r="C352" i="7"/>
  <c r="R352" i="7" s="1"/>
  <c r="B352" i="7"/>
  <c r="A352" i="7"/>
  <c r="Q352" i="7" s="1"/>
  <c r="AD351" i="7"/>
  <c r="AE351" i="7" s="1"/>
  <c r="AC351" i="7"/>
  <c r="AB351" i="7"/>
  <c r="AA351" i="7"/>
  <c r="Y351" i="7"/>
  <c r="Z351" i="7" s="1"/>
  <c r="T351" i="7"/>
  <c r="G351" i="7"/>
  <c r="F351" i="7"/>
  <c r="E351" i="7"/>
  <c r="S351" i="7" s="1"/>
  <c r="D351" i="7"/>
  <c r="C351" i="7"/>
  <c r="R351" i="7" s="1"/>
  <c r="B351" i="7"/>
  <c r="A351" i="7"/>
  <c r="Q351" i="7" s="1"/>
  <c r="AG350" i="7"/>
  <c r="AD350" i="7"/>
  <c r="AE350" i="7" s="1"/>
  <c r="AC350" i="7"/>
  <c r="AB350" i="7"/>
  <c r="AA350" i="7"/>
  <c r="T350" i="7"/>
  <c r="S350" i="7"/>
  <c r="Q350" i="7"/>
  <c r="G350" i="7"/>
  <c r="F350" i="7"/>
  <c r="E350" i="7"/>
  <c r="D350" i="7"/>
  <c r="C350" i="7"/>
  <c r="R350" i="7" s="1"/>
  <c r="B350" i="7"/>
  <c r="A350" i="7"/>
  <c r="AG349" i="7"/>
  <c r="AD349" i="7"/>
  <c r="AC349" i="7"/>
  <c r="AE349" i="7" s="1"/>
  <c r="AB349" i="7"/>
  <c r="T349" i="7"/>
  <c r="R349" i="7"/>
  <c r="G349" i="7"/>
  <c r="F349" i="7"/>
  <c r="E349" i="7"/>
  <c r="S349" i="7" s="1"/>
  <c r="D349" i="7"/>
  <c r="C349" i="7"/>
  <c r="B349" i="7"/>
  <c r="AD348" i="7"/>
  <c r="AC348" i="7"/>
  <c r="AB348" i="7"/>
  <c r="AA348" i="7"/>
  <c r="X348" i="7"/>
  <c r="X349" i="7" s="1"/>
  <c r="X350" i="7" s="1"/>
  <c r="S348" i="7"/>
  <c r="Q348" i="7"/>
  <c r="G348" i="7"/>
  <c r="T348" i="7" s="1"/>
  <c r="F348" i="7"/>
  <c r="E348" i="7"/>
  <c r="D348" i="7"/>
  <c r="C348" i="7"/>
  <c r="R348" i="7" s="1"/>
  <c r="B348" i="7"/>
  <c r="A348" i="7"/>
  <c r="AG347" i="7"/>
  <c r="AF347" i="7"/>
  <c r="AD347" i="7"/>
  <c r="AC347" i="7"/>
  <c r="AB347" i="7"/>
  <c r="AA347" i="7"/>
  <c r="G347" i="7"/>
  <c r="F347" i="7"/>
  <c r="E347" i="7"/>
  <c r="D347" i="7"/>
  <c r="C347" i="7"/>
  <c r="B347" i="7"/>
  <c r="A347" i="7"/>
  <c r="Y346" i="7"/>
  <c r="Q346" i="7"/>
  <c r="A346" i="7"/>
  <c r="Y345" i="7"/>
  <c r="Z345" i="7" s="1"/>
  <c r="S345" i="7"/>
  <c r="G345" i="7"/>
  <c r="T345" i="7" s="1"/>
  <c r="F345" i="7"/>
  <c r="E345" i="7"/>
  <c r="D345" i="7"/>
  <c r="C345" i="7"/>
  <c r="B345" i="7"/>
  <c r="A345" i="7"/>
  <c r="Q345" i="7" s="1"/>
  <c r="T344" i="7"/>
  <c r="AE345" i="7" s="1"/>
  <c r="Q344" i="7"/>
  <c r="G344" i="7"/>
  <c r="F344" i="7"/>
  <c r="E344" i="7"/>
  <c r="S344" i="7" s="1"/>
  <c r="D344" i="7"/>
  <c r="C344" i="7"/>
  <c r="R344" i="7" s="1"/>
  <c r="B344" i="7"/>
  <c r="Y328" i="7" s="1"/>
  <c r="Z328" i="7" s="1"/>
  <c r="A344" i="7"/>
  <c r="AD343" i="7"/>
  <c r="AE343" i="7" s="1"/>
  <c r="AC343" i="7"/>
  <c r="AB343" i="7"/>
  <c r="AA343" i="7"/>
  <c r="Y343" i="7"/>
  <c r="Z343" i="7" s="1"/>
  <c r="T343" i="7"/>
  <c r="Q343" i="7"/>
  <c r="G343" i="7"/>
  <c r="F343" i="7"/>
  <c r="E343" i="7"/>
  <c r="S343" i="7" s="1"/>
  <c r="AG343" i="7" s="1"/>
  <c r="D343" i="7"/>
  <c r="C343" i="7"/>
  <c r="R343" i="7" s="1"/>
  <c r="B343" i="7"/>
  <c r="A343" i="7"/>
  <c r="AG342" i="7"/>
  <c r="AD342" i="7"/>
  <c r="AE342" i="7" s="1"/>
  <c r="AC342" i="7"/>
  <c r="AB342" i="7"/>
  <c r="AA342" i="7"/>
  <c r="T342" i="7"/>
  <c r="S342" i="7"/>
  <c r="Q342" i="7"/>
  <c r="G342" i="7"/>
  <c r="F342" i="7"/>
  <c r="E342" i="7"/>
  <c r="D342" i="7"/>
  <c r="C342" i="7"/>
  <c r="R342" i="7" s="1"/>
  <c r="B342" i="7"/>
  <c r="A342" i="7"/>
  <c r="AG341" i="7"/>
  <c r="AD341" i="7"/>
  <c r="AC341" i="7"/>
  <c r="AE341" i="7" s="1"/>
  <c r="AB341" i="7"/>
  <c r="AA341" i="7"/>
  <c r="S341" i="7"/>
  <c r="R341" i="7"/>
  <c r="G341" i="7"/>
  <c r="T341" i="7" s="1"/>
  <c r="F341" i="7"/>
  <c r="E341" i="7"/>
  <c r="D341" i="7"/>
  <c r="C341" i="7"/>
  <c r="B341" i="7"/>
  <c r="A341" i="7"/>
  <c r="Q341" i="7" s="1"/>
  <c r="AF340" i="7"/>
  <c r="AE340" i="7"/>
  <c r="AD340" i="7"/>
  <c r="AC340" i="7"/>
  <c r="AB340" i="7"/>
  <c r="AA340" i="7"/>
  <c r="Z340" i="7"/>
  <c r="Y340" i="7"/>
  <c r="S340" i="7"/>
  <c r="AG340" i="7" s="1"/>
  <c r="R340" i="7"/>
  <c r="G340" i="7"/>
  <c r="T340" i="7" s="1"/>
  <c r="F340" i="7"/>
  <c r="E340" i="7"/>
  <c r="D340" i="7"/>
  <c r="C340" i="7"/>
  <c r="B340" i="7"/>
  <c r="A340" i="7"/>
  <c r="Q340" i="7" s="1"/>
  <c r="AE339" i="7"/>
  <c r="AD339" i="7"/>
  <c r="AC339" i="7"/>
  <c r="AB339" i="7"/>
  <c r="AA339" i="7"/>
  <c r="Q339" i="7"/>
  <c r="G339" i="7"/>
  <c r="T339" i="7" s="1"/>
  <c r="F339" i="7"/>
  <c r="E339" i="7"/>
  <c r="S339" i="7" s="1"/>
  <c r="D339" i="7"/>
  <c r="C339" i="7"/>
  <c r="R339" i="7" s="1"/>
  <c r="B339" i="7"/>
  <c r="A339" i="7"/>
  <c r="AF338" i="7"/>
  <c r="AD338" i="7"/>
  <c r="AC338" i="7"/>
  <c r="AB338" i="7"/>
  <c r="AA338" i="7"/>
  <c r="Y338" i="7"/>
  <c r="Z338" i="7" s="1"/>
  <c r="Q338" i="7"/>
  <c r="G338" i="7"/>
  <c r="T338" i="7" s="1"/>
  <c r="F338" i="7"/>
  <c r="E338" i="7"/>
  <c r="S338" i="7" s="1"/>
  <c r="D338" i="7"/>
  <c r="C338" i="7"/>
  <c r="R338" i="7" s="1"/>
  <c r="B338" i="7"/>
  <c r="A338" i="7"/>
  <c r="AF337" i="7"/>
  <c r="AD337" i="7"/>
  <c r="AC337" i="7"/>
  <c r="AE337" i="7" s="1"/>
  <c r="AB337" i="7"/>
  <c r="AA337" i="7"/>
  <c r="T337" i="7"/>
  <c r="G337" i="7"/>
  <c r="F337" i="7"/>
  <c r="E337" i="7"/>
  <c r="S337" i="7" s="1"/>
  <c r="D337" i="7"/>
  <c r="C337" i="7"/>
  <c r="R337" i="7" s="1"/>
  <c r="B337" i="7"/>
  <c r="A337" i="7"/>
  <c r="Q337" i="7" s="1"/>
  <c r="AG336" i="7"/>
  <c r="AD336" i="7"/>
  <c r="AE336" i="7" s="1"/>
  <c r="AC336" i="7"/>
  <c r="AB336" i="7"/>
  <c r="AA336" i="7"/>
  <c r="T336" i="7"/>
  <c r="S336" i="7"/>
  <c r="Q336" i="7"/>
  <c r="G336" i="7"/>
  <c r="F336" i="7"/>
  <c r="E336" i="7"/>
  <c r="D336" i="7"/>
  <c r="C336" i="7"/>
  <c r="R336" i="7" s="1"/>
  <c r="B336" i="7"/>
  <c r="A336" i="7"/>
  <c r="AG335" i="7"/>
  <c r="AD335" i="7"/>
  <c r="AC335" i="7"/>
  <c r="AE335" i="7" s="1"/>
  <c r="AB335" i="7"/>
  <c r="AA335" i="7"/>
  <c r="Y335" i="7"/>
  <c r="T335" i="7"/>
  <c r="S335" i="7"/>
  <c r="Q335" i="7"/>
  <c r="G335" i="7"/>
  <c r="F335" i="7"/>
  <c r="E335" i="7"/>
  <c r="D335" i="7"/>
  <c r="C335" i="7"/>
  <c r="R335" i="7" s="1"/>
  <c r="B335" i="7"/>
  <c r="A335" i="7"/>
  <c r="AG334" i="7"/>
  <c r="AE334" i="7"/>
  <c r="AD334" i="7"/>
  <c r="AC334" i="7"/>
  <c r="AB334" i="7"/>
  <c r="AA334" i="7"/>
  <c r="T334" i="7"/>
  <c r="R334" i="7"/>
  <c r="Q334" i="7"/>
  <c r="G334" i="7"/>
  <c r="F334" i="7"/>
  <c r="E334" i="7"/>
  <c r="S334" i="7" s="1"/>
  <c r="D334" i="7"/>
  <c r="C334" i="7"/>
  <c r="B334" i="7"/>
  <c r="A334" i="7"/>
  <c r="AG333" i="7"/>
  <c r="AE333" i="7"/>
  <c r="AD333" i="7"/>
  <c r="AC333" i="7"/>
  <c r="AB333" i="7"/>
  <c r="AA333" i="7"/>
  <c r="Y333" i="7"/>
  <c r="Z333" i="7" s="1"/>
  <c r="T333" i="7"/>
  <c r="R333" i="7"/>
  <c r="Q333" i="7"/>
  <c r="G333" i="7"/>
  <c r="F333" i="7"/>
  <c r="E333" i="7"/>
  <c r="S333" i="7" s="1"/>
  <c r="D333" i="7"/>
  <c r="C333" i="7"/>
  <c r="B333" i="7"/>
  <c r="A333" i="7"/>
  <c r="AG332" i="7"/>
  <c r="AE332" i="7"/>
  <c r="AD332" i="7"/>
  <c r="AC332" i="7"/>
  <c r="AB332" i="7"/>
  <c r="AA332" i="7"/>
  <c r="T332" i="7"/>
  <c r="S332" i="7"/>
  <c r="G332" i="7"/>
  <c r="F332" i="7"/>
  <c r="E332" i="7"/>
  <c r="D332" i="7"/>
  <c r="C332" i="7"/>
  <c r="R332" i="7" s="1"/>
  <c r="B332" i="7"/>
  <c r="A332" i="7"/>
  <c r="Q332" i="7" s="1"/>
  <c r="AD331" i="7"/>
  <c r="AC331" i="7"/>
  <c r="AE331" i="7" s="1"/>
  <c r="AB331" i="7"/>
  <c r="AA331" i="7"/>
  <c r="X331" i="7"/>
  <c r="X332" i="7" s="1"/>
  <c r="W331" i="7"/>
  <c r="S331" i="7"/>
  <c r="AG331" i="7" s="1"/>
  <c r="G331" i="7"/>
  <c r="T331" i="7" s="1"/>
  <c r="F331" i="7"/>
  <c r="E331" i="7"/>
  <c r="D331" i="7"/>
  <c r="C331" i="7"/>
  <c r="R331" i="7" s="1"/>
  <c r="B331" i="7"/>
  <c r="A331" i="7"/>
  <c r="Q331" i="7" s="1"/>
  <c r="AE330" i="7"/>
  <c r="AD330" i="7"/>
  <c r="AC330" i="7"/>
  <c r="AB330" i="7"/>
  <c r="AA330" i="7"/>
  <c r="R330" i="7"/>
  <c r="G330" i="7"/>
  <c r="T330" i="7" s="1"/>
  <c r="F330" i="7"/>
  <c r="E330" i="7"/>
  <c r="S330" i="7" s="1"/>
  <c r="D330" i="7"/>
  <c r="C330" i="7"/>
  <c r="B330" i="7"/>
  <c r="A330" i="7"/>
  <c r="Q330" i="7" s="1"/>
  <c r="AD329" i="7"/>
  <c r="AC329" i="7"/>
  <c r="AB329" i="7"/>
  <c r="AA329" i="7"/>
  <c r="X329" i="7"/>
  <c r="X330" i="7" s="1"/>
  <c r="S329" i="7"/>
  <c r="Q329" i="7"/>
  <c r="G329" i="7"/>
  <c r="T329" i="7" s="1"/>
  <c r="F329" i="7"/>
  <c r="E329" i="7"/>
  <c r="D329" i="7"/>
  <c r="C329" i="7"/>
  <c r="R329" i="7" s="1"/>
  <c r="B329" i="7"/>
  <c r="A329" i="7"/>
  <c r="AG328" i="7"/>
  <c r="AF328" i="7"/>
  <c r="AE328" i="7"/>
  <c r="AD328" i="7"/>
  <c r="AC328" i="7"/>
  <c r="AB328" i="7"/>
  <c r="AA328" i="7"/>
  <c r="X328" i="7"/>
  <c r="S328" i="7"/>
  <c r="Q328" i="7"/>
  <c r="G328" i="7"/>
  <c r="T328" i="7" s="1"/>
  <c r="F328" i="7"/>
  <c r="E328" i="7"/>
  <c r="D328" i="7"/>
  <c r="C328" i="7"/>
  <c r="R328" i="7" s="1"/>
  <c r="B328" i="7"/>
  <c r="A328" i="7"/>
  <c r="AE327" i="7"/>
  <c r="AD327" i="7"/>
  <c r="AC327" i="7"/>
  <c r="AB327" i="7"/>
  <c r="AA327" i="7"/>
  <c r="T327" i="7"/>
  <c r="R327" i="7"/>
  <c r="AF327" i="7" s="1"/>
  <c r="G327" i="7"/>
  <c r="F327" i="7"/>
  <c r="E327" i="7"/>
  <c r="S327" i="7" s="1"/>
  <c r="D327" i="7"/>
  <c r="C327" i="7"/>
  <c r="B327" i="7"/>
  <c r="A327" i="7"/>
  <c r="Q327" i="7" s="1"/>
  <c r="AD326" i="7"/>
  <c r="AE326" i="7" s="1"/>
  <c r="AC326" i="7"/>
  <c r="AB326" i="7"/>
  <c r="W326" i="7"/>
  <c r="R326" i="7"/>
  <c r="G326" i="7"/>
  <c r="T326" i="7" s="1"/>
  <c r="F326" i="7"/>
  <c r="E326" i="7"/>
  <c r="S326" i="7" s="1"/>
  <c r="AG326" i="7" s="1"/>
  <c r="D326" i="7"/>
  <c r="C326" i="7"/>
  <c r="B326" i="7"/>
  <c r="AF325" i="7"/>
  <c r="AE325" i="7"/>
  <c r="AD325" i="7"/>
  <c r="AC325" i="7"/>
  <c r="AB325" i="7"/>
  <c r="AA325" i="7"/>
  <c r="X325" i="7"/>
  <c r="X326" i="7" s="1"/>
  <c r="X327" i="7" s="1"/>
  <c r="Q325" i="7"/>
  <c r="G325" i="7"/>
  <c r="T325" i="7" s="1"/>
  <c r="F325" i="7"/>
  <c r="E325" i="7"/>
  <c r="S325" i="7" s="1"/>
  <c r="D325" i="7"/>
  <c r="C325" i="7"/>
  <c r="R325" i="7" s="1"/>
  <c r="V325" i="7" s="1"/>
  <c r="B325" i="7"/>
  <c r="A325" i="7"/>
  <c r="AG324" i="7"/>
  <c r="AF324" i="7"/>
  <c r="AD324" i="7"/>
  <c r="AC324" i="7"/>
  <c r="AB324" i="7"/>
  <c r="AA324" i="7"/>
  <c r="G324" i="7"/>
  <c r="F324" i="7"/>
  <c r="E324" i="7"/>
  <c r="D324" i="7"/>
  <c r="C324" i="7"/>
  <c r="B324" i="7"/>
  <c r="A324" i="7"/>
  <c r="Y323" i="7"/>
  <c r="Q323" i="7"/>
  <c r="A323" i="7"/>
  <c r="AE322" i="7"/>
  <c r="Y322" i="7"/>
  <c r="Z322" i="7" s="1"/>
  <c r="T322" i="7"/>
  <c r="R322" i="7"/>
  <c r="G322" i="7"/>
  <c r="F322" i="7"/>
  <c r="E322" i="7"/>
  <c r="S322" i="7" s="1"/>
  <c r="D322" i="7"/>
  <c r="C322" i="7"/>
  <c r="B322" i="7"/>
  <c r="Y310" i="7" s="1"/>
  <c r="Z310" i="7" s="1"/>
  <c r="A322" i="7"/>
  <c r="Q322" i="7" s="1"/>
  <c r="T321" i="7"/>
  <c r="Q321" i="7"/>
  <c r="G321" i="7"/>
  <c r="F321" i="7"/>
  <c r="E321" i="7"/>
  <c r="S321" i="7" s="1"/>
  <c r="D321" i="7"/>
  <c r="C321" i="7"/>
  <c r="B321" i="7"/>
  <c r="A321" i="7"/>
  <c r="AE320" i="7"/>
  <c r="AD320" i="7"/>
  <c r="AC320" i="7"/>
  <c r="AB320" i="7"/>
  <c r="AA320" i="7"/>
  <c r="Y320" i="7"/>
  <c r="Z320" i="7" s="1"/>
  <c r="S320" i="7"/>
  <c r="AG320" i="7" s="1"/>
  <c r="Q320" i="7"/>
  <c r="G320" i="7"/>
  <c r="T320" i="7" s="1"/>
  <c r="F320" i="7"/>
  <c r="E320" i="7"/>
  <c r="D320" i="7"/>
  <c r="C320" i="7"/>
  <c r="R320" i="7" s="1"/>
  <c r="B320" i="7"/>
  <c r="A320" i="7"/>
  <c r="AG319" i="7"/>
  <c r="AF319" i="7"/>
  <c r="AE319" i="7"/>
  <c r="AD319" i="7"/>
  <c r="AC319" i="7"/>
  <c r="AB319" i="7"/>
  <c r="AA319" i="7"/>
  <c r="T319" i="7"/>
  <c r="Q319" i="7"/>
  <c r="G319" i="7"/>
  <c r="F319" i="7"/>
  <c r="E319" i="7"/>
  <c r="S319" i="7" s="1"/>
  <c r="D319" i="7"/>
  <c r="C319" i="7"/>
  <c r="R319" i="7" s="1"/>
  <c r="B319" i="7"/>
  <c r="A319" i="7"/>
  <c r="AG318" i="7"/>
  <c r="AE318" i="7"/>
  <c r="AD318" i="7"/>
  <c r="AC318" i="7"/>
  <c r="AB318" i="7"/>
  <c r="AA318" i="7"/>
  <c r="S318" i="7"/>
  <c r="G318" i="7"/>
  <c r="T318" i="7" s="1"/>
  <c r="F318" i="7"/>
  <c r="E318" i="7"/>
  <c r="D318" i="7"/>
  <c r="C318" i="7"/>
  <c r="R318" i="7" s="1"/>
  <c r="B318" i="7"/>
  <c r="A318" i="7"/>
  <c r="Q318" i="7" s="1"/>
  <c r="AF317" i="7"/>
  <c r="AE317" i="7"/>
  <c r="AD317" i="7"/>
  <c r="AC317" i="7"/>
  <c r="AB317" i="7"/>
  <c r="AA317" i="7"/>
  <c r="Y317" i="7"/>
  <c r="Z317" i="7" s="1"/>
  <c r="S317" i="7"/>
  <c r="AG317" i="7" s="1"/>
  <c r="G317" i="7"/>
  <c r="T317" i="7" s="1"/>
  <c r="F317" i="7"/>
  <c r="E317" i="7"/>
  <c r="D317" i="7"/>
  <c r="C317" i="7"/>
  <c r="R317" i="7" s="1"/>
  <c r="B317" i="7"/>
  <c r="A317" i="7"/>
  <c r="Q317" i="7" s="1"/>
  <c r="AF316" i="7"/>
  <c r="AE316" i="7"/>
  <c r="AD316" i="7"/>
  <c r="AC316" i="7"/>
  <c r="AB316" i="7"/>
  <c r="AA316" i="7"/>
  <c r="R316" i="7"/>
  <c r="Q316" i="7"/>
  <c r="G316" i="7"/>
  <c r="T316" i="7" s="1"/>
  <c r="F316" i="7"/>
  <c r="E316" i="7"/>
  <c r="S316" i="7" s="1"/>
  <c r="D316" i="7"/>
  <c r="C316" i="7"/>
  <c r="B316" i="7"/>
  <c r="A316" i="7"/>
  <c r="AD315" i="7"/>
  <c r="AC315" i="7"/>
  <c r="AE315" i="7" s="1"/>
  <c r="AB315" i="7"/>
  <c r="AA315" i="7"/>
  <c r="Y315" i="7"/>
  <c r="Z315" i="7" s="1"/>
  <c r="R315" i="7"/>
  <c r="AF315" i="7" s="1"/>
  <c r="Q315" i="7"/>
  <c r="G315" i="7"/>
  <c r="T315" i="7" s="1"/>
  <c r="F315" i="7"/>
  <c r="E315" i="7"/>
  <c r="S315" i="7" s="1"/>
  <c r="D315" i="7"/>
  <c r="C315" i="7"/>
  <c r="B315" i="7"/>
  <c r="A315" i="7"/>
  <c r="AG314" i="7"/>
  <c r="AD314" i="7"/>
  <c r="AC314" i="7"/>
  <c r="AB314" i="7"/>
  <c r="AA314" i="7"/>
  <c r="T314" i="7"/>
  <c r="S314" i="7"/>
  <c r="G314" i="7"/>
  <c r="F314" i="7"/>
  <c r="E314" i="7"/>
  <c r="D314" i="7"/>
  <c r="C314" i="7"/>
  <c r="R314" i="7" s="1"/>
  <c r="B314" i="7"/>
  <c r="A314" i="7"/>
  <c r="Q314" i="7" s="1"/>
  <c r="AE313" i="7"/>
  <c r="AD313" i="7"/>
  <c r="AC313" i="7"/>
  <c r="AB313" i="7"/>
  <c r="AA313" i="7"/>
  <c r="T313" i="7"/>
  <c r="R313" i="7"/>
  <c r="G313" i="7"/>
  <c r="F313" i="7"/>
  <c r="E313" i="7"/>
  <c r="S313" i="7" s="1"/>
  <c r="D313" i="7"/>
  <c r="C313" i="7"/>
  <c r="B313" i="7"/>
  <c r="A313" i="7"/>
  <c r="Q313" i="7" s="1"/>
  <c r="AG312" i="7"/>
  <c r="AD312" i="7"/>
  <c r="AC312" i="7"/>
  <c r="AE312" i="7" s="1"/>
  <c r="AB312" i="7"/>
  <c r="AA312" i="7"/>
  <c r="Y312" i="7"/>
  <c r="S312" i="7"/>
  <c r="Q312" i="7"/>
  <c r="G312" i="7"/>
  <c r="T312" i="7" s="1"/>
  <c r="F312" i="7"/>
  <c r="E312" i="7"/>
  <c r="D312" i="7"/>
  <c r="C312" i="7"/>
  <c r="R312" i="7" s="1"/>
  <c r="B312" i="7"/>
  <c r="A312" i="7"/>
  <c r="AG311" i="7"/>
  <c r="AF311" i="7"/>
  <c r="AD311" i="7"/>
  <c r="AC311" i="7"/>
  <c r="AE311" i="7" s="1"/>
  <c r="AB311" i="7"/>
  <c r="AA311" i="7"/>
  <c r="R311" i="7"/>
  <c r="G311" i="7"/>
  <c r="T311" i="7" s="1"/>
  <c r="F311" i="7"/>
  <c r="E311" i="7"/>
  <c r="S311" i="7" s="1"/>
  <c r="D311" i="7"/>
  <c r="C311" i="7"/>
  <c r="B311" i="7"/>
  <c r="A311" i="7"/>
  <c r="Q311" i="7" s="1"/>
  <c r="AD310" i="7"/>
  <c r="AE310" i="7" s="1"/>
  <c r="AC310" i="7"/>
  <c r="AB310" i="7"/>
  <c r="AA310" i="7"/>
  <c r="R310" i="7"/>
  <c r="G310" i="7"/>
  <c r="T310" i="7" s="1"/>
  <c r="F310" i="7"/>
  <c r="E310" i="7"/>
  <c r="S310" i="7" s="1"/>
  <c r="D310" i="7"/>
  <c r="C310" i="7"/>
  <c r="B310" i="7"/>
  <c r="A310" i="7"/>
  <c r="Q310" i="7" s="1"/>
  <c r="AE309" i="7"/>
  <c r="AD309" i="7"/>
  <c r="AC309" i="7"/>
  <c r="AB309" i="7"/>
  <c r="AA309" i="7"/>
  <c r="T309" i="7"/>
  <c r="Q309" i="7"/>
  <c r="G309" i="7"/>
  <c r="F309" i="7"/>
  <c r="E309" i="7"/>
  <c r="S309" i="7" s="1"/>
  <c r="D309" i="7"/>
  <c r="C309" i="7"/>
  <c r="R309" i="7" s="1"/>
  <c r="B309" i="7"/>
  <c r="A309" i="7"/>
  <c r="AG308" i="7"/>
  <c r="AD308" i="7"/>
  <c r="AC308" i="7"/>
  <c r="AE308" i="7" s="1"/>
  <c r="AB308" i="7"/>
  <c r="AA308" i="7"/>
  <c r="S308" i="7"/>
  <c r="Q308" i="7"/>
  <c r="G308" i="7"/>
  <c r="T308" i="7" s="1"/>
  <c r="F308" i="7"/>
  <c r="E308" i="7"/>
  <c r="D308" i="7"/>
  <c r="C308" i="7"/>
  <c r="R308" i="7" s="1"/>
  <c r="AF308" i="7" s="1"/>
  <c r="B308" i="7"/>
  <c r="A308" i="7"/>
  <c r="AF307" i="7"/>
  <c r="AD307" i="7"/>
  <c r="AC307" i="7"/>
  <c r="AE307" i="7" s="1"/>
  <c r="AB307" i="7"/>
  <c r="AA307" i="7"/>
  <c r="T307" i="7"/>
  <c r="S307" i="7"/>
  <c r="R307" i="7"/>
  <c r="G307" i="7"/>
  <c r="F307" i="7"/>
  <c r="E307" i="7"/>
  <c r="D307" i="7"/>
  <c r="C307" i="7"/>
  <c r="B307" i="7"/>
  <c r="A307" i="7"/>
  <c r="Q307" i="7" s="1"/>
  <c r="AD306" i="7"/>
  <c r="AE306" i="7" s="1"/>
  <c r="AC306" i="7"/>
  <c r="AB306" i="7"/>
  <c r="AA306" i="7"/>
  <c r="S306" i="7"/>
  <c r="AG306" i="7" s="1"/>
  <c r="Q306" i="7"/>
  <c r="G306" i="7"/>
  <c r="T306" i="7" s="1"/>
  <c r="F306" i="7"/>
  <c r="E306" i="7"/>
  <c r="D306" i="7"/>
  <c r="C306" i="7"/>
  <c r="R306" i="7" s="1"/>
  <c r="B306" i="7"/>
  <c r="A306" i="7"/>
  <c r="AG305" i="7"/>
  <c r="AF305" i="7"/>
  <c r="AD305" i="7"/>
  <c r="AC305" i="7"/>
  <c r="AE305" i="7" s="1"/>
  <c r="AB305" i="7"/>
  <c r="AA305" i="7"/>
  <c r="Y305" i="7"/>
  <c r="Z305" i="7" s="1"/>
  <c r="T305" i="7"/>
  <c r="S305" i="7"/>
  <c r="Q305" i="7"/>
  <c r="G305" i="7"/>
  <c r="F305" i="7"/>
  <c r="E305" i="7"/>
  <c r="D305" i="7"/>
  <c r="C305" i="7"/>
  <c r="R305" i="7" s="1"/>
  <c r="B305" i="7"/>
  <c r="A305" i="7"/>
  <c r="AG304" i="7"/>
  <c r="AD304" i="7"/>
  <c r="AC304" i="7"/>
  <c r="AE304" i="7" s="1"/>
  <c r="AB304" i="7"/>
  <c r="AA304" i="7"/>
  <c r="R304" i="7"/>
  <c r="G304" i="7"/>
  <c r="T304" i="7" s="1"/>
  <c r="F304" i="7"/>
  <c r="E304" i="7"/>
  <c r="S304" i="7" s="1"/>
  <c r="D304" i="7"/>
  <c r="C304" i="7"/>
  <c r="B304" i="7"/>
  <c r="A304" i="7"/>
  <c r="Q304" i="7" s="1"/>
  <c r="AE303" i="7"/>
  <c r="AD303" i="7"/>
  <c r="AC303" i="7"/>
  <c r="AB303" i="7"/>
  <c r="S303" i="7"/>
  <c r="AG303" i="7" s="1"/>
  <c r="R303" i="7"/>
  <c r="G303" i="7"/>
  <c r="T303" i="7" s="1"/>
  <c r="F303" i="7"/>
  <c r="E303" i="7"/>
  <c r="D303" i="7"/>
  <c r="C303" i="7"/>
  <c r="B303" i="7"/>
  <c r="AF302" i="7"/>
  <c r="AE302" i="7"/>
  <c r="AD302" i="7"/>
  <c r="AC302" i="7"/>
  <c r="AB302" i="7"/>
  <c r="AA302" i="7"/>
  <c r="R302" i="7"/>
  <c r="Q302" i="7"/>
  <c r="G302" i="7"/>
  <c r="T302" i="7" s="1"/>
  <c r="F302" i="7"/>
  <c r="E302" i="7"/>
  <c r="S302" i="7" s="1"/>
  <c r="D302" i="7"/>
  <c r="C302" i="7"/>
  <c r="B302" i="7"/>
  <c r="A302" i="7"/>
  <c r="AG301" i="7"/>
  <c r="AF301" i="7"/>
  <c r="AD301" i="7"/>
  <c r="AC301" i="7"/>
  <c r="AB301" i="7"/>
  <c r="AA301" i="7"/>
  <c r="G301" i="7"/>
  <c r="F301" i="7"/>
  <c r="E301" i="7"/>
  <c r="D301" i="7"/>
  <c r="C301" i="7"/>
  <c r="B301" i="7"/>
  <c r="A301" i="7"/>
  <c r="A300" i="7"/>
  <c r="Y300" i="7" s="1"/>
  <c r="Z299" i="7"/>
  <c r="Y299" i="7"/>
  <c r="T299" i="7"/>
  <c r="R299" i="7"/>
  <c r="Q299" i="7"/>
  <c r="G299" i="7"/>
  <c r="F299" i="7"/>
  <c r="E299" i="7"/>
  <c r="S299" i="7" s="1"/>
  <c r="D299" i="7"/>
  <c r="C299" i="7"/>
  <c r="B299" i="7"/>
  <c r="A299" i="7"/>
  <c r="S298" i="7"/>
  <c r="Q298" i="7"/>
  <c r="G298" i="7"/>
  <c r="T298" i="7" s="1"/>
  <c r="AE299" i="7" s="1"/>
  <c r="F298" i="7"/>
  <c r="E298" i="7"/>
  <c r="D298" i="7"/>
  <c r="C298" i="7"/>
  <c r="B298" i="7"/>
  <c r="Y282" i="7" s="1"/>
  <c r="Z282" i="7" s="1"/>
  <c r="A298" i="7"/>
  <c r="AG297" i="7"/>
  <c r="AF297" i="7"/>
  <c r="AD297" i="7"/>
  <c r="AC297" i="7"/>
  <c r="AE297" i="7" s="1"/>
  <c r="AB297" i="7"/>
  <c r="AA297" i="7"/>
  <c r="Y297" i="7"/>
  <c r="Z297" i="7" s="1"/>
  <c r="T297" i="7"/>
  <c r="S297" i="7"/>
  <c r="Q297" i="7"/>
  <c r="G297" i="7"/>
  <c r="F297" i="7"/>
  <c r="E297" i="7"/>
  <c r="D297" i="7"/>
  <c r="C297" i="7"/>
  <c r="R297" i="7" s="1"/>
  <c r="B297" i="7"/>
  <c r="A297" i="7"/>
  <c r="AD296" i="7"/>
  <c r="AC296" i="7"/>
  <c r="AE296" i="7" s="1"/>
  <c r="AB296" i="7"/>
  <c r="AA296" i="7"/>
  <c r="R296" i="7"/>
  <c r="AF296" i="7" s="1"/>
  <c r="G296" i="7"/>
  <c r="T296" i="7" s="1"/>
  <c r="F296" i="7"/>
  <c r="E296" i="7"/>
  <c r="S296" i="7" s="1"/>
  <c r="AG296" i="7" s="1"/>
  <c r="D296" i="7"/>
  <c r="C296" i="7"/>
  <c r="B296" i="7"/>
  <c r="A296" i="7"/>
  <c r="Q296" i="7" s="1"/>
  <c r="AE295" i="7"/>
  <c r="AD295" i="7"/>
  <c r="AC295" i="7"/>
  <c r="AB295" i="7"/>
  <c r="AA295" i="7"/>
  <c r="T295" i="7"/>
  <c r="Q295" i="7"/>
  <c r="G295" i="7"/>
  <c r="F295" i="7"/>
  <c r="E295" i="7"/>
  <c r="S295" i="7" s="1"/>
  <c r="D295" i="7"/>
  <c r="C295" i="7"/>
  <c r="R295" i="7" s="1"/>
  <c r="B295" i="7"/>
  <c r="A295" i="7"/>
  <c r="AD294" i="7"/>
  <c r="AC294" i="7"/>
  <c r="AE294" i="7" s="1"/>
  <c r="AB294" i="7"/>
  <c r="AA294" i="7"/>
  <c r="Y294" i="7"/>
  <c r="Z294" i="7" s="1"/>
  <c r="Q294" i="7"/>
  <c r="G294" i="7"/>
  <c r="T294" i="7" s="1"/>
  <c r="F294" i="7"/>
  <c r="E294" i="7"/>
  <c r="S294" i="7" s="1"/>
  <c r="D294" i="7"/>
  <c r="C294" i="7"/>
  <c r="R294" i="7" s="1"/>
  <c r="B294" i="7"/>
  <c r="A294" i="7"/>
  <c r="AD293" i="7"/>
  <c r="AC293" i="7"/>
  <c r="AE293" i="7" s="1"/>
  <c r="AB293" i="7"/>
  <c r="AA293" i="7"/>
  <c r="T293" i="7"/>
  <c r="R293" i="7"/>
  <c r="G293" i="7"/>
  <c r="F293" i="7"/>
  <c r="E293" i="7"/>
  <c r="S293" i="7" s="1"/>
  <c r="D293" i="7"/>
  <c r="C293" i="7"/>
  <c r="B293" i="7"/>
  <c r="A293" i="7"/>
  <c r="Q293" i="7" s="1"/>
  <c r="AD292" i="7"/>
  <c r="AE292" i="7" s="1"/>
  <c r="AC292" i="7"/>
  <c r="AB292" i="7"/>
  <c r="AA292" i="7"/>
  <c r="Y292" i="7"/>
  <c r="Z292" i="7" s="1"/>
  <c r="T292" i="7"/>
  <c r="R292" i="7"/>
  <c r="G292" i="7"/>
  <c r="F292" i="7"/>
  <c r="E292" i="7"/>
  <c r="S292" i="7" s="1"/>
  <c r="D292" i="7"/>
  <c r="C292" i="7"/>
  <c r="B292" i="7"/>
  <c r="A292" i="7"/>
  <c r="Q292" i="7" s="1"/>
  <c r="AD291" i="7"/>
  <c r="AE291" i="7" s="1"/>
  <c r="AC291" i="7"/>
  <c r="AB291" i="7"/>
  <c r="AA291" i="7"/>
  <c r="T291" i="7"/>
  <c r="S291" i="7"/>
  <c r="AG291" i="7" s="1"/>
  <c r="Q291" i="7"/>
  <c r="G291" i="7"/>
  <c r="F291" i="7"/>
  <c r="E291" i="7"/>
  <c r="D291" i="7"/>
  <c r="C291" i="7"/>
  <c r="R291" i="7" s="1"/>
  <c r="B291" i="7"/>
  <c r="A291" i="7"/>
  <c r="AF290" i="7"/>
  <c r="AD290" i="7"/>
  <c r="AC290" i="7"/>
  <c r="AE290" i="7" s="1"/>
  <c r="AB290" i="7"/>
  <c r="AA290" i="7"/>
  <c r="R290" i="7"/>
  <c r="G290" i="7"/>
  <c r="T290" i="7" s="1"/>
  <c r="F290" i="7"/>
  <c r="E290" i="7"/>
  <c r="S290" i="7" s="1"/>
  <c r="AG290" i="7" s="1"/>
  <c r="D290" i="7"/>
  <c r="C290" i="7"/>
  <c r="B290" i="7"/>
  <c r="A290" i="7"/>
  <c r="Q290" i="7" s="1"/>
  <c r="AD289" i="7"/>
  <c r="AE289" i="7" s="1"/>
  <c r="AC289" i="7"/>
  <c r="AB289" i="7"/>
  <c r="AA289" i="7"/>
  <c r="Y289" i="7"/>
  <c r="R289" i="7"/>
  <c r="AF289" i="7" s="1"/>
  <c r="Q289" i="7"/>
  <c r="G289" i="7"/>
  <c r="T289" i="7" s="1"/>
  <c r="F289" i="7"/>
  <c r="E289" i="7"/>
  <c r="S289" i="7" s="1"/>
  <c r="D289" i="7"/>
  <c r="C289" i="7"/>
  <c r="B289" i="7"/>
  <c r="A289" i="7"/>
  <c r="AG288" i="7"/>
  <c r="AD288" i="7"/>
  <c r="AC288" i="7"/>
  <c r="AB288" i="7"/>
  <c r="AA288" i="7"/>
  <c r="T288" i="7"/>
  <c r="S288" i="7"/>
  <c r="G288" i="7"/>
  <c r="F288" i="7"/>
  <c r="E288" i="7"/>
  <c r="D288" i="7"/>
  <c r="C288" i="7"/>
  <c r="R288" i="7" s="1"/>
  <c r="B288" i="7"/>
  <c r="A288" i="7"/>
  <c r="Q288" i="7" s="1"/>
  <c r="AE287" i="7"/>
  <c r="AD287" i="7"/>
  <c r="AC287" i="7"/>
  <c r="AB287" i="7"/>
  <c r="AA287" i="7"/>
  <c r="Y287" i="7"/>
  <c r="Z287" i="7" s="1"/>
  <c r="T287" i="7"/>
  <c r="S287" i="7"/>
  <c r="AG287" i="7" s="1"/>
  <c r="G287" i="7"/>
  <c r="F287" i="7"/>
  <c r="E287" i="7"/>
  <c r="D287" i="7"/>
  <c r="C287" i="7"/>
  <c r="R287" i="7" s="1"/>
  <c r="B287" i="7"/>
  <c r="A287" i="7"/>
  <c r="Q287" i="7" s="1"/>
  <c r="AF286" i="7"/>
  <c r="AE286" i="7"/>
  <c r="AD286" i="7"/>
  <c r="AC286" i="7"/>
  <c r="AB286" i="7"/>
  <c r="AA286" i="7"/>
  <c r="T286" i="7"/>
  <c r="R286" i="7"/>
  <c r="G286" i="7"/>
  <c r="F286" i="7"/>
  <c r="E286" i="7"/>
  <c r="S286" i="7" s="1"/>
  <c r="D286" i="7"/>
  <c r="C286" i="7"/>
  <c r="B286" i="7"/>
  <c r="A286" i="7"/>
  <c r="Q286" i="7" s="1"/>
  <c r="AD285" i="7"/>
  <c r="AC285" i="7"/>
  <c r="AB285" i="7"/>
  <c r="AA285" i="7"/>
  <c r="Y285" i="7"/>
  <c r="Z285" i="7" s="1"/>
  <c r="T285" i="7"/>
  <c r="R285" i="7"/>
  <c r="G285" i="7"/>
  <c r="F285" i="7"/>
  <c r="E285" i="7"/>
  <c r="S285" i="7" s="1"/>
  <c r="AG285" i="7" s="1"/>
  <c r="D285" i="7"/>
  <c r="C285" i="7"/>
  <c r="B285" i="7"/>
  <c r="A285" i="7"/>
  <c r="Q285" i="7" s="1"/>
  <c r="AD284" i="7"/>
  <c r="AC284" i="7"/>
  <c r="AE284" i="7" s="1"/>
  <c r="AB284" i="7"/>
  <c r="AA284" i="7"/>
  <c r="T284" i="7"/>
  <c r="S284" i="7"/>
  <c r="AG284" i="7" s="1"/>
  <c r="G284" i="7"/>
  <c r="F284" i="7"/>
  <c r="E284" i="7"/>
  <c r="D284" i="7"/>
  <c r="C284" i="7"/>
  <c r="R284" i="7" s="1"/>
  <c r="B284" i="7"/>
  <c r="A284" i="7"/>
  <c r="Q284" i="7" s="1"/>
  <c r="AE283" i="7"/>
  <c r="AD283" i="7"/>
  <c r="AC283" i="7"/>
  <c r="AB283" i="7"/>
  <c r="AA283" i="7"/>
  <c r="R283" i="7"/>
  <c r="AF283" i="7" s="1"/>
  <c r="G283" i="7"/>
  <c r="T283" i="7" s="1"/>
  <c r="F283" i="7"/>
  <c r="E283" i="7"/>
  <c r="S283" i="7" s="1"/>
  <c r="D283" i="7"/>
  <c r="C283" i="7"/>
  <c r="B283" i="7"/>
  <c r="A283" i="7"/>
  <c r="Q283" i="7" s="1"/>
  <c r="AD282" i="7"/>
  <c r="AC282" i="7"/>
  <c r="AE282" i="7" s="1"/>
  <c r="AB282" i="7"/>
  <c r="AA282" i="7"/>
  <c r="R282" i="7"/>
  <c r="AF282" i="7" s="1"/>
  <c r="Q282" i="7"/>
  <c r="G282" i="7"/>
  <c r="T282" i="7" s="1"/>
  <c r="F282" i="7"/>
  <c r="E282" i="7"/>
  <c r="S282" i="7" s="1"/>
  <c r="D282" i="7"/>
  <c r="C282" i="7"/>
  <c r="B282" i="7"/>
  <c r="A282" i="7"/>
  <c r="AD281" i="7"/>
  <c r="AC281" i="7"/>
  <c r="AE281" i="7" s="1"/>
  <c r="AB281" i="7"/>
  <c r="AA281" i="7"/>
  <c r="G281" i="7"/>
  <c r="T281" i="7" s="1"/>
  <c r="F281" i="7"/>
  <c r="E281" i="7"/>
  <c r="S281" i="7" s="1"/>
  <c r="D281" i="7"/>
  <c r="C281" i="7"/>
  <c r="R281" i="7" s="1"/>
  <c r="AF281" i="7" s="1"/>
  <c r="B281" i="7"/>
  <c r="A281" i="7"/>
  <c r="Q281" i="7" s="1"/>
  <c r="AD280" i="7"/>
  <c r="AE280" i="7" s="1"/>
  <c r="AC280" i="7"/>
  <c r="AB280" i="7"/>
  <c r="X280" i="7"/>
  <c r="X281" i="7" s="1"/>
  <c r="T280" i="7"/>
  <c r="G280" i="7"/>
  <c r="F280" i="7"/>
  <c r="E280" i="7"/>
  <c r="S280" i="7" s="1"/>
  <c r="D280" i="7"/>
  <c r="C280" i="7"/>
  <c r="R280" i="7" s="1"/>
  <c r="B280" i="7"/>
  <c r="AD279" i="7"/>
  <c r="AE279" i="7" s="1"/>
  <c r="AC279" i="7"/>
  <c r="AB279" i="7"/>
  <c r="AA279" i="7"/>
  <c r="W279" i="7"/>
  <c r="S279" i="7"/>
  <c r="AG279" i="7" s="1"/>
  <c r="G279" i="7"/>
  <c r="T279" i="7" s="1"/>
  <c r="F279" i="7"/>
  <c r="E279" i="7"/>
  <c r="D279" i="7"/>
  <c r="C279" i="7"/>
  <c r="R279" i="7" s="1"/>
  <c r="B279" i="7"/>
  <c r="A279" i="7"/>
  <c r="Q279" i="7" s="1"/>
  <c r="AG278" i="7"/>
  <c r="AF278" i="7"/>
  <c r="AD278" i="7"/>
  <c r="AC278" i="7"/>
  <c r="AB278" i="7"/>
  <c r="AA278" i="7"/>
  <c r="G278" i="7"/>
  <c r="F278" i="7"/>
  <c r="E278" i="7"/>
  <c r="D278" i="7"/>
  <c r="C278" i="7"/>
  <c r="B278" i="7"/>
  <c r="A278" i="7"/>
  <c r="Y277" i="7"/>
  <c r="Q277" i="7"/>
  <c r="A277" i="7"/>
  <c r="X279" i="7" s="1"/>
  <c r="Y276" i="7"/>
  <c r="Z276" i="7" s="1"/>
  <c r="T276" i="7"/>
  <c r="S276" i="7"/>
  <c r="G276" i="7"/>
  <c r="F276" i="7"/>
  <c r="E276" i="7"/>
  <c r="D276" i="7"/>
  <c r="C276" i="7"/>
  <c r="B276" i="7"/>
  <c r="A276" i="7"/>
  <c r="Q276" i="7" s="1"/>
  <c r="T275" i="7"/>
  <c r="AE276" i="7" s="1"/>
  <c r="R275" i="7"/>
  <c r="G275" i="7"/>
  <c r="F275" i="7"/>
  <c r="E275" i="7"/>
  <c r="D275" i="7"/>
  <c r="C275" i="7"/>
  <c r="B275" i="7"/>
  <c r="A275" i="7"/>
  <c r="Q275" i="7" s="1"/>
  <c r="AD274" i="7"/>
  <c r="AE274" i="7" s="1"/>
  <c r="AC274" i="7"/>
  <c r="AB274" i="7"/>
  <c r="AA274" i="7"/>
  <c r="Y274" i="7"/>
  <c r="Z274" i="7" s="1"/>
  <c r="T274" i="7"/>
  <c r="S274" i="7"/>
  <c r="R274" i="7"/>
  <c r="G274" i="7"/>
  <c r="F274" i="7"/>
  <c r="E274" i="7"/>
  <c r="D274" i="7"/>
  <c r="C274" i="7"/>
  <c r="B274" i="7"/>
  <c r="A274" i="7"/>
  <c r="Q274" i="7" s="1"/>
  <c r="AD273" i="7"/>
  <c r="AE273" i="7" s="1"/>
  <c r="AC273" i="7"/>
  <c r="AB273" i="7"/>
  <c r="AA273" i="7"/>
  <c r="T273" i="7"/>
  <c r="S273" i="7"/>
  <c r="AG273" i="7" s="1"/>
  <c r="Q273" i="7"/>
  <c r="G273" i="7"/>
  <c r="F273" i="7"/>
  <c r="E273" i="7"/>
  <c r="D273" i="7"/>
  <c r="C273" i="7"/>
  <c r="R273" i="7" s="1"/>
  <c r="B273" i="7"/>
  <c r="A273" i="7"/>
  <c r="AG272" i="7"/>
  <c r="AD272" i="7"/>
  <c r="AC272" i="7"/>
  <c r="AE272" i="7" s="1"/>
  <c r="AB272" i="7"/>
  <c r="AA272" i="7"/>
  <c r="R272" i="7"/>
  <c r="AF272" i="7" s="1"/>
  <c r="G272" i="7"/>
  <c r="T272" i="7" s="1"/>
  <c r="F272" i="7"/>
  <c r="E272" i="7"/>
  <c r="S272" i="7" s="1"/>
  <c r="D272" i="7"/>
  <c r="C272" i="7"/>
  <c r="B272" i="7"/>
  <c r="A272" i="7"/>
  <c r="Q272" i="7" s="1"/>
  <c r="AE271" i="7"/>
  <c r="AD271" i="7"/>
  <c r="AC271" i="7"/>
  <c r="AB271" i="7"/>
  <c r="AA271" i="7"/>
  <c r="Y271" i="7"/>
  <c r="Z271" i="7" s="1"/>
  <c r="R271" i="7"/>
  <c r="G271" i="7"/>
  <c r="T271" i="7" s="1"/>
  <c r="F271" i="7"/>
  <c r="E271" i="7"/>
  <c r="S271" i="7" s="1"/>
  <c r="AG271" i="7" s="1"/>
  <c r="D271" i="7"/>
  <c r="C271" i="7"/>
  <c r="B271" i="7"/>
  <c r="A271" i="7"/>
  <c r="Q271" i="7" s="1"/>
  <c r="AD270" i="7"/>
  <c r="AE270" i="7" s="1"/>
  <c r="AC270" i="7"/>
  <c r="AB270" i="7"/>
  <c r="AA270" i="7"/>
  <c r="Q270" i="7"/>
  <c r="G270" i="7"/>
  <c r="T270" i="7" s="1"/>
  <c r="F270" i="7"/>
  <c r="E270" i="7"/>
  <c r="S270" i="7" s="1"/>
  <c r="D270" i="7"/>
  <c r="C270" i="7"/>
  <c r="R270" i="7" s="1"/>
  <c r="B270" i="7"/>
  <c r="A270" i="7"/>
  <c r="AD269" i="7"/>
  <c r="AC269" i="7"/>
  <c r="AE269" i="7" s="1"/>
  <c r="AB269" i="7"/>
  <c r="AA269" i="7"/>
  <c r="Y269" i="7"/>
  <c r="Z269" i="7" s="1"/>
  <c r="Q269" i="7"/>
  <c r="G269" i="7"/>
  <c r="T269" i="7" s="1"/>
  <c r="F269" i="7"/>
  <c r="E269" i="7"/>
  <c r="S269" i="7" s="1"/>
  <c r="D269" i="7"/>
  <c r="C269" i="7"/>
  <c r="R269" i="7" s="1"/>
  <c r="AF269" i="7" s="1"/>
  <c r="B269" i="7"/>
  <c r="A269" i="7"/>
  <c r="AD268" i="7"/>
  <c r="AC268" i="7"/>
  <c r="AE268" i="7" s="1"/>
  <c r="AB268" i="7"/>
  <c r="AA268" i="7"/>
  <c r="T268" i="7"/>
  <c r="R268" i="7"/>
  <c r="G268" i="7"/>
  <c r="F268" i="7"/>
  <c r="E268" i="7"/>
  <c r="S268" i="7" s="1"/>
  <c r="D268" i="7"/>
  <c r="C268" i="7"/>
  <c r="B268" i="7"/>
  <c r="A268" i="7"/>
  <c r="Q268" i="7" s="1"/>
  <c r="AD267" i="7"/>
  <c r="AE267" i="7" s="1"/>
  <c r="AC267" i="7"/>
  <c r="AB267" i="7"/>
  <c r="AA267" i="7"/>
  <c r="S267" i="7"/>
  <c r="AG267" i="7" s="1"/>
  <c r="Q267" i="7"/>
  <c r="G267" i="7"/>
  <c r="T267" i="7" s="1"/>
  <c r="F267" i="7"/>
  <c r="E267" i="7"/>
  <c r="D267" i="7"/>
  <c r="C267" i="7"/>
  <c r="R267" i="7" s="1"/>
  <c r="B267" i="7"/>
  <c r="A267" i="7"/>
  <c r="AF266" i="7"/>
  <c r="AD266" i="7"/>
  <c r="AC266" i="7"/>
  <c r="AE266" i="7" s="1"/>
  <c r="AB266" i="7"/>
  <c r="AA266" i="7"/>
  <c r="Y266" i="7"/>
  <c r="S266" i="7"/>
  <c r="AG266" i="7" s="1"/>
  <c r="G266" i="7"/>
  <c r="T266" i="7" s="1"/>
  <c r="F266" i="7"/>
  <c r="E266" i="7"/>
  <c r="D266" i="7"/>
  <c r="C266" i="7"/>
  <c r="R266" i="7" s="1"/>
  <c r="B266" i="7"/>
  <c r="A266" i="7"/>
  <c r="Q266" i="7" s="1"/>
  <c r="AF265" i="7"/>
  <c r="AE265" i="7"/>
  <c r="AD265" i="7"/>
  <c r="AC265" i="7"/>
  <c r="AB265" i="7"/>
  <c r="AA265" i="7"/>
  <c r="R265" i="7"/>
  <c r="Q265" i="7"/>
  <c r="G265" i="7"/>
  <c r="T265" i="7" s="1"/>
  <c r="F265" i="7"/>
  <c r="E265" i="7"/>
  <c r="S265" i="7" s="1"/>
  <c r="D265" i="7"/>
  <c r="C265" i="7"/>
  <c r="B265" i="7"/>
  <c r="A265" i="7"/>
  <c r="AD264" i="7"/>
  <c r="AC264" i="7"/>
  <c r="AE264" i="7" s="1"/>
  <c r="AB264" i="7"/>
  <c r="AA264" i="7"/>
  <c r="Y264" i="7"/>
  <c r="Z264" i="7" s="1"/>
  <c r="R264" i="7"/>
  <c r="AF264" i="7" s="1"/>
  <c r="Q264" i="7"/>
  <c r="G264" i="7"/>
  <c r="T264" i="7" s="1"/>
  <c r="F264" i="7"/>
  <c r="E264" i="7"/>
  <c r="S264" i="7" s="1"/>
  <c r="AG264" i="7" s="1"/>
  <c r="D264" i="7"/>
  <c r="C264" i="7"/>
  <c r="B264" i="7"/>
  <c r="A264" i="7"/>
  <c r="AD263" i="7"/>
  <c r="AC263" i="7"/>
  <c r="AE263" i="7" s="1"/>
  <c r="AB263" i="7"/>
  <c r="AA263" i="7"/>
  <c r="T263" i="7"/>
  <c r="S263" i="7"/>
  <c r="AG263" i="7" s="1"/>
  <c r="G263" i="7"/>
  <c r="F263" i="7"/>
  <c r="E263" i="7"/>
  <c r="D263" i="7"/>
  <c r="C263" i="7"/>
  <c r="R263" i="7" s="1"/>
  <c r="B263" i="7"/>
  <c r="A263" i="7"/>
  <c r="Q263" i="7" s="1"/>
  <c r="AE262" i="7"/>
  <c r="AD262" i="7"/>
  <c r="AC262" i="7"/>
  <c r="AB262" i="7"/>
  <c r="AA262" i="7"/>
  <c r="T262" i="7"/>
  <c r="S262" i="7"/>
  <c r="AG262" i="7" s="1"/>
  <c r="G262" i="7"/>
  <c r="F262" i="7"/>
  <c r="E262" i="7"/>
  <c r="D262" i="7"/>
  <c r="C262" i="7"/>
  <c r="R262" i="7" s="1"/>
  <c r="B262" i="7"/>
  <c r="A262" i="7"/>
  <c r="Q262" i="7" s="1"/>
  <c r="AE261" i="7"/>
  <c r="AD261" i="7"/>
  <c r="AC261" i="7"/>
  <c r="AB261" i="7"/>
  <c r="AA261" i="7"/>
  <c r="T261" i="7"/>
  <c r="R261" i="7"/>
  <c r="Q261" i="7"/>
  <c r="G261" i="7"/>
  <c r="F261" i="7"/>
  <c r="E261" i="7"/>
  <c r="S261" i="7" s="1"/>
  <c r="D261" i="7"/>
  <c r="C261" i="7"/>
  <c r="B261" i="7"/>
  <c r="A261" i="7"/>
  <c r="AG260" i="7"/>
  <c r="AD260" i="7"/>
  <c r="AC260" i="7"/>
  <c r="AE260" i="7" s="1"/>
  <c r="AB260" i="7"/>
  <c r="AA260" i="7"/>
  <c r="S260" i="7"/>
  <c r="G260" i="7"/>
  <c r="T260" i="7" s="1"/>
  <c r="F260" i="7"/>
  <c r="E260" i="7"/>
  <c r="D260" i="7"/>
  <c r="C260" i="7"/>
  <c r="R260" i="7" s="1"/>
  <c r="B260" i="7"/>
  <c r="A260" i="7"/>
  <c r="Q260" i="7" s="1"/>
  <c r="AE259" i="7"/>
  <c r="AD259" i="7"/>
  <c r="AC259" i="7"/>
  <c r="AB259" i="7"/>
  <c r="AA259" i="7"/>
  <c r="S259" i="7"/>
  <c r="AG259" i="7" s="1"/>
  <c r="G259" i="7"/>
  <c r="T259" i="7" s="1"/>
  <c r="F259" i="7"/>
  <c r="E259" i="7"/>
  <c r="D259" i="7"/>
  <c r="C259" i="7"/>
  <c r="R259" i="7" s="1"/>
  <c r="B259" i="7"/>
  <c r="A259" i="7"/>
  <c r="Q259" i="7" s="1"/>
  <c r="AF258" i="7"/>
  <c r="AE258" i="7"/>
  <c r="AD258" i="7"/>
  <c r="AC258" i="7"/>
  <c r="AB258" i="7"/>
  <c r="AA258" i="7"/>
  <c r="R258" i="7"/>
  <c r="Q258" i="7"/>
  <c r="G258" i="7"/>
  <c r="T258" i="7" s="1"/>
  <c r="F258" i="7"/>
  <c r="E258" i="7"/>
  <c r="S258" i="7" s="1"/>
  <c r="D258" i="7"/>
  <c r="C258" i="7"/>
  <c r="B258" i="7"/>
  <c r="A258" i="7"/>
  <c r="AD257" i="7"/>
  <c r="AC257" i="7"/>
  <c r="AB257" i="7"/>
  <c r="Y257" i="7"/>
  <c r="Z257" i="7" s="1"/>
  <c r="R257" i="7"/>
  <c r="AF257" i="7" s="1"/>
  <c r="Q257" i="7"/>
  <c r="I280" i="7" s="1"/>
  <c r="G257" i="7"/>
  <c r="T257" i="7" s="1"/>
  <c r="F257" i="7"/>
  <c r="E257" i="7"/>
  <c r="S257" i="7" s="1"/>
  <c r="D257" i="7"/>
  <c r="C257" i="7"/>
  <c r="B257" i="7"/>
  <c r="A257" i="7"/>
  <c r="AE256" i="7"/>
  <c r="AD256" i="7"/>
  <c r="AC256" i="7"/>
  <c r="AB256" i="7"/>
  <c r="AA256" i="7"/>
  <c r="X256" i="7"/>
  <c r="X257" i="7" s="1"/>
  <c r="X258" i="7" s="1"/>
  <c r="X259" i="7" s="1"/>
  <c r="T256" i="7"/>
  <c r="Q256" i="7"/>
  <c r="G256" i="7"/>
  <c r="F256" i="7"/>
  <c r="E256" i="7"/>
  <c r="S256" i="7" s="1"/>
  <c r="D256" i="7"/>
  <c r="C256" i="7"/>
  <c r="R256" i="7" s="1"/>
  <c r="B256" i="7"/>
  <c r="A256" i="7"/>
  <c r="AG255" i="7"/>
  <c r="AF255" i="7"/>
  <c r="AD255" i="7"/>
  <c r="AC255" i="7"/>
  <c r="AB255" i="7"/>
  <c r="AA255" i="7"/>
  <c r="G255" i="7"/>
  <c r="F255" i="7"/>
  <c r="E255" i="7"/>
  <c r="D255" i="7"/>
  <c r="C255" i="7"/>
  <c r="B255" i="7"/>
  <c r="A255" i="7"/>
  <c r="Y254" i="7"/>
  <c r="A254" i="7"/>
  <c r="Q254" i="7" s="1"/>
  <c r="Y253" i="7"/>
  <c r="Z253" i="7" s="1"/>
  <c r="S253" i="7"/>
  <c r="Q253" i="7"/>
  <c r="G253" i="7"/>
  <c r="T253" i="7" s="1"/>
  <c r="F253" i="7"/>
  <c r="E253" i="7"/>
  <c r="D253" i="7"/>
  <c r="C253" i="7"/>
  <c r="R253" i="7" s="1"/>
  <c r="B253" i="7"/>
  <c r="Y241" i="7" s="1"/>
  <c r="Z241" i="7" s="1"/>
  <c r="A253" i="7"/>
  <c r="S252" i="7"/>
  <c r="R252" i="7"/>
  <c r="G252" i="7"/>
  <c r="T252" i="7" s="1"/>
  <c r="AE253" i="7" s="1"/>
  <c r="F252" i="7"/>
  <c r="E252" i="7"/>
  <c r="D252" i="7"/>
  <c r="C252" i="7"/>
  <c r="B252" i="7"/>
  <c r="Y236" i="7" s="1"/>
  <c r="Z236" i="7" s="1"/>
  <c r="A252" i="7"/>
  <c r="Q252" i="7" s="1"/>
  <c r="AF251" i="7"/>
  <c r="AE251" i="7"/>
  <c r="AD251" i="7"/>
  <c r="AC251" i="7"/>
  <c r="AB251" i="7"/>
  <c r="AA251" i="7"/>
  <c r="Z251" i="7"/>
  <c r="Y251" i="7"/>
  <c r="S251" i="7"/>
  <c r="AG251" i="7" s="1"/>
  <c r="R251" i="7"/>
  <c r="G251" i="7"/>
  <c r="T251" i="7" s="1"/>
  <c r="F251" i="7"/>
  <c r="E251" i="7"/>
  <c r="D251" i="7"/>
  <c r="C251" i="7"/>
  <c r="B251" i="7"/>
  <c r="A251" i="7"/>
  <c r="Q251" i="7" s="1"/>
  <c r="AF250" i="7"/>
  <c r="AE250" i="7"/>
  <c r="AD250" i="7"/>
  <c r="AC250" i="7"/>
  <c r="AB250" i="7"/>
  <c r="AA250" i="7"/>
  <c r="U250" i="7"/>
  <c r="R250" i="7"/>
  <c r="Q250" i="7"/>
  <c r="G250" i="7"/>
  <c r="T250" i="7" s="1"/>
  <c r="F250" i="7"/>
  <c r="E250" i="7"/>
  <c r="S250" i="7" s="1"/>
  <c r="D250" i="7"/>
  <c r="C250" i="7"/>
  <c r="B250" i="7"/>
  <c r="A250" i="7"/>
  <c r="AG249" i="7"/>
  <c r="AD249" i="7"/>
  <c r="AC249" i="7"/>
  <c r="AB249" i="7"/>
  <c r="AA249" i="7"/>
  <c r="T249" i="7"/>
  <c r="S249" i="7"/>
  <c r="G249" i="7"/>
  <c r="F249" i="7"/>
  <c r="E249" i="7"/>
  <c r="D249" i="7"/>
  <c r="C249" i="7"/>
  <c r="R249" i="7" s="1"/>
  <c r="B249" i="7"/>
  <c r="A249" i="7"/>
  <c r="Q249" i="7" s="1"/>
  <c r="AE248" i="7"/>
  <c r="AD248" i="7"/>
  <c r="AC248" i="7"/>
  <c r="AB248" i="7"/>
  <c r="AA248" i="7"/>
  <c r="Y248" i="7"/>
  <c r="Z248" i="7" s="1"/>
  <c r="T248" i="7"/>
  <c r="S248" i="7"/>
  <c r="G248" i="7"/>
  <c r="F248" i="7"/>
  <c r="E248" i="7"/>
  <c r="D248" i="7"/>
  <c r="C248" i="7"/>
  <c r="R248" i="7" s="1"/>
  <c r="B248" i="7"/>
  <c r="A248" i="7"/>
  <c r="Q248" i="7" s="1"/>
  <c r="AE247" i="7"/>
  <c r="AD247" i="7"/>
  <c r="AC247" i="7"/>
  <c r="AB247" i="7"/>
  <c r="AA247" i="7"/>
  <c r="U247" i="7"/>
  <c r="T247" i="7"/>
  <c r="R247" i="7"/>
  <c r="Q247" i="7"/>
  <c r="G247" i="7"/>
  <c r="F247" i="7"/>
  <c r="E247" i="7"/>
  <c r="S247" i="7" s="1"/>
  <c r="D247" i="7"/>
  <c r="C247" i="7"/>
  <c r="B247" i="7"/>
  <c r="A247" i="7"/>
  <c r="AG246" i="7"/>
  <c r="AD246" i="7"/>
  <c r="AC246" i="7"/>
  <c r="AE246" i="7" s="1"/>
  <c r="AB246" i="7"/>
  <c r="AA246" i="7"/>
  <c r="Y246" i="7"/>
  <c r="Z246" i="7" s="1"/>
  <c r="T246" i="7"/>
  <c r="R246" i="7"/>
  <c r="G246" i="7"/>
  <c r="F246" i="7"/>
  <c r="E246" i="7"/>
  <c r="S246" i="7" s="1"/>
  <c r="D246" i="7"/>
  <c r="C246" i="7"/>
  <c r="B246" i="7"/>
  <c r="A246" i="7"/>
  <c r="Q246" i="7" s="1"/>
  <c r="AD245" i="7"/>
  <c r="AC245" i="7"/>
  <c r="AE245" i="7" s="1"/>
  <c r="AB245" i="7"/>
  <c r="AA245" i="7"/>
  <c r="S245" i="7"/>
  <c r="G245" i="7"/>
  <c r="T245" i="7" s="1"/>
  <c r="F245" i="7"/>
  <c r="E245" i="7"/>
  <c r="D245" i="7"/>
  <c r="C245" i="7"/>
  <c r="R245" i="7" s="1"/>
  <c r="B245" i="7"/>
  <c r="A245" i="7"/>
  <c r="Q245" i="7" s="1"/>
  <c r="AF244" i="7"/>
  <c r="AE244" i="7"/>
  <c r="AD244" i="7"/>
  <c r="AC244" i="7"/>
  <c r="AB244" i="7"/>
  <c r="AA244" i="7"/>
  <c r="U244" i="7"/>
  <c r="Q244" i="7"/>
  <c r="G244" i="7"/>
  <c r="T244" i="7" s="1"/>
  <c r="F244" i="7"/>
  <c r="E244" i="7"/>
  <c r="S244" i="7" s="1"/>
  <c r="D244" i="7"/>
  <c r="C244" i="7"/>
  <c r="R244" i="7" s="1"/>
  <c r="B244" i="7"/>
  <c r="A244" i="7"/>
  <c r="AG243" i="7"/>
  <c r="AD243" i="7"/>
  <c r="AC243" i="7"/>
  <c r="AE243" i="7" s="1"/>
  <c r="AB243" i="7"/>
  <c r="AA243" i="7"/>
  <c r="Y243" i="7"/>
  <c r="U243" i="7"/>
  <c r="T243" i="7"/>
  <c r="G243" i="7"/>
  <c r="F243" i="7"/>
  <c r="E243" i="7"/>
  <c r="S243" i="7" s="1"/>
  <c r="D243" i="7"/>
  <c r="C243" i="7"/>
  <c r="R243" i="7" s="1"/>
  <c r="B243" i="7"/>
  <c r="A243" i="7"/>
  <c r="Q243" i="7" s="1"/>
  <c r="AD242" i="7"/>
  <c r="AC242" i="7"/>
  <c r="AE242" i="7" s="1"/>
  <c r="AB242" i="7"/>
  <c r="AA242" i="7"/>
  <c r="R242" i="7"/>
  <c r="AF242" i="7" s="1"/>
  <c r="G242" i="7"/>
  <c r="T242" i="7" s="1"/>
  <c r="F242" i="7"/>
  <c r="E242" i="7"/>
  <c r="S242" i="7" s="1"/>
  <c r="D242" i="7"/>
  <c r="C242" i="7"/>
  <c r="B242" i="7"/>
  <c r="A242" i="7"/>
  <c r="Q242" i="7" s="1"/>
  <c r="AD241" i="7"/>
  <c r="AC241" i="7"/>
  <c r="AB241" i="7"/>
  <c r="AA241" i="7"/>
  <c r="T241" i="7"/>
  <c r="S241" i="7"/>
  <c r="R241" i="7"/>
  <c r="G241" i="7"/>
  <c r="F241" i="7"/>
  <c r="E241" i="7"/>
  <c r="D241" i="7"/>
  <c r="C241" i="7"/>
  <c r="B241" i="7"/>
  <c r="A241" i="7"/>
  <c r="Q241" i="7" s="1"/>
  <c r="AD240" i="7"/>
  <c r="AC240" i="7"/>
  <c r="AB240" i="7"/>
  <c r="AA240" i="7"/>
  <c r="S240" i="7"/>
  <c r="AG240" i="7" s="1"/>
  <c r="Q240" i="7"/>
  <c r="G240" i="7"/>
  <c r="T240" i="7" s="1"/>
  <c r="F240" i="7"/>
  <c r="E240" i="7"/>
  <c r="D240" i="7"/>
  <c r="C240" i="7"/>
  <c r="R240" i="7" s="1"/>
  <c r="B240" i="7"/>
  <c r="A240" i="7"/>
  <c r="AG239" i="7"/>
  <c r="AE239" i="7"/>
  <c r="AD239" i="7"/>
  <c r="AC239" i="7"/>
  <c r="AB239" i="7"/>
  <c r="AA239" i="7"/>
  <c r="Y239" i="7"/>
  <c r="Z239" i="7" s="1"/>
  <c r="T239" i="7"/>
  <c r="S239" i="7"/>
  <c r="Q239" i="7"/>
  <c r="G239" i="7"/>
  <c r="F239" i="7"/>
  <c r="E239" i="7"/>
  <c r="D239" i="7"/>
  <c r="C239" i="7"/>
  <c r="R239" i="7" s="1"/>
  <c r="AF239" i="7" s="1"/>
  <c r="B239" i="7"/>
  <c r="A239" i="7"/>
  <c r="AG238" i="7"/>
  <c r="AE238" i="7"/>
  <c r="AD238" i="7"/>
  <c r="AC238" i="7"/>
  <c r="AB238" i="7"/>
  <c r="AA238" i="7"/>
  <c r="R238" i="7"/>
  <c r="U238" i="7" s="1"/>
  <c r="G238" i="7"/>
  <c r="T238" i="7" s="1"/>
  <c r="F238" i="7"/>
  <c r="E238" i="7"/>
  <c r="S238" i="7" s="1"/>
  <c r="D238" i="7"/>
  <c r="C238" i="7"/>
  <c r="B238" i="7"/>
  <c r="A238" i="7"/>
  <c r="Q238" i="7" s="1"/>
  <c r="AD237" i="7"/>
  <c r="AE237" i="7" s="1"/>
  <c r="AC237" i="7"/>
  <c r="AB237" i="7"/>
  <c r="AA237" i="7"/>
  <c r="T237" i="7"/>
  <c r="G237" i="7"/>
  <c r="F237" i="7"/>
  <c r="E237" i="7"/>
  <c r="S237" i="7" s="1"/>
  <c r="D237" i="7"/>
  <c r="C237" i="7"/>
  <c r="R237" i="7" s="1"/>
  <c r="B237" i="7"/>
  <c r="A237" i="7"/>
  <c r="Q237" i="7" s="1"/>
  <c r="AF236" i="7"/>
  <c r="AD236" i="7"/>
  <c r="AC236" i="7"/>
  <c r="AE236" i="7" s="1"/>
  <c r="AB236" i="7"/>
  <c r="AA236" i="7"/>
  <c r="U236" i="7"/>
  <c r="G236" i="7"/>
  <c r="T236" i="7" s="1"/>
  <c r="F236" i="7"/>
  <c r="E236" i="7"/>
  <c r="S236" i="7" s="1"/>
  <c r="D236" i="7"/>
  <c r="C236" i="7"/>
  <c r="R236" i="7" s="1"/>
  <c r="B236" i="7"/>
  <c r="A236" i="7"/>
  <c r="Q236" i="7" s="1"/>
  <c r="AE235" i="7"/>
  <c r="AD235" i="7"/>
  <c r="AC235" i="7"/>
  <c r="AB235" i="7"/>
  <c r="AA235" i="7"/>
  <c r="T235" i="7"/>
  <c r="G235" i="7"/>
  <c r="F235" i="7"/>
  <c r="E235" i="7"/>
  <c r="S235" i="7" s="1"/>
  <c r="D235" i="7"/>
  <c r="C235" i="7"/>
  <c r="R235" i="7" s="1"/>
  <c r="B235" i="7"/>
  <c r="A235" i="7"/>
  <c r="Q235" i="7" s="1"/>
  <c r="AE234" i="7"/>
  <c r="AD234" i="7"/>
  <c r="AC234" i="7"/>
  <c r="AB234" i="7"/>
  <c r="AA234" i="7"/>
  <c r="Y234" i="7"/>
  <c r="Z234" i="7" s="1"/>
  <c r="T234" i="7"/>
  <c r="G234" i="7"/>
  <c r="F234" i="7"/>
  <c r="E234" i="7"/>
  <c r="S234" i="7" s="1"/>
  <c r="AG234" i="7" s="1"/>
  <c r="D234" i="7"/>
  <c r="C234" i="7"/>
  <c r="R234" i="7" s="1"/>
  <c r="B234" i="7"/>
  <c r="A234" i="7"/>
  <c r="Q234" i="7" s="1"/>
  <c r="I257" i="7" s="1"/>
  <c r="AD233" i="7"/>
  <c r="AE233" i="7" s="1"/>
  <c r="AC233" i="7"/>
  <c r="AB233" i="7"/>
  <c r="AA233" i="7"/>
  <c r="U233" i="7"/>
  <c r="T233" i="7"/>
  <c r="S233" i="7"/>
  <c r="AG233" i="7" s="1"/>
  <c r="G233" i="7"/>
  <c r="F233" i="7"/>
  <c r="E233" i="7"/>
  <c r="D233" i="7"/>
  <c r="C233" i="7"/>
  <c r="R233" i="7" s="1"/>
  <c r="B233" i="7"/>
  <c r="A233" i="7"/>
  <c r="Q233" i="7" s="1"/>
  <c r="AG232" i="7"/>
  <c r="AF232" i="7"/>
  <c r="AD232" i="7"/>
  <c r="AC232" i="7"/>
  <c r="AB232" i="7"/>
  <c r="AA232" i="7"/>
  <c r="G232" i="7"/>
  <c r="F232" i="7"/>
  <c r="E232" i="7"/>
  <c r="D232" i="7"/>
  <c r="C232" i="7"/>
  <c r="B232" i="7"/>
  <c r="A232" i="7"/>
  <c r="Y231" i="7"/>
  <c r="A231" i="7"/>
  <c r="Q231" i="7" s="1"/>
  <c r="Y230" i="7"/>
  <c r="Z230" i="7" s="1"/>
  <c r="Q230" i="7"/>
  <c r="G230" i="7"/>
  <c r="T230" i="7" s="1"/>
  <c r="F230" i="7"/>
  <c r="E230" i="7"/>
  <c r="Y218" i="7" s="1"/>
  <c r="D230" i="7"/>
  <c r="C230" i="7"/>
  <c r="R230" i="7" s="1"/>
  <c r="B230" i="7"/>
  <c r="A230" i="7"/>
  <c r="S229" i="7"/>
  <c r="AD230" i="7" s="1"/>
  <c r="G229" i="7"/>
  <c r="T229" i="7" s="1"/>
  <c r="AE230" i="7" s="1"/>
  <c r="F229" i="7"/>
  <c r="E229" i="7"/>
  <c r="D229" i="7"/>
  <c r="C229" i="7"/>
  <c r="R229" i="7" s="1"/>
  <c r="B229" i="7"/>
  <c r="Y211" i="7" s="1"/>
  <c r="A229" i="7"/>
  <c r="Q229" i="7" s="1"/>
  <c r="AE228" i="7"/>
  <c r="AD228" i="7"/>
  <c r="AC228" i="7"/>
  <c r="AB228" i="7"/>
  <c r="AA228" i="7"/>
  <c r="Z228" i="7"/>
  <c r="Y228" i="7"/>
  <c r="S228" i="7"/>
  <c r="AG228" i="7" s="1"/>
  <c r="G228" i="7"/>
  <c r="T228" i="7" s="1"/>
  <c r="F228" i="7"/>
  <c r="E228" i="7"/>
  <c r="D228" i="7"/>
  <c r="C228" i="7"/>
  <c r="R228" i="7" s="1"/>
  <c r="AF228" i="7" s="1"/>
  <c r="B228" i="7"/>
  <c r="A228" i="7"/>
  <c r="Q228" i="7" s="1"/>
  <c r="AF227" i="7"/>
  <c r="AE227" i="7"/>
  <c r="AD227" i="7"/>
  <c r="AC227" i="7"/>
  <c r="AB227" i="7"/>
  <c r="AA227" i="7"/>
  <c r="T227" i="7"/>
  <c r="Q227" i="7"/>
  <c r="G227" i="7"/>
  <c r="F227" i="7"/>
  <c r="E227" i="7"/>
  <c r="S227" i="7" s="1"/>
  <c r="D227" i="7"/>
  <c r="C227" i="7"/>
  <c r="R227" i="7" s="1"/>
  <c r="B227" i="7"/>
  <c r="A227" i="7"/>
  <c r="AD226" i="7"/>
  <c r="AC226" i="7"/>
  <c r="AB226" i="7"/>
  <c r="AA226" i="7"/>
  <c r="T226" i="7"/>
  <c r="S226" i="7"/>
  <c r="Q226" i="7"/>
  <c r="G226" i="7"/>
  <c r="F226" i="7"/>
  <c r="E226" i="7"/>
  <c r="D226" i="7"/>
  <c r="C226" i="7"/>
  <c r="R226" i="7" s="1"/>
  <c r="B226" i="7"/>
  <c r="A226" i="7"/>
  <c r="AE225" i="7"/>
  <c r="AD225" i="7"/>
  <c r="AC225" i="7"/>
  <c r="AB225" i="7"/>
  <c r="AA225" i="7"/>
  <c r="Y225" i="7"/>
  <c r="Z225" i="7" s="1"/>
  <c r="T225" i="7"/>
  <c r="S225" i="7"/>
  <c r="Q225" i="7"/>
  <c r="G225" i="7"/>
  <c r="F225" i="7"/>
  <c r="E225" i="7"/>
  <c r="D225" i="7"/>
  <c r="C225" i="7"/>
  <c r="R225" i="7" s="1"/>
  <c r="B225" i="7"/>
  <c r="A225" i="7"/>
  <c r="AE224" i="7"/>
  <c r="AD224" i="7"/>
  <c r="AC224" i="7"/>
  <c r="AB224" i="7"/>
  <c r="AA224" i="7"/>
  <c r="R224" i="7"/>
  <c r="Q224" i="7"/>
  <c r="G224" i="7"/>
  <c r="T224" i="7" s="1"/>
  <c r="F224" i="7"/>
  <c r="E224" i="7"/>
  <c r="S224" i="7" s="1"/>
  <c r="D224" i="7"/>
  <c r="C224" i="7"/>
  <c r="B224" i="7"/>
  <c r="A224" i="7"/>
  <c r="AE223" i="7"/>
  <c r="AD223" i="7"/>
  <c r="AC223" i="7"/>
  <c r="AB223" i="7"/>
  <c r="AA223" i="7"/>
  <c r="Z223" i="7"/>
  <c r="Y223" i="7"/>
  <c r="R223" i="7"/>
  <c r="G223" i="7"/>
  <c r="T223" i="7" s="1"/>
  <c r="F223" i="7"/>
  <c r="E223" i="7"/>
  <c r="S223" i="7" s="1"/>
  <c r="D223" i="7"/>
  <c r="C223" i="7"/>
  <c r="B223" i="7"/>
  <c r="A223" i="7"/>
  <c r="Q223" i="7" s="1"/>
  <c r="AG222" i="7"/>
  <c r="AE222" i="7"/>
  <c r="AD222" i="7"/>
  <c r="AC222" i="7"/>
  <c r="AB222" i="7"/>
  <c r="AA222" i="7"/>
  <c r="S222" i="7"/>
  <c r="G222" i="7"/>
  <c r="T222" i="7" s="1"/>
  <c r="F222" i="7"/>
  <c r="E222" i="7"/>
  <c r="D222" i="7"/>
  <c r="C222" i="7"/>
  <c r="R222" i="7" s="1"/>
  <c r="B222" i="7"/>
  <c r="A222" i="7"/>
  <c r="Q222" i="7" s="1"/>
  <c r="AF221" i="7"/>
  <c r="AE221" i="7"/>
  <c r="AD221" i="7"/>
  <c r="AC221" i="7"/>
  <c r="AB221" i="7"/>
  <c r="AA221" i="7"/>
  <c r="T221" i="7"/>
  <c r="Q221" i="7"/>
  <c r="G221" i="7"/>
  <c r="F221" i="7"/>
  <c r="E221" i="7"/>
  <c r="S221" i="7" s="1"/>
  <c r="D221" i="7"/>
  <c r="C221" i="7"/>
  <c r="R221" i="7" s="1"/>
  <c r="B221" i="7"/>
  <c r="A221" i="7"/>
  <c r="AG220" i="7"/>
  <c r="AD220" i="7"/>
  <c r="AC220" i="7"/>
  <c r="AB220" i="7"/>
  <c r="AA220" i="7"/>
  <c r="Y220" i="7"/>
  <c r="T220" i="7"/>
  <c r="S220" i="7"/>
  <c r="G220" i="7"/>
  <c r="F220" i="7"/>
  <c r="E220" i="7"/>
  <c r="D220" i="7"/>
  <c r="C220" i="7"/>
  <c r="R220" i="7" s="1"/>
  <c r="B220" i="7"/>
  <c r="A220" i="7"/>
  <c r="Q220" i="7" s="1"/>
  <c r="AD219" i="7"/>
  <c r="AC219" i="7"/>
  <c r="AE219" i="7" s="1"/>
  <c r="AB219" i="7"/>
  <c r="AA219" i="7"/>
  <c r="S219" i="7"/>
  <c r="R219" i="7"/>
  <c r="G219" i="7"/>
  <c r="T219" i="7" s="1"/>
  <c r="F219" i="7"/>
  <c r="E219" i="7"/>
  <c r="D219" i="7"/>
  <c r="C219" i="7"/>
  <c r="B219" i="7"/>
  <c r="A219" i="7"/>
  <c r="Q219" i="7" s="1"/>
  <c r="AD218" i="7"/>
  <c r="AE218" i="7" s="1"/>
  <c r="AC218" i="7"/>
  <c r="AB218" i="7"/>
  <c r="AA218" i="7"/>
  <c r="Z218" i="7"/>
  <c r="S218" i="7"/>
  <c r="R218" i="7"/>
  <c r="G218" i="7"/>
  <c r="T218" i="7" s="1"/>
  <c r="F218" i="7"/>
  <c r="E218" i="7"/>
  <c r="D218" i="7"/>
  <c r="C218" i="7"/>
  <c r="B218" i="7"/>
  <c r="A218" i="7"/>
  <c r="Q218" i="7" s="1"/>
  <c r="AD217" i="7"/>
  <c r="AE217" i="7" s="1"/>
  <c r="AC217" i="7"/>
  <c r="AB217" i="7"/>
  <c r="AA217" i="7"/>
  <c r="Q217" i="7"/>
  <c r="G217" i="7"/>
  <c r="T217" i="7" s="1"/>
  <c r="F217" i="7"/>
  <c r="E217" i="7"/>
  <c r="S217" i="7" s="1"/>
  <c r="D217" i="7"/>
  <c r="C217" i="7"/>
  <c r="R217" i="7" s="1"/>
  <c r="B217" i="7"/>
  <c r="A217" i="7"/>
  <c r="AG216" i="7"/>
  <c r="AF216" i="7"/>
  <c r="AD216" i="7"/>
  <c r="AE216" i="7" s="1"/>
  <c r="AC216" i="7"/>
  <c r="AB216" i="7"/>
  <c r="AA216" i="7"/>
  <c r="Y216" i="7"/>
  <c r="Z216" i="7" s="1"/>
  <c r="Q216" i="7"/>
  <c r="G216" i="7"/>
  <c r="T216" i="7" s="1"/>
  <c r="F216" i="7"/>
  <c r="E216" i="7"/>
  <c r="S216" i="7" s="1"/>
  <c r="D216" i="7"/>
  <c r="C216" i="7"/>
  <c r="R216" i="7" s="1"/>
  <c r="B216" i="7"/>
  <c r="A216" i="7"/>
  <c r="AG215" i="7"/>
  <c r="AF215" i="7"/>
  <c r="AD215" i="7"/>
  <c r="AE215" i="7" s="1"/>
  <c r="AC215" i="7"/>
  <c r="AB215" i="7"/>
  <c r="AA215" i="7"/>
  <c r="W215" i="7"/>
  <c r="T215" i="7"/>
  <c r="G215" i="7"/>
  <c r="F215" i="7"/>
  <c r="E215" i="7"/>
  <c r="S215" i="7" s="1"/>
  <c r="D215" i="7"/>
  <c r="C215" i="7"/>
  <c r="R215" i="7" s="1"/>
  <c r="B215" i="7"/>
  <c r="A215" i="7"/>
  <c r="Q215" i="7" s="1"/>
  <c r="AD214" i="7"/>
  <c r="AE214" i="7" s="1"/>
  <c r="AC214" i="7"/>
  <c r="AB214" i="7"/>
  <c r="AA214" i="7"/>
  <c r="T214" i="7"/>
  <c r="S214" i="7"/>
  <c r="AG214" i="7" s="1"/>
  <c r="G214" i="7"/>
  <c r="F214" i="7"/>
  <c r="E214" i="7"/>
  <c r="D214" i="7"/>
  <c r="C214" i="7"/>
  <c r="R214" i="7" s="1"/>
  <c r="U214" i="7" s="1"/>
  <c r="B214" i="7"/>
  <c r="A214" i="7"/>
  <c r="Q214" i="7" s="1"/>
  <c r="AD213" i="7"/>
  <c r="AC213" i="7"/>
  <c r="AE213" i="7" s="1"/>
  <c r="AB213" i="7"/>
  <c r="AA213" i="7"/>
  <c r="T213" i="7"/>
  <c r="S213" i="7"/>
  <c r="AG213" i="7" s="1"/>
  <c r="G213" i="7"/>
  <c r="F213" i="7"/>
  <c r="E213" i="7"/>
  <c r="D213" i="7"/>
  <c r="C213" i="7"/>
  <c r="R213" i="7" s="1"/>
  <c r="B213" i="7"/>
  <c r="A213" i="7"/>
  <c r="Q213" i="7" s="1"/>
  <c r="AD212" i="7"/>
  <c r="AC212" i="7"/>
  <c r="AE212" i="7" s="1"/>
  <c r="AB212" i="7"/>
  <c r="AA212" i="7"/>
  <c r="S212" i="7"/>
  <c r="R212" i="7"/>
  <c r="G212" i="7"/>
  <c r="T212" i="7" s="1"/>
  <c r="F212" i="7"/>
  <c r="E212" i="7"/>
  <c r="D212" i="7"/>
  <c r="C212" i="7"/>
  <c r="B212" i="7"/>
  <c r="A212" i="7"/>
  <c r="Q212" i="7" s="1"/>
  <c r="AD211" i="7"/>
  <c r="AE211" i="7" s="1"/>
  <c r="AC211" i="7"/>
  <c r="AB211" i="7"/>
  <c r="AA211" i="7"/>
  <c r="Z211" i="7"/>
  <c r="S211" i="7"/>
  <c r="R211" i="7"/>
  <c r="G211" i="7"/>
  <c r="T211" i="7" s="1"/>
  <c r="F211" i="7"/>
  <c r="E211" i="7"/>
  <c r="D211" i="7"/>
  <c r="C211" i="7"/>
  <c r="B211" i="7"/>
  <c r="A211" i="7"/>
  <c r="Q211" i="7" s="1"/>
  <c r="AD210" i="7"/>
  <c r="AE210" i="7" s="1"/>
  <c r="AC210" i="7"/>
  <c r="AB210" i="7"/>
  <c r="AA210" i="7"/>
  <c r="X210" i="7"/>
  <c r="X211" i="7" s="1"/>
  <c r="X212" i="7" s="1"/>
  <c r="X213" i="7" s="1"/>
  <c r="X214" i="7" s="1"/>
  <c r="X215" i="7" s="1"/>
  <c r="X216" i="7" s="1"/>
  <c r="X217" i="7" s="1"/>
  <c r="X218" i="7" s="1"/>
  <c r="X219" i="7" s="1"/>
  <c r="X220" i="7" s="1"/>
  <c r="X221" i="7" s="1"/>
  <c r="X222" i="7" s="1"/>
  <c r="Q210" i="7"/>
  <c r="G210" i="7"/>
  <c r="T210" i="7" s="1"/>
  <c r="F210" i="7"/>
  <c r="E210" i="7"/>
  <c r="S210" i="7" s="1"/>
  <c r="D210" i="7"/>
  <c r="C210" i="7"/>
  <c r="R210" i="7" s="1"/>
  <c r="B210" i="7"/>
  <c r="A210" i="7"/>
  <c r="AG209" i="7"/>
  <c r="AF209" i="7"/>
  <c r="AD209" i="7"/>
  <c r="AC209" i="7"/>
  <c r="AB209" i="7"/>
  <c r="AA209" i="7"/>
  <c r="G209" i="7"/>
  <c r="F209" i="7"/>
  <c r="E209" i="7"/>
  <c r="D209" i="7"/>
  <c r="C209" i="7"/>
  <c r="B209" i="7"/>
  <c r="A209" i="7"/>
  <c r="Y208" i="7"/>
  <c r="Q208" i="7"/>
  <c r="A208" i="7"/>
  <c r="AE207" i="7"/>
  <c r="AD207" i="7"/>
  <c r="Z207" i="7"/>
  <c r="Y207" i="7"/>
  <c r="T207" i="7"/>
  <c r="S207" i="7"/>
  <c r="G207" i="7"/>
  <c r="F207" i="7"/>
  <c r="E207" i="7"/>
  <c r="D207" i="7"/>
  <c r="C207" i="7"/>
  <c r="B207" i="7"/>
  <c r="A207" i="7"/>
  <c r="Q207" i="7" s="1"/>
  <c r="T206" i="7"/>
  <c r="S206" i="7"/>
  <c r="Q206" i="7"/>
  <c r="G206" i="7"/>
  <c r="F206" i="7"/>
  <c r="E206" i="7"/>
  <c r="D206" i="7"/>
  <c r="C206" i="7"/>
  <c r="B206" i="7"/>
  <c r="A206" i="7"/>
  <c r="AD205" i="7"/>
  <c r="AE205" i="7" s="1"/>
  <c r="AC205" i="7"/>
  <c r="AB205" i="7"/>
  <c r="AA205" i="7"/>
  <c r="Y205" i="7"/>
  <c r="Z205" i="7" s="1"/>
  <c r="T205" i="7"/>
  <c r="S205" i="7"/>
  <c r="Q205" i="7"/>
  <c r="G205" i="7"/>
  <c r="F205" i="7"/>
  <c r="E205" i="7"/>
  <c r="D205" i="7"/>
  <c r="C205" i="7"/>
  <c r="R205" i="7" s="1"/>
  <c r="B205" i="7"/>
  <c r="A205" i="7"/>
  <c r="AD204" i="7"/>
  <c r="AE204" i="7" s="1"/>
  <c r="AC204" i="7"/>
  <c r="AB204" i="7"/>
  <c r="AA204" i="7"/>
  <c r="T204" i="7"/>
  <c r="R204" i="7"/>
  <c r="G204" i="7"/>
  <c r="F204" i="7"/>
  <c r="E204" i="7"/>
  <c r="S204" i="7" s="1"/>
  <c r="D204" i="7"/>
  <c r="C204" i="7"/>
  <c r="B204" i="7"/>
  <c r="A204" i="7"/>
  <c r="Q204" i="7" s="1"/>
  <c r="AG203" i="7"/>
  <c r="AE203" i="7"/>
  <c r="AD203" i="7"/>
  <c r="AC203" i="7"/>
  <c r="AB203" i="7"/>
  <c r="AA203" i="7"/>
  <c r="S203" i="7"/>
  <c r="R203" i="7"/>
  <c r="AF203" i="7" s="1"/>
  <c r="G203" i="7"/>
  <c r="T203" i="7" s="1"/>
  <c r="F203" i="7"/>
  <c r="E203" i="7"/>
  <c r="D203" i="7"/>
  <c r="C203" i="7"/>
  <c r="B203" i="7"/>
  <c r="A203" i="7"/>
  <c r="Q203" i="7" s="1"/>
  <c r="AE202" i="7"/>
  <c r="AD202" i="7"/>
  <c r="AC202" i="7"/>
  <c r="AB202" i="7"/>
  <c r="AA202" i="7"/>
  <c r="Z202" i="7"/>
  <c r="Y202" i="7"/>
  <c r="S202" i="7"/>
  <c r="AG202" i="7" s="1"/>
  <c r="R202" i="7"/>
  <c r="G202" i="7"/>
  <c r="T202" i="7" s="1"/>
  <c r="F202" i="7"/>
  <c r="E202" i="7"/>
  <c r="D202" i="7"/>
  <c r="C202" i="7"/>
  <c r="B202" i="7"/>
  <c r="A202" i="7"/>
  <c r="Q202" i="7" s="1"/>
  <c r="AF201" i="7"/>
  <c r="AE201" i="7"/>
  <c r="AD201" i="7"/>
  <c r="AC201" i="7"/>
  <c r="AB201" i="7"/>
  <c r="AA201" i="7"/>
  <c r="Q201" i="7"/>
  <c r="G201" i="7"/>
  <c r="T201" i="7" s="1"/>
  <c r="F201" i="7"/>
  <c r="E201" i="7"/>
  <c r="S201" i="7" s="1"/>
  <c r="D201" i="7"/>
  <c r="C201" i="7"/>
  <c r="R201" i="7" s="1"/>
  <c r="B201" i="7"/>
  <c r="A201" i="7"/>
  <c r="AD200" i="7"/>
  <c r="AC200" i="7"/>
  <c r="AE200" i="7" s="1"/>
  <c r="AB200" i="7"/>
  <c r="AA200" i="7"/>
  <c r="Y200" i="7"/>
  <c r="Z200" i="7" s="1"/>
  <c r="Q200" i="7"/>
  <c r="G200" i="7"/>
  <c r="T200" i="7" s="1"/>
  <c r="F200" i="7"/>
  <c r="E200" i="7"/>
  <c r="S200" i="7" s="1"/>
  <c r="D200" i="7"/>
  <c r="C200" i="7"/>
  <c r="R200" i="7" s="1"/>
  <c r="AF200" i="7" s="1"/>
  <c r="B200" i="7"/>
  <c r="A200" i="7"/>
  <c r="AF199" i="7"/>
  <c r="AD199" i="7"/>
  <c r="AC199" i="7"/>
  <c r="AE199" i="7" s="1"/>
  <c r="AB199" i="7"/>
  <c r="AA199" i="7"/>
  <c r="T199" i="7"/>
  <c r="S199" i="7"/>
  <c r="Q199" i="7"/>
  <c r="G199" i="7"/>
  <c r="F199" i="7"/>
  <c r="E199" i="7"/>
  <c r="D199" i="7"/>
  <c r="C199" i="7"/>
  <c r="R199" i="7" s="1"/>
  <c r="B199" i="7"/>
  <c r="A199" i="7"/>
  <c r="AD198" i="7"/>
  <c r="AE198" i="7" s="1"/>
  <c r="AC198" i="7"/>
  <c r="AB198" i="7"/>
  <c r="AA198" i="7"/>
  <c r="T198" i="7"/>
  <c r="R198" i="7"/>
  <c r="Q198" i="7"/>
  <c r="G198" i="7"/>
  <c r="F198" i="7"/>
  <c r="E198" i="7"/>
  <c r="S198" i="7" s="1"/>
  <c r="D198" i="7"/>
  <c r="C198" i="7"/>
  <c r="B198" i="7"/>
  <c r="A198" i="7"/>
  <c r="AE197" i="7"/>
  <c r="AD197" i="7"/>
  <c r="AC197" i="7"/>
  <c r="AB197" i="7"/>
  <c r="AA197" i="7"/>
  <c r="Y197" i="7"/>
  <c r="S197" i="7"/>
  <c r="Q197" i="7"/>
  <c r="G197" i="7"/>
  <c r="T197" i="7" s="1"/>
  <c r="F197" i="7"/>
  <c r="E197" i="7"/>
  <c r="D197" i="7"/>
  <c r="C197" i="7"/>
  <c r="R197" i="7" s="1"/>
  <c r="B197" i="7"/>
  <c r="A197" i="7"/>
  <c r="AG196" i="7"/>
  <c r="AF196" i="7"/>
  <c r="AD196" i="7"/>
  <c r="AE196" i="7" s="1"/>
  <c r="AC196" i="7"/>
  <c r="AB196" i="7"/>
  <c r="AA196" i="7"/>
  <c r="T196" i="7"/>
  <c r="Q196" i="7"/>
  <c r="G196" i="7"/>
  <c r="F196" i="7"/>
  <c r="E196" i="7"/>
  <c r="S196" i="7" s="1"/>
  <c r="D196" i="7"/>
  <c r="C196" i="7"/>
  <c r="R196" i="7" s="1"/>
  <c r="B196" i="7"/>
  <c r="A196" i="7"/>
  <c r="AG195" i="7"/>
  <c r="AE195" i="7"/>
  <c r="AD195" i="7"/>
  <c r="AC195" i="7"/>
  <c r="AB195" i="7"/>
  <c r="AA195" i="7"/>
  <c r="Y195" i="7"/>
  <c r="Z195" i="7" s="1"/>
  <c r="T195" i="7"/>
  <c r="Q195" i="7"/>
  <c r="G195" i="7"/>
  <c r="F195" i="7"/>
  <c r="E195" i="7"/>
  <c r="S195" i="7" s="1"/>
  <c r="D195" i="7"/>
  <c r="C195" i="7"/>
  <c r="R195" i="7" s="1"/>
  <c r="B195" i="7"/>
  <c r="A195" i="7"/>
  <c r="AG194" i="7"/>
  <c r="AD194" i="7"/>
  <c r="AE194" i="7" s="1"/>
  <c r="AC194" i="7"/>
  <c r="AB194" i="7"/>
  <c r="AA194" i="7"/>
  <c r="T194" i="7"/>
  <c r="G194" i="7"/>
  <c r="F194" i="7"/>
  <c r="E194" i="7"/>
  <c r="S194" i="7" s="1"/>
  <c r="D194" i="7"/>
  <c r="C194" i="7"/>
  <c r="R194" i="7" s="1"/>
  <c r="B194" i="7"/>
  <c r="A194" i="7"/>
  <c r="Q194" i="7" s="1"/>
  <c r="AE193" i="7"/>
  <c r="AD193" i="7"/>
  <c r="AC193" i="7"/>
  <c r="AB193" i="7"/>
  <c r="AA193" i="7"/>
  <c r="T193" i="7"/>
  <c r="S193" i="7"/>
  <c r="AG193" i="7" s="1"/>
  <c r="G193" i="7"/>
  <c r="F193" i="7"/>
  <c r="E193" i="7"/>
  <c r="D193" i="7"/>
  <c r="C193" i="7"/>
  <c r="R193" i="7" s="1"/>
  <c r="B193" i="7"/>
  <c r="A193" i="7"/>
  <c r="Q193" i="7" s="1"/>
  <c r="AE192" i="7"/>
  <c r="AD192" i="7"/>
  <c r="AC192" i="7"/>
  <c r="AB192" i="7"/>
  <c r="AA192" i="7"/>
  <c r="S192" i="7"/>
  <c r="R192" i="7"/>
  <c r="G192" i="7"/>
  <c r="T192" i="7" s="1"/>
  <c r="F192" i="7"/>
  <c r="E192" i="7"/>
  <c r="D192" i="7"/>
  <c r="C192" i="7"/>
  <c r="B192" i="7"/>
  <c r="A192" i="7"/>
  <c r="Q192" i="7" s="1"/>
  <c r="AD191" i="7"/>
  <c r="AC191" i="7"/>
  <c r="AE191" i="7" s="1"/>
  <c r="AB191" i="7"/>
  <c r="AA191" i="7"/>
  <c r="S191" i="7"/>
  <c r="Q191" i="7"/>
  <c r="G191" i="7"/>
  <c r="T191" i="7" s="1"/>
  <c r="F191" i="7"/>
  <c r="E191" i="7"/>
  <c r="D191" i="7"/>
  <c r="C191" i="7"/>
  <c r="R191" i="7" s="1"/>
  <c r="B191" i="7"/>
  <c r="A191" i="7"/>
  <c r="AF190" i="7"/>
  <c r="AD190" i="7"/>
  <c r="AE190" i="7" s="1"/>
  <c r="AC190" i="7"/>
  <c r="AB190" i="7"/>
  <c r="AA190" i="7"/>
  <c r="Y190" i="7"/>
  <c r="Z190" i="7" s="1"/>
  <c r="S190" i="7"/>
  <c r="Q190" i="7"/>
  <c r="G190" i="7"/>
  <c r="T190" i="7" s="1"/>
  <c r="F190" i="7"/>
  <c r="E190" i="7"/>
  <c r="D190" i="7"/>
  <c r="C190" i="7"/>
  <c r="R190" i="7" s="1"/>
  <c r="B190" i="7"/>
  <c r="A190" i="7"/>
  <c r="AF189" i="7"/>
  <c r="AD189" i="7"/>
  <c r="AE189" i="7" s="1"/>
  <c r="AC189" i="7"/>
  <c r="AB189" i="7"/>
  <c r="AA189" i="7"/>
  <c r="T189" i="7"/>
  <c r="Q189" i="7"/>
  <c r="G189" i="7"/>
  <c r="F189" i="7"/>
  <c r="E189" i="7"/>
  <c r="S189" i="7" s="1"/>
  <c r="AG189" i="7" s="1"/>
  <c r="D189" i="7"/>
  <c r="C189" i="7"/>
  <c r="R189" i="7" s="1"/>
  <c r="B189" i="7"/>
  <c r="A189" i="7"/>
  <c r="AG188" i="7"/>
  <c r="AE188" i="7"/>
  <c r="AD188" i="7"/>
  <c r="AC188" i="7"/>
  <c r="AB188" i="7"/>
  <c r="AA188" i="7"/>
  <c r="T188" i="7"/>
  <c r="Q188" i="7"/>
  <c r="G188" i="7"/>
  <c r="F188" i="7"/>
  <c r="E188" i="7"/>
  <c r="S188" i="7" s="1"/>
  <c r="D188" i="7"/>
  <c r="C188" i="7"/>
  <c r="R188" i="7" s="1"/>
  <c r="B188" i="7"/>
  <c r="A188" i="7"/>
  <c r="AE187" i="7"/>
  <c r="AD187" i="7"/>
  <c r="AC187" i="7"/>
  <c r="AB187" i="7"/>
  <c r="AA187" i="7"/>
  <c r="T187" i="7"/>
  <c r="G187" i="7"/>
  <c r="F187" i="7"/>
  <c r="E187" i="7"/>
  <c r="S187" i="7" s="1"/>
  <c r="AG187" i="7" s="1"/>
  <c r="D187" i="7"/>
  <c r="C187" i="7"/>
  <c r="R187" i="7" s="1"/>
  <c r="B187" i="7"/>
  <c r="A187" i="7"/>
  <c r="Q187" i="7" s="1"/>
  <c r="AG186" i="7"/>
  <c r="AF186" i="7"/>
  <c r="AD186" i="7"/>
  <c r="AC186" i="7"/>
  <c r="AB186" i="7"/>
  <c r="AA186" i="7"/>
  <c r="G186" i="7"/>
  <c r="F186" i="7"/>
  <c r="E186" i="7"/>
  <c r="D186" i="7"/>
  <c r="C186" i="7"/>
  <c r="B186" i="7"/>
  <c r="A186" i="7"/>
  <c r="Y185" i="7"/>
  <c r="A185" i="7"/>
  <c r="Q185" i="7" s="1"/>
  <c r="AC184" i="7"/>
  <c r="Y184" i="7"/>
  <c r="Z184" i="7" s="1"/>
  <c r="S184" i="7"/>
  <c r="Q184" i="7"/>
  <c r="G184" i="7"/>
  <c r="T184" i="7" s="1"/>
  <c r="F184" i="7"/>
  <c r="E184" i="7"/>
  <c r="Y172" i="7" s="1"/>
  <c r="Z172" i="7" s="1"/>
  <c r="D184" i="7"/>
  <c r="C184" i="7"/>
  <c r="R184" i="7" s="1"/>
  <c r="B184" i="7"/>
  <c r="A184" i="7"/>
  <c r="S183" i="7"/>
  <c r="AD184" i="7" s="1"/>
  <c r="R183" i="7"/>
  <c r="G183" i="7"/>
  <c r="T183" i="7" s="1"/>
  <c r="AE184" i="7" s="1"/>
  <c r="F183" i="7"/>
  <c r="E183" i="7"/>
  <c r="D183" i="7"/>
  <c r="C183" i="7"/>
  <c r="B183" i="7"/>
  <c r="Y165" i="7" s="1"/>
  <c r="A183" i="7"/>
  <c r="Q183" i="7" s="1"/>
  <c r="AF182" i="7"/>
  <c r="AE182" i="7"/>
  <c r="AD182" i="7"/>
  <c r="AC182" i="7"/>
  <c r="AB182" i="7"/>
  <c r="AA182" i="7"/>
  <c r="Z182" i="7"/>
  <c r="Y182" i="7"/>
  <c r="S182" i="7"/>
  <c r="AG182" i="7" s="1"/>
  <c r="R182" i="7"/>
  <c r="G182" i="7"/>
  <c r="T182" i="7" s="1"/>
  <c r="F182" i="7"/>
  <c r="E182" i="7"/>
  <c r="D182" i="7"/>
  <c r="C182" i="7"/>
  <c r="B182" i="7"/>
  <c r="A182" i="7"/>
  <c r="Q182" i="7" s="1"/>
  <c r="AF181" i="7"/>
  <c r="AE181" i="7"/>
  <c r="AD181" i="7"/>
  <c r="AC181" i="7"/>
  <c r="AB181" i="7"/>
  <c r="AA181" i="7"/>
  <c r="U181" i="7"/>
  <c r="R181" i="7"/>
  <c r="Q181" i="7"/>
  <c r="G181" i="7"/>
  <c r="T181" i="7" s="1"/>
  <c r="F181" i="7"/>
  <c r="E181" i="7"/>
  <c r="S181" i="7" s="1"/>
  <c r="D181" i="7"/>
  <c r="C181" i="7"/>
  <c r="B181" i="7"/>
  <c r="A181" i="7"/>
  <c r="AF180" i="7"/>
  <c r="AD180" i="7"/>
  <c r="AC180" i="7"/>
  <c r="AE180" i="7" s="1"/>
  <c r="AB180" i="7"/>
  <c r="AA180" i="7"/>
  <c r="T180" i="7"/>
  <c r="Q180" i="7"/>
  <c r="G180" i="7"/>
  <c r="F180" i="7"/>
  <c r="E180" i="7"/>
  <c r="S180" i="7" s="1"/>
  <c r="D180" i="7"/>
  <c r="C180" i="7"/>
  <c r="R180" i="7" s="1"/>
  <c r="U180" i="7" s="1"/>
  <c r="B180" i="7"/>
  <c r="A180" i="7"/>
  <c r="AD179" i="7"/>
  <c r="AE179" i="7" s="1"/>
  <c r="AC179" i="7"/>
  <c r="AB179" i="7"/>
  <c r="AA179" i="7"/>
  <c r="Y179" i="7"/>
  <c r="Z179" i="7" s="1"/>
  <c r="T179" i="7"/>
  <c r="Q179" i="7"/>
  <c r="G179" i="7"/>
  <c r="F179" i="7"/>
  <c r="E179" i="7"/>
  <c r="S179" i="7" s="1"/>
  <c r="D179" i="7"/>
  <c r="C179" i="7"/>
  <c r="R179" i="7" s="1"/>
  <c r="B179" i="7"/>
  <c r="A179" i="7"/>
  <c r="AD178" i="7"/>
  <c r="AE178" i="7" s="1"/>
  <c r="AC178" i="7"/>
  <c r="AB178" i="7"/>
  <c r="AA178" i="7"/>
  <c r="T178" i="7"/>
  <c r="Q178" i="7"/>
  <c r="G178" i="7"/>
  <c r="F178" i="7"/>
  <c r="E178" i="7"/>
  <c r="S178" i="7" s="1"/>
  <c r="D178" i="7"/>
  <c r="C178" i="7"/>
  <c r="R178" i="7" s="1"/>
  <c r="B178" i="7"/>
  <c r="A178" i="7"/>
  <c r="AG177" i="7"/>
  <c r="AE177" i="7"/>
  <c r="AD177" i="7"/>
  <c r="AC177" i="7"/>
  <c r="AB177" i="7"/>
  <c r="AA177" i="7"/>
  <c r="Z177" i="7"/>
  <c r="Y177" i="7"/>
  <c r="T177" i="7"/>
  <c r="S177" i="7"/>
  <c r="R177" i="7"/>
  <c r="G177" i="7"/>
  <c r="F177" i="7"/>
  <c r="E177" i="7"/>
  <c r="D177" i="7"/>
  <c r="C177" i="7"/>
  <c r="B177" i="7"/>
  <c r="A177" i="7"/>
  <c r="Q177" i="7" s="1"/>
  <c r="AG176" i="7"/>
  <c r="AE176" i="7"/>
  <c r="AD176" i="7"/>
  <c r="AC176" i="7"/>
  <c r="AB176" i="7"/>
  <c r="AA176" i="7"/>
  <c r="S176" i="7"/>
  <c r="R176" i="7"/>
  <c r="G176" i="7"/>
  <c r="T176" i="7" s="1"/>
  <c r="F176" i="7"/>
  <c r="E176" i="7"/>
  <c r="D176" i="7"/>
  <c r="C176" i="7"/>
  <c r="B176" i="7"/>
  <c r="A176" i="7"/>
  <c r="Q176" i="7" s="1"/>
  <c r="AE175" i="7"/>
  <c r="AD175" i="7"/>
  <c r="AC175" i="7"/>
  <c r="AB175" i="7"/>
  <c r="AA175" i="7"/>
  <c r="Q175" i="7"/>
  <c r="G175" i="7"/>
  <c r="T175" i="7" s="1"/>
  <c r="F175" i="7"/>
  <c r="E175" i="7"/>
  <c r="S175" i="7" s="1"/>
  <c r="D175" i="7"/>
  <c r="C175" i="7"/>
  <c r="R175" i="7" s="1"/>
  <c r="B175" i="7"/>
  <c r="A175" i="7"/>
  <c r="AF174" i="7"/>
  <c r="AD174" i="7"/>
  <c r="AC174" i="7"/>
  <c r="AB174" i="7"/>
  <c r="AA174" i="7"/>
  <c r="Y174" i="7"/>
  <c r="T174" i="7"/>
  <c r="G174" i="7"/>
  <c r="F174" i="7"/>
  <c r="E174" i="7"/>
  <c r="S174" i="7" s="1"/>
  <c r="AG174" i="7" s="1"/>
  <c r="D174" i="7"/>
  <c r="C174" i="7"/>
  <c r="R174" i="7" s="1"/>
  <c r="U174" i="7" s="1"/>
  <c r="B174" i="7"/>
  <c r="A174" i="7"/>
  <c r="Q174" i="7" s="1"/>
  <c r="AE173" i="7"/>
  <c r="AD173" i="7"/>
  <c r="AC173" i="7"/>
  <c r="AB173" i="7"/>
  <c r="AA173" i="7"/>
  <c r="U173" i="7"/>
  <c r="S173" i="7"/>
  <c r="R173" i="7"/>
  <c r="G173" i="7"/>
  <c r="T173" i="7" s="1"/>
  <c r="F173" i="7"/>
  <c r="E173" i="7"/>
  <c r="D173" i="7"/>
  <c r="C173" i="7"/>
  <c r="B173" i="7"/>
  <c r="A173" i="7"/>
  <c r="Q173" i="7" s="1"/>
  <c r="AD172" i="7"/>
  <c r="AC172" i="7"/>
  <c r="AE172" i="7" s="1"/>
  <c r="AB172" i="7"/>
  <c r="AA172" i="7"/>
  <c r="S172" i="7"/>
  <c r="R172" i="7"/>
  <c r="G172" i="7"/>
  <c r="T172" i="7" s="1"/>
  <c r="F172" i="7"/>
  <c r="E172" i="7"/>
  <c r="D172" i="7"/>
  <c r="C172" i="7"/>
  <c r="B172" i="7"/>
  <c r="A172" i="7"/>
  <c r="Q172" i="7" s="1"/>
  <c r="AF171" i="7"/>
  <c r="AD171" i="7"/>
  <c r="AC171" i="7"/>
  <c r="AE171" i="7" s="1"/>
  <c r="AB171" i="7"/>
  <c r="AA171" i="7"/>
  <c r="Q171" i="7"/>
  <c r="G171" i="7"/>
  <c r="T171" i="7" s="1"/>
  <c r="F171" i="7"/>
  <c r="E171" i="7"/>
  <c r="S171" i="7" s="1"/>
  <c r="D171" i="7"/>
  <c r="C171" i="7"/>
  <c r="R171" i="7" s="1"/>
  <c r="U171" i="7" s="1"/>
  <c r="B171" i="7"/>
  <c r="A171" i="7"/>
  <c r="AG170" i="7"/>
  <c r="AF170" i="7"/>
  <c r="AD170" i="7"/>
  <c r="AE170" i="7" s="1"/>
  <c r="AC170" i="7"/>
  <c r="AB170" i="7"/>
  <c r="AA170" i="7"/>
  <c r="Y170" i="7"/>
  <c r="Z170" i="7" s="1"/>
  <c r="T170" i="7"/>
  <c r="Q170" i="7"/>
  <c r="G170" i="7"/>
  <c r="F170" i="7"/>
  <c r="E170" i="7"/>
  <c r="S170" i="7" s="1"/>
  <c r="D170" i="7"/>
  <c r="C170" i="7"/>
  <c r="R170" i="7" s="1"/>
  <c r="U170" i="7" s="1"/>
  <c r="B170" i="7"/>
  <c r="A170" i="7"/>
  <c r="AD169" i="7"/>
  <c r="AC169" i="7"/>
  <c r="AB169" i="7"/>
  <c r="AA169" i="7"/>
  <c r="T169" i="7"/>
  <c r="R169" i="7"/>
  <c r="U169" i="7" s="1"/>
  <c r="Q169" i="7"/>
  <c r="G169" i="7"/>
  <c r="F169" i="7"/>
  <c r="E169" i="7"/>
  <c r="S169" i="7" s="1"/>
  <c r="AG169" i="7" s="1"/>
  <c r="D169" i="7"/>
  <c r="C169" i="7"/>
  <c r="B169" i="7"/>
  <c r="A169" i="7"/>
  <c r="AG168" i="7"/>
  <c r="AD168" i="7"/>
  <c r="AE168" i="7" s="1"/>
  <c r="AC168" i="7"/>
  <c r="AB168" i="7"/>
  <c r="AA168" i="7"/>
  <c r="U168" i="7"/>
  <c r="R168" i="7"/>
  <c r="G168" i="7"/>
  <c r="T168" i="7" s="1"/>
  <c r="F168" i="7"/>
  <c r="E168" i="7"/>
  <c r="S168" i="7" s="1"/>
  <c r="D168" i="7"/>
  <c r="C168" i="7"/>
  <c r="B168" i="7"/>
  <c r="A168" i="7"/>
  <c r="Q168" i="7" s="1"/>
  <c r="AE167" i="7"/>
  <c r="AD167" i="7"/>
  <c r="AC167" i="7"/>
  <c r="AB167" i="7"/>
  <c r="AA167" i="7"/>
  <c r="T167" i="7"/>
  <c r="S167" i="7"/>
  <c r="AG167" i="7" s="1"/>
  <c r="G167" i="7"/>
  <c r="F167" i="7"/>
  <c r="E167" i="7"/>
  <c r="D167" i="7"/>
  <c r="C167" i="7"/>
  <c r="R167" i="7" s="1"/>
  <c r="U167" i="7" s="1"/>
  <c r="B167" i="7"/>
  <c r="A167" i="7"/>
  <c r="Q167" i="7" s="1"/>
  <c r="AD166" i="7"/>
  <c r="AC166" i="7"/>
  <c r="AE166" i="7" s="1"/>
  <c r="AB166" i="7"/>
  <c r="AA166" i="7"/>
  <c r="X166" i="7"/>
  <c r="X167" i="7" s="1"/>
  <c r="R166" i="7"/>
  <c r="G166" i="7"/>
  <c r="T166" i="7" s="1"/>
  <c r="F166" i="7"/>
  <c r="E166" i="7"/>
  <c r="S166" i="7" s="1"/>
  <c r="D166" i="7"/>
  <c r="C166" i="7"/>
  <c r="B166" i="7"/>
  <c r="A166" i="7"/>
  <c r="Q166" i="7" s="1"/>
  <c r="AF165" i="7"/>
  <c r="AD165" i="7"/>
  <c r="AC165" i="7"/>
  <c r="AB165" i="7"/>
  <c r="AA165" i="7"/>
  <c r="Z165" i="7"/>
  <c r="X165" i="7"/>
  <c r="U165" i="7"/>
  <c r="S165" i="7"/>
  <c r="R165" i="7"/>
  <c r="V165" i="7" s="1"/>
  <c r="G165" i="7"/>
  <c r="T165" i="7" s="1"/>
  <c r="F165" i="7"/>
  <c r="E165" i="7"/>
  <c r="D165" i="7"/>
  <c r="C165" i="7"/>
  <c r="B165" i="7"/>
  <c r="A165" i="7"/>
  <c r="Q165" i="7" s="1"/>
  <c r="AD164" i="7"/>
  <c r="AC164" i="7"/>
  <c r="AE164" i="7" s="1"/>
  <c r="AB164" i="7"/>
  <c r="AA164" i="7"/>
  <c r="X164" i="7"/>
  <c r="Q164" i="7"/>
  <c r="G164" i="7"/>
  <c r="T164" i="7" s="1"/>
  <c r="F164" i="7"/>
  <c r="E164" i="7"/>
  <c r="S164" i="7" s="1"/>
  <c r="D164" i="7"/>
  <c r="C164" i="7"/>
  <c r="R164" i="7" s="1"/>
  <c r="U164" i="7" s="1"/>
  <c r="B164" i="7"/>
  <c r="A164" i="7"/>
  <c r="AG163" i="7"/>
  <c r="AF163" i="7"/>
  <c r="AD163" i="7"/>
  <c r="AC163" i="7"/>
  <c r="AB163" i="7"/>
  <c r="AA163" i="7"/>
  <c r="G163" i="7"/>
  <c r="F163" i="7"/>
  <c r="E163" i="7"/>
  <c r="D163" i="7"/>
  <c r="C163" i="7"/>
  <c r="B163" i="7"/>
  <c r="A163" i="7"/>
  <c r="Y162" i="7"/>
  <c r="Q162" i="7"/>
  <c r="A162" i="7"/>
  <c r="AE161" i="7"/>
  <c r="AD161" i="7"/>
  <c r="Z161" i="7"/>
  <c r="Y161" i="7"/>
  <c r="R161" i="7"/>
  <c r="G161" i="7"/>
  <c r="T161" i="7" s="1"/>
  <c r="F161" i="7"/>
  <c r="E161" i="7"/>
  <c r="S161" i="7" s="1"/>
  <c r="D161" i="7"/>
  <c r="C161" i="7"/>
  <c r="Y147" i="7" s="1"/>
  <c r="Z147" i="7" s="1"/>
  <c r="B161" i="7"/>
  <c r="A161" i="7"/>
  <c r="Q161" i="7" s="1"/>
  <c r="T160" i="7"/>
  <c r="S160" i="7"/>
  <c r="Q160" i="7"/>
  <c r="G160" i="7"/>
  <c r="F160" i="7"/>
  <c r="E160" i="7"/>
  <c r="D160" i="7"/>
  <c r="C160" i="7"/>
  <c r="R160" i="7" s="1"/>
  <c r="B160" i="7"/>
  <c r="A160" i="7"/>
  <c r="AD159" i="7"/>
  <c r="AE159" i="7" s="1"/>
  <c r="AC159" i="7"/>
  <c r="AB159" i="7"/>
  <c r="AA159" i="7"/>
  <c r="Y159" i="7"/>
  <c r="Z159" i="7" s="1"/>
  <c r="T159" i="7"/>
  <c r="S159" i="7"/>
  <c r="Q159" i="7"/>
  <c r="G159" i="7"/>
  <c r="F159" i="7"/>
  <c r="E159" i="7"/>
  <c r="D159" i="7"/>
  <c r="C159" i="7"/>
  <c r="R159" i="7" s="1"/>
  <c r="B159" i="7"/>
  <c r="A159" i="7"/>
  <c r="AD158" i="7"/>
  <c r="AE158" i="7" s="1"/>
  <c r="AC158" i="7"/>
  <c r="AB158" i="7"/>
  <c r="AA158" i="7"/>
  <c r="T158" i="7"/>
  <c r="R158" i="7"/>
  <c r="G158" i="7"/>
  <c r="F158" i="7"/>
  <c r="E158" i="7"/>
  <c r="S158" i="7" s="1"/>
  <c r="AG158" i="7" s="1"/>
  <c r="D158" i="7"/>
  <c r="C158" i="7"/>
  <c r="B158" i="7"/>
  <c r="A158" i="7"/>
  <c r="Q158" i="7" s="1"/>
  <c r="AG157" i="7"/>
  <c r="AD157" i="7"/>
  <c r="AC157" i="7"/>
  <c r="AE157" i="7" s="1"/>
  <c r="AB157" i="7"/>
  <c r="AA157" i="7"/>
  <c r="U157" i="7"/>
  <c r="S157" i="7"/>
  <c r="R157" i="7"/>
  <c r="G157" i="7"/>
  <c r="T157" i="7" s="1"/>
  <c r="F157" i="7"/>
  <c r="E157" i="7"/>
  <c r="D157" i="7"/>
  <c r="C157" i="7"/>
  <c r="B157" i="7"/>
  <c r="A157" i="7"/>
  <c r="Q157" i="7" s="1"/>
  <c r="AF156" i="7"/>
  <c r="AD156" i="7"/>
  <c r="AC156" i="7"/>
  <c r="AE156" i="7" s="1"/>
  <c r="AB156" i="7"/>
  <c r="AA156" i="7"/>
  <c r="Z156" i="7"/>
  <c r="Y156" i="7"/>
  <c r="S156" i="7"/>
  <c r="AG156" i="7" s="1"/>
  <c r="R156" i="7"/>
  <c r="G156" i="7"/>
  <c r="T156" i="7" s="1"/>
  <c r="F156" i="7"/>
  <c r="E156" i="7"/>
  <c r="D156" i="7"/>
  <c r="C156" i="7"/>
  <c r="B156" i="7"/>
  <c r="A156" i="7"/>
  <c r="Q156" i="7" s="1"/>
  <c r="AE155" i="7"/>
  <c r="AD155" i="7"/>
  <c r="AC155" i="7"/>
  <c r="AB155" i="7"/>
  <c r="AA155" i="7"/>
  <c r="S155" i="7"/>
  <c r="Q155" i="7"/>
  <c r="G155" i="7"/>
  <c r="T155" i="7" s="1"/>
  <c r="F155" i="7"/>
  <c r="E155" i="7"/>
  <c r="D155" i="7"/>
  <c r="C155" i="7"/>
  <c r="R155" i="7" s="1"/>
  <c r="B155" i="7"/>
  <c r="A155" i="7"/>
  <c r="AG154" i="7"/>
  <c r="AD154" i="7"/>
  <c r="AC154" i="7"/>
  <c r="AB154" i="7"/>
  <c r="AA154" i="7"/>
  <c r="Y154" i="7"/>
  <c r="Z154" i="7" s="1"/>
  <c r="S154" i="7"/>
  <c r="Q154" i="7"/>
  <c r="G154" i="7"/>
  <c r="T154" i="7" s="1"/>
  <c r="F154" i="7"/>
  <c r="E154" i="7"/>
  <c r="D154" i="7"/>
  <c r="C154" i="7"/>
  <c r="R154" i="7" s="1"/>
  <c r="B154" i="7"/>
  <c r="A154" i="7"/>
  <c r="AF153" i="7"/>
  <c r="AD153" i="7"/>
  <c r="AC153" i="7"/>
  <c r="AB153" i="7"/>
  <c r="AA153" i="7"/>
  <c r="T153" i="7"/>
  <c r="Q153" i="7"/>
  <c r="G153" i="7"/>
  <c r="F153" i="7"/>
  <c r="E153" i="7"/>
  <c r="S153" i="7" s="1"/>
  <c r="D153" i="7"/>
  <c r="C153" i="7"/>
  <c r="R153" i="7" s="1"/>
  <c r="B153" i="7"/>
  <c r="A153" i="7"/>
  <c r="AG152" i="7"/>
  <c r="AD152" i="7"/>
  <c r="AE152" i="7" s="1"/>
  <c r="AC152" i="7"/>
  <c r="AB152" i="7"/>
  <c r="AA152" i="7"/>
  <c r="T152" i="7"/>
  <c r="Q152" i="7"/>
  <c r="G152" i="7"/>
  <c r="F152" i="7"/>
  <c r="E152" i="7"/>
  <c r="S152" i="7" s="1"/>
  <c r="D152" i="7"/>
  <c r="C152" i="7"/>
  <c r="R152" i="7" s="1"/>
  <c r="B152" i="7"/>
  <c r="A152" i="7"/>
  <c r="AG151" i="7"/>
  <c r="AE151" i="7"/>
  <c r="AD151" i="7"/>
  <c r="AC151" i="7"/>
  <c r="AB151" i="7"/>
  <c r="AA151" i="7"/>
  <c r="Y151" i="7"/>
  <c r="T151" i="7"/>
  <c r="Q151" i="7"/>
  <c r="G151" i="7"/>
  <c r="F151" i="7"/>
  <c r="E151" i="7"/>
  <c r="S151" i="7" s="1"/>
  <c r="D151" i="7"/>
  <c r="C151" i="7"/>
  <c r="R151" i="7" s="1"/>
  <c r="B151" i="7"/>
  <c r="A151" i="7"/>
  <c r="AG150" i="7"/>
  <c r="AD150" i="7"/>
  <c r="AE150" i="7" s="1"/>
  <c r="AC150" i="7"/>
  <c r="AB150" i="7"/>
  <c r="AA150" i="7"/>
  <c r="T150" i="7"/>
  <c r="S150" i="7"/>
  <c r="R150" i="7"/>
  <c r="G150" i="7"/>
  <c r="F150" i="7"/>
  <c r="E150" i="7"/>
  <c r="D150" i="7"/>
  <c r="C150" i="7"/>
  <c r="B150" i="7"/>
  <c r="A150" i="7"/>
  <c r="Q150" i="7" s="1"/>
  <c r="AG149" i="7"/>
  <c r="AD149" i="7"/>
  <c r="AC149" i="7"/>
  <c r="AE149" i="7" s="1"/>
  <c r="AB149" i="7"/>
  <c r="AA149" i="7"/>
  <c r="Y149" i="7"/>
  <c r="Z149" i="7" s="1"/>
  <c r="T149" i="7"/>
  <c r="S149" i="7"/>
  <c r="R149" i="7"/>
  <c r="Q149" i="7"/>
  <c r="G149" i="7"/>
  <c r="F149" i="7"/>
  <c r="E149" i="7"/>
  <c r="D149" i="7"/>
  <c r="C149" i="7"/>
  <c r="B149" i="7"/>
  <c r="A149" i="7"/>
  <c r="AG148" i="7"/>
  <c r="AD148" i="7"/>
  <c r="AC148" i="7"/>
  <c r="AE148" i="7" s="1"/>
  <c r="AB148" i="7"/>
  <c r="AA148" i="7"/>
  <c r="S148" i="7"/>
  <c r="R148" i="7"/>
  <c r="AF148" i="7" s="1"/>
  <c r="G148" i="7"/>
  <c r="T148" i="7" s="1"/>
  <c r="F148" i="7"/>
  <c r="E148" i="7"/>
  <c r="D148" i="7"/>
  <c r="C148" i="7"/>
  <c r="B148" i="7"/>
  <c r="A148" i="7"/>
  <c r="Q148" i="7" s="1"/>
  <c r="AF147" i="7"/>
  <c r="AE147" i="7"/>
  <c r="AD147" i="7"/>
  <c r="AC147" i="7"/>
  <c r="AB147" i="7"/>
  <c r="AA147" i="7"/>
  <c r="S147" i="7"/>
  <c r="AG147" i="7" s="1"/>
  <c r="R147" i="7"/>
  <c r="G147" i="7"/>
  <c r="T147" i="7" s="1"/>
  <c r="F147" i="7"/>
  <c r="E147" i="7"/>
  <c r="D147" i="7"/>
  <c r="C147" i="7"/>
  <c r="B147" i="7"/>
  <c r="A147" i="7"/>
  <c r="Q147" i="7" s="1"/>
  <c r="AF146" i="7"/>
  <c r="AE146" i="7"/>
  <c r="AD146" i="7"/>
  <c r="AC146" i="7"/>
  <c r="AB146" i="7"/>
  <c r="AA146" i="7"/>
  <c r="U146" i="7"/>
  <c r="R146" i="7"/>
  <c r="Q146" i="7"/>
  <c r="G146" i="7"/>
  <c r="T146" i="7" s="1"/>
  <c r="F146" i="7"/>
  <c r="E146" i="7"/>
  <c r="S146" i="7" s="1"/>
  <c r="D146" i="7"/>
  <c r="C146" i="7"/>
  <c r="B146" i="7"/>
  <c r="A146" i="7"/>
  <c r="AD145" i="7"/>
  <c r="AC145" i="7"/>
  <c r="AE145" i="7" s="1"/>
  <c r="AB145" i="7"/>
  <c r="AA145" i="7"/>
  <c r="T145" i="7"/>
  <c r="S145" i="7"/>
  <c r="Q145" i="7"/>
  <c r="G145" i="7"/>
  <c r="F145" i="7"/>
  <c r="E145" i="7"/>
  <c r="D145" i="7"/>
  <c r="C145" i="7"/>
  <c r="R145" i="7" s="1"/>
  <c r="B145" i="7"/>
  <c r="A145" i="7"/>
  <c r="AD144" i="7"/>
  <c r="AE144" i="7" s="1"/>
  <c r="AC144" i="7"/>
  <c r="AB144" i="7"/>
  <c r="AA144" i="7"/>
  <c r="Y144" i="7"/>
  <c r="Z144" i="7" s="1"/>
  <c r="T144" i="7"/>
  <c r="S144" i="7"/>
  <c r="Q144" i="7"/>
  <c r="G144" i="7"/>
  <c r="F144" i="7"/>
  <c r="E144" i="7"/>
  <c r="D144" i="7"/>
  <c r="C144" i="7"/>
  <c r="R144" i="7" s="1"/>
  <c r="B144" i="7"/>
  <c r="A144" i="7"/>
  <c r="AG143" i="7"/>
  <c r="AD143" i="7"/>
  <c r="AE143" i="7" s="1"/>
  <c r="AC143" i="7"/>
  <c r="AB143" i="7"/>
  <c r="AA143" i="7"/>
  <c r="T143" i="7"/>
  <c r="S143" i="7"/>
  <c r="R143" i="7"/>
  <c r="G143" i="7"/>
  <c r="F143" i="7"/>
  <c r="E143" i="7"/>
  <c r="D143" i="7"/>
  <c r="C143" i="7"/>
  <c r="B143" i="7"/>
  <c r="A143" i="7"/>
  <c r="Q143" i="7" s="1"/>
  <c r="AG142" i="7"/>
  <c r="AD142" i="7"/>
  <c r="AC142" i="7"/>
  <c r="AE142" i="7" s="1"/>
  <c r="AB142" i="7"/>
  <c r="AA142" i="7"/>
  <c r="Z142" i="7"/>
  <c r="Y142" i="7"/>
  <c r="T142" i="7"/>
  <c r="S142" i="7"/>
  <c r="R142" i="7"/>
  <c r="G142" i="7"/>
  <c r="F142" i="7"/>
  <c r="E142" i="7"/>
  <c r="D142" i="7"/>
  <c r="C142" i="7"/>
  <c r="B142" i="7"/>
  <c r="A142" i="7"/>
  <c r="Q142" i="7" s="1"/>
  <c r="AG141" i="7"/>
  <c r="AD141" i="7"/>
  <c r="AC141" i="7"/>
  <c r="AE141" i="7" s="1"/>
  <c r="AB141" i="7"/>
  <c r="AA141" i="7"/>
  <c r="X141" i="7"/>
  <c r="X142" i="7" s="1"/>
  <c r="S141" i="7"/>
  <c r="R141" i="7"/>
  <c r="AF141" i="7" s="1"/>
  <c r="G141" i="7"/>
  <c r="T141" i="7" s="1"/>
  <c r="F141" i="7"/>
  <c r="E141" i="7"/>
  <c r="D141" i="7"/>
  <c r="C141" i="7"/>
  <c r="B141" i="7"/>
  <c r="A141" i="7"/>
  <c r="Q141" i="7" s="1"/>
  <c r="AG140" i="7"/>
  <c r="AF140" i="7"/>
  <c r="AD140" i="7"/>
  <c r="AC140" i="7"/>
  <c r="AB140" i="7"/>
  <c r="AA140" i="7"/>
  <c r="G140" i="7"/>
  <c r="F140" i="7"/>
  <c r="E140" i="7"/>
  <c r="D140" i="7"/>
  <c r="C140" i="7"/>
  <c r="B140" i="7"/>
  <c r="A140" i="7"/>
  <c r="A139" i="7"/>
  <c r="Y139" i="7" s="1"/>
  <c r="Y138" i="7"/>
  <c r="Z138" i="7" s="1"/>
  <c r="T138" i="7"/>
  <c r="S138" i="7"/>
  <c r="Q138" i="7"/>
  <c r="G138" i="7"/>
  <c r="F138" i="7"/>
  <c r="E138" i="7"/>
  <c r="D138" i="7"/>
  <c r="C138" i="7"/>
  <c r="B138" i="7"/>
  <c r="A138" i="7"/>
  <c r="S137" i="7"/>
  <c r="R137" i="7"/>
  <c r="AC138" i="7" s="1"/>
  <c r="G137" i="7"/>
  <c r="T137" i="7" s="1"/>
  <c r="AE138" i="7" s="1"/>
  <c r="F137" i="7"/>
  <c r="E137" i="7"/>
  <c r="D137" i="7"/>
  <c r="C137" i="7"/>
  <c r="B137" i="7"/>
  <c r="Y119" i="7" s="1"/>
  <c r="Z119" i="7" s="1"/>
  <c r="A137" i="7"/>
  <c r="Q137" i="7" s="1"/>
  <c r="AD136" i="7"/>
  <c r="AC136" i="7"/>
  <c r="AE136" i="7" s="1"/>
  <c r="AB136" i="7"/>
  <c r="AA136" i="7"/>
  <c r="Z136" i="7"/>
  <c r="Y136" i="7"/>
  <c r="S136" i="7"/>
  <c r="R136" i="7"/>
  <c r="G136" i="7"/>
  <c r="T136" i="7" s="1"/>
  <c r="F136" i="7"/>
  <c r="E136" i="7"/>
  <c r="D136" i="7"/>
  <c r="C136" i="7"/>
  <c r="B136" i="7"/>
  <c r="A136" i="7"/>
  <c r="Q136" i="7" s="1"/>
  <c r="AD135" i="7"/>
  <c r="AC135" i="7"/>
  <c r="AE135" i="7" s="1"/>
  <c r="AB135" i="7"/>
  <c r="AA135" i="7"/>
  <c r="S135" i="7"/>
  <c r="AG135" i="7" s="1"/>
  <c r="Q135" i="7"/>
  <c r="G135" i="7"/>
  <c r="T135" i="7" s="1"/>
  <c r="F135" i="7"/>
  <c r="E135" i="7"/>
  <c r="D135" i="7"/>
  <c r="C135" i="7"/>
  <c r="R135" i="7" s="1"/>
  <c r="B135" i="7"/>
  <c r="A135" i="7"/>
  <c r="AG134" i="7"/>
  <c r="AF134" i="7"/>
  <c r="AD134" i="7"/>
  <c r="AC134" i="7"/>
  <c r="AE134" i="7" s="1"/>
  <c r="AB134" i="7"/>
  <c r="AA134" i="7"/>
  <c r="T134" i="7"/>
  <c r="R134" i="7"/>
  <c r="Q134" i="7"/>
  <c r="G134" i="7"/>
  <c r="F134" i="7"/>
  <c r="E134" i="7"/>
  <c r="S134" i="7" s="1"/>
  <c r="D134" i="7"/>
  <c r="C134" i="7"/>
  <c r="B134" i="7"/>
  <c r="A134" i="7"/>
  <c r="AE133" i="7"/>
  <c r="AD133" i="7"/>
  <c r="AC133" i="7"/>
  <c r="AB133" i="7"/>
  <c r="AA133" i="7"/>
  <c r="Y133" i="7"/>
  <c r="Z133" i="7" s="1"/>
  <c r="T133" i="7"/>
  <c r="R133" i="7"/>
  <c r="Q133" i="7"/>
  <c r="G133" i="7"/>
  <c r="F133" i="7"/>
  <c r="E133" i="7"/>
  <c r="S133" i="7" s="1"/>
  <c r="AG133" i="7" s="1"/>
  <c r="D133" i="7"/>
  <c r="C133" i="7"/>
  <c r="B133" i="7"/>
  <c r="A133" i="7"/>
  <c r="AE132" i="7"/>
  <c r="AD132" i="7"/>
  <c r="AC132" i="7"/>
  <c r="AB132" i="7"/>
  <c r="AA132" i="7"/>
  <c r="T132" i="7"/>
  <c r="G132" i="7"/>
  <c r="F132" i="7"/>
  <c r="E132" i="7"/>
  <c r="S132" i="7" s="1"/>
  <c r="D132" i="7"/>
  <c r="C132" i="7"/>
  <c r="R132" i="7" s="1"/>
  <c r="B132" i="7"/>
  <c r="A132" i="7"/>
  <c r="Q132" i="7" s="1"/>
  <c r="AD131" i="7"/>
  <c r="AC131" i="7"/>
  <c r="AE131" i="7" s="1"/>
  <c r="AB131" i="7"/>
  <c r="AA131" i="7"/>
  <c r="Z131" i="7"/>
  <c r="Y131" i="7"/>
  <c r="T131" i="7"/>
  <c r="G131" i="7"/>
  <c r="F131" i="7"/>
  <c r="E131" i="7"/>
  <c r="S131" i="7" s="1"/>
  <c r="D131" i="7"/>
  <c r="C131" i="7"/>
  <c r="R131" i="7" s="1"/>
  <c r="B131" i="7"/>
  <c r="A131" i="7"/>
  <c r="Q131" i="7" s="1"/>
  <c r="AD130" i="7"/>
  <c r="AC130" i="7"/>
  <c r="AE130" i="7" s="1"/>
  <c r="AB130" i="7"/>
  <c r="AA130" i="7"/>
  <c r="S130" i="7"/>
  <c r="R130" i="7"/>
  <c r="G130" i="7"/>
  <c r="T130" i="7" s="1"/>
  <c r="F130" i="7"/>
  <c r="E130" i="7"/>
  <c r="D130" i="7"/>
  <c r="C130" i="7"/>
  <c r="B130" i="7"/>
  <c r="A130" i="7"/>
  <c r="Q130" i="7" s="1"/>
  <c r="AD129" i="7"/>
  <c r="AC129" i="7"/>
  <c r="AE129" i="7" s="1"/>
  <c r="AB129" i="7"/>
  <c r="AA129" i="7"/>
  <c r="S129" i="7"/>
  <c r="AG129" i="7" s="1"/>
  <c r="Q129" i="7"/>
  <c r="G129" i="7"/>
  <c r="T129" i="7" s="1"/>
  <c r="F129" i="7"/>
  <c r="E129" i="7"/>
  <c r="D129" i="7"/>
  <c r="C129" i="7"/>
  <c r="R129" i="7" s="1"/>
  <c r="B129" i="7"/>
  <c r="A129" i="7"/>
  <c r="AG128" i="7"/>
  <c r="AF128" i="7"/>
  <c r="AD128" i="7"/>
  <c r="AC128" i="7"/>
  <c r="AE128" i="7" s="1"/>
  <c r="AB128" i="7"/>
  <c r="AA128" i="7"/>
  <c r="Y128" i="7"/>
  <c r="S128" i="7"/>
  <c r="R128" i="7"/>
  <c r="G128" i="7"/>
  <c r="T128" i="7" s="1"/>
  <c r="F128" i="7"/>
  <c r="E128" i="7"/>
  <c r="D128" i="7"/>
  <c r="C128" i="7"/>
  <c r="B128" i="7"/>
  <c r="A128" i="7"/>
  <c r="Q128" i="7" s="1"/>
  <c r="AF127" i="7"/>
  <c r="AE127" i="7"/>
  <c r="AD127" i="7"/>
  <c r="AC127" i="7"/>
  <c r="AB127" i="7"/>
  <c r="AA127" i="7"/>
  <c r="R127" i="7"/>
  <c r="Q127" i="7"/>
  <c r="G127" i="7"/>
  <c r="T127" i="7" s="1"/>
  <c r="F127" i="7"/>
  <c r="E127" i="7"/>
  <c r="S127" i="7" s="1"/>
  <c r="D127" i="7"/>
  <c r="C127" i="7"/>
  <c r="B127" i="7"/>
  <c r="A127" i="7"/>
  <c r="AF126" i="7"/>
  <c r="AD126" i="7"/>
  <c r="AC126" i="7"/>
  <c r="AE126" i="7" s="1"/>
  <c r="AB126" i="7"/>
  <c r="AA126" i="7"/>
  <c r="R126" i="7"/>
  <c r="Q126" i="7"/>
  <c r="G126" i="7"/>
  <c r="T126" i="7" s="1"/>
  <c r="F126" i="7"/>
  <c r="E126" i="7"/>
  <c r="S126" i="7" s="1"/>
  <c r="D126" i="7"/>
  <c r="C126" i="7"/>
  <c r="B126" i="7"/>
  <c r="A126" i="7"/>
  <c r="AD125" i="7"/>
  <c r="AC125" i="7"/>
  <c r="AE125" i="7" s="1"/>
  <c r="AB125" i="7"/>
  <c r="AA125" i="7"/>
  <c r="T125" i="7"/>
  <c r="S125" i="7"/>
  <c r="Q125" i="7"/>
  <c r="G125" i="7"/>
  <c r="F125" i="7"/>
  <c r="E125" i="7"/>
  <c r="D125" i="7"/>
  <c r="C125" i="7"/>
  <c r="R125" i="7" s="1"/>
  <c r="B125" i="7"/>
  <c r="A125" i="7"/>
  <c r="AD124" i="7"/>
  <c r="AE124" i="7" s="1"/>
  <c r="AC124" i="7"/>
  <c r="AB124" i="7"/>
  <c r="AA124" i="7"/>
  <c r="T124" i="7"/>
  <c r="S124" i="7"/>
  <c r="Q124" i="7"/>
  <c r="G124" i="7"/>
  <c r="F124" i="7"/>
  <c r="E124" i="7"/>
  <c r="D124" i="7"/>
  <c r="C124" i="7"/>
  <c r="R124" i="7" s="1"/>
  <c r="B124" i="7"/>
  <c r="A124" i="7"/>
  <c r="AG123" i="7"/>
  <c r="AD123" i="7"/>
  <c r="AE123" i="7" s="1"/>
  <c r="AC123" i="7"/>
  <c r="AB123" i="7"/>
  <c r="AA123" i="7"/>
  <c r="T123" i="7"/>
  <c r="S123" i="7"/>
  <c r="R123" i="7"/>
  <c r="G123" i="7"/>
  <c r="F123" i="7"/>
  <c r="E123" i="7"/>
  <c r="D123" i="7"/>
  <c r="C123" i="7"/>
  <c r="B123" i="7"/>
  <c r="A123" i="7"/>
  <c r="Q123" i="7" s="1"/>
  <c r="AG122" i="7"/>
  <c r="AD122" i="7"/>
  <c r="AC122" i="7"/>
  <c r="AE122" i="7" s="1"/>
  <c r="AB122" i="7"/>
  <c r="AA122" i="7"/>
  <c r="S122" i="7"/>
  <c r="R122" i="7"/>
  <c r="AF122" i="7" s="1"/>
  <c r="G122" i="7"/>
  <c r="T122" i="7" s="1"/>
  <c r="F122" i="7"/>
  <c r="E122" i="7"/>
  <c r="D122" i="7"/>
  <c r="C122" i="7"/>
  <c r="B122" i="7"/>
  <c r="A122" i="7"/>
  <c r="Q122" i="7" s="1"/>
  <c r="AF121" i="7"/>
  <c r="AE121" i="7"/>
  <c r="AD121" i="7"/>
  <c r="AC121" i="7"/>
  <c r="AB121" i="7"/>
  <c r="AA121" i="7"/>
  <c r="S121" i="7"/>
  <c r="AG121" i="7" s="1"/>
  <c r="R121" i="7"/>
  <c r="G121" i="7"/>
  <c r="T121" i="7" s="1"/>
  <c r="F121" i="7"/>
  <c r="E121" i="7"/>
  <c r="D121" i="7"/>
  <c r="C121" i="7"/>
  <c r="B121" i="7"/>
  <c r="A121" i="7"/>
  <c r="Q121" i="7" s="1"/>
  <c r="AF120" i="7"/>
  <c r="AE120" i="7"/>
  <c r="AD120" i="7"/>
  <c r="AC120" i="7"/>
  <c r="AB120" i="7"/>
  <c r="AA120" i="7"/>
  <c r="V120" i="7"/>
  <c r="R120" i="7"/>
  <c r="Q120" i="7"/>
  <c r="G120" i="7"/>
  <c r="T120" i="7" s="1"/>
  <c r="F120" i="7"/>
  <c r="E120" i="7"/>
  <c r="S120" i="7" s="1"/>
  <c r="D120" i="7"/>
  <c r="C120" i="7"/>
  <c r="B120" i="7"/>
  <c r="A120" i="7"/>
  <c r="AF119" i="7"/>
  <c r="AD119" i="7"/>
  <c r="AC119" i="7"/>
  <c r="AB119" i="7"/>
  <c r="AA119" i="7"/>
  <c r="X119" i="7"/>
  <c r="X120" i="7" s="1"/>
  <c r="X121" i="7" s="1"/>
  <c r="V119" i="7"/>
  <c r="R119" i="7"/>
  <c r="Q119" i="7"/>
  <c r="G119" i="7"/>
  <c r="T119" i="7" s="1"/>
  <c r="F119" i="7"/>
  <c r="E119" i="7"/>
  <c r="S119" i="7" s="1"/>
  <c r="D119" i="7"/>
  <c r="C119" i="7"/>
  <c r="B119" i="7"/>
  <c r="A119" i="7"/>
  <c r="AD118" i="7"/>
  <c r="AC118" i="7"/>
  <c r="AB118" i="7"/>
  <c r="AA118" i="7"/>
  <c r="X118" i="7"/>
  <c r="T118" i="7"/>
  <c r="S118" i="7"/>
  <c r="Q118" i="7"/>
  <c r="G118" i="7"/>
  <c r="F118" i="7"/>
  <c r="E118" i="7"/>
  <c r="D118" i="7"/>
  <c r="C118" i="7"/>
  <c r="R118" i="7" s="1"/>
  <c r="B118" i="7"/>
  <c r="A118" i="7"/>
  <c r="AG117" i="7"/>
  <c r="AF117" i="7"/>
  <c r="AD117" i="7"/>
  <c r="AC117" i="7"/>
  <c r="AB117" i="7"/>
  <c r="AA117" i="7"/>
  <c r="G117" i="7"/>
  <c r="F117" i="7"/>
  <c r="E117" i="7"/>
  <c r="D117" i="7"/>
  <c r="C117" i="7"/>
  <c r="B117" i="7"/>
  <c r="A117" i="7"/>
  <c r="Y116" i="7"/>
  <c r="Q116" i="7"/>
  <c r="A116" i="7"/>
  <c r="Z115" i="7"/>
  <c r="Y115" i="7"/>
  <c r="S115" i="7"/>
  <c r="R115" i="7"/>
  <c r="G115" i="7"/>
  <c r="T115" i="7" s="1"/>
  <c r="F115" i="7"/>
  <c r="E115" i="7"/>
  <c r="D115" i="7"/>
  <c r="C115" i="7"/>
  <c r="B115" i="7"/>
  <c r="Y101" i="7" s="1"/>
  <c r="Z101" i="7" s="1"/>
  <c r="A115" i="7"/>
  <c r="Q115" i="7" s="1"/>
  <c r="T114" i="7"/>
  <c r="AE115" i="7" s="1"/>
  <c r="R114" i="7"/>
  <c r="U114" i="7" s="1"/>
  <c r="Q114" i="7"/>
  <c r="G114" i="7"/>
  <c r="F114" i="7"/>
  <c r="E114" i="7"/>
  <c r="D114" i="7"/>
  <c r="C114" i="7"/>
  <c r="B114" i="7"/>
  <c r="A114" i="7"/>
  <c r="AE113" i="7"/>
  <c r="AD113" i="7"/>
  <c r="AC113" i="7"/>
  <c r="AB113" i="7"/>
  <c r="AA113" i="7"/>
  <c r="Y113" i="7"/>
  <c r="Z113" i="7" s="1"/>
  <c r="T113" i="7"/>
  <c r="R113" i="7"/>
  <c r="U113" i="7" s="1"/>
  <c r="Q113" i="7"/>
  <c r="G113" i="7"/>
  <c r="F113" i="7"/>
  <c r="E113" i="7"/>
  <c r="S113" i="7" s="1"/>
  <c r="AG113" i="7" s="1"/>
  <c r="D113" i="7"/>
  <c r="C113" i="7"/>
  <c r="B113" i="7"/>
  <c r="A113" i="7"/>
  <c r="AD112" i="7"/>
  <c r="AE112" i="7" s="1"/>
  <c r="AC112" i="7"/>
  <c r="AB112" i="7"/>
  <c r="AA112" i="7"/>
  <c r="T112" i="7"/>
  <c r="G112" i="7"/>
  <c r="F112" i="7"/>
  <c r="E112" i="7"/>
  <c r="S112" i="7" s="1"/>
  <c r="D112" i="7"/>
  <c r="C112" i="7"/>
  <c r="R112" i="7" s="1"/>
  <c r="U112" i="7" s="1"/>
  <c r="B112" i="7"/>
  <c r="A112" i="7"/>
  <c r="Q112" i="7" s="1"/>
  <c r="AD111" i="7"/>
  <c r="AC111" i="7"/>
  <c r="AE111" i="7" s="1"/>
  <c r="AB111" i="7"/>
  <c r="AA111" i="7"/>
  <c r="S111" i="7"/>
  <c r="R111" i="7"/>
  <c r="G111" i="7"/>
  <c r="T111" i="7" s="1"/>
  <c r="F111" i="7"/>
  <c r="E111" i="7"/>
  <c r="D111" i="7"/>
  <c r="C111" i="7"/>
  <c r="B111" i="7"/>
  <c r="A111" i="7"/>
  <c r="Q111" i="7" s="1"/>
  <c r="AD110" i="7"/>
  <c r="AC110" i="7"/>
  <c r="AE110" i="7" s="1"/>
  <c r="AB110" i="7"/>
  <c r="AA110" i="7"/>
  <c r="Z110" i="7"/>
  <c r="Y110" i="7"/>
  <c r="S110" i="7"/>
  <c r="R110" i="7"/>
  <c r="G110" i="7"/>
  <c r="T110" i="7" s="1"/>
  <c r="F110" i="7"/>
  <c r="E110" i="7"/>
  <c r="D110" i="7"/>
  <c r="C110" i="7"/>
  <c r="B110" i="7"/>
  <c r="A110" i="7"/>
  <c r="Q110" i="7" s="1"/>
  <c r="AD109" i="7"/>
  <c r="AC109" i="7"/>
  <c r="AE109" i="7" s="1"/>
  <c r="AB109" i="7"/>
  <c r="AA109" i="7"/>
  <c r="S109" i="7"/>
  <c r="AG109" i="7" s="1"/>
  <c r="Q109" i="7"/>
  <c r="G109" i="7"/>
  <c r="T109" i="7" s="1"/>
  <c r="F109" i="7"/>
  <c r="E109" i="7"/>
  <c r="D109" i="7"/>
  <c r="C109" i="7"/>
  <c r="R109" i="7" s="1"/>
  <c r="B109" i="7"/>
  <c r="A109" i="7"/>
  <c r="AG108" i="7"/>
  <c r="AF108" i="7"/>
  <c r="AD108" i="7"/>
  <c r="AC108" i="7"/>
  <c r="AE108" i="7" s="1"/>
  <c r="AB108" i="7"/>
  <c r="AA108" i="7"/>
  <c r="Y108" i="7"/>
  <c r="Z108" i="7" s="1"/>
  <c r="S108" i="7"/>
  <c r="Q108" i="7"/>
  <c r="G108" i="7"/>
  <c r="T108" i="7" s="1"/>
  <c r="F108" i="7"/>
  <c r="E108" i="7"/>
  <c r="D108" i="7"/>
  <c r="C108" i="7"/>
  <c r="R108" i="7" s="1"/>
  <c r="B108" i="7"/>
  <c r="A108" i="7"/>
  <c r="AG107" i="7"/>
  <c r="AF107" i="7"/>
  <c r="AD107" i="7"/>
  <c r="AC107" i="7"/>
  <c r="AE107" i="7" s="1"/>
  <c r="AB107" i="7"/>
  <c r="AA107" i="7"/>
  <c r="T107" i="7"/>
  <c r="R107" i="7"/>
  <c r="U107" i="7" s="1"/>
  <c r="Q107" i="7"/>
  <c r="G107" i="7"/>
  <c r="F107" i="7"/>
  <c r="E107" i="7"/>
  <c r="S107" i="7" s="1"/>
  <c r="D107" i="7"/>
  <c r="C107" i="7"/>
  <c r="B107" i="7"/>
  <c r="A107" i="7"/>
  <c r="AE106" i="7"/>
  <c r="AD106" i="7"/>
  <c r="AC106" i="7"/>
  <c r="AB106" i="7"/>
  <c r="AA106" i="7"/>
  <c r="T106" i="7"/>
  <c r="G106" i="7"/>
  <c r="F106" i="7"/>
  <c r="E106" i="7"/>
  <c r="S106" i="7" s="1"/>
  <c r="D106" i="7"/>
  <c r="C106" i="7"/>
  <c r="R106" i="7" s="1"/>
  <c r="U106" i="7" s="1"/>
  <c r="B106" i="7"/>
  <c r="A106" i="7"/>
  <c r="Q106" i="7" s="1"/>
  <c r="AD105" i="7"/>
  <c r="AC105" i="7"/>
  <c r="AE105" i="7" s="1"/>
  <c r="AB105" i="7"/>
  <c r="AA105" i="7"/>
  <c r="Y105" i="7"/>
  <c r="T105" i="7"/>
  <c r="S105" i="7"/>
  <c r="Q105" i="7"/>
  <c r="G105" i="7"/>
  <c r="F105" i="7"/>
  <c r="E105" i="7"/>
  <c r="D105" i="7"/>
  <c r="C105" i="7"/>
  <c r="R105" i="7" s="1"/>
  <c r="B105" i="7"/>
  <c r="A105" i="7"/>
  <c r="AD104" i="7"/>
  <c r="AE104" i="7" s="1"/>
  <c r="AC104" i="7"/>
  <c r="AB104" i="7"/>
  <c r="AA104" i="7"/>
  <c r="T104" i="7"/>
  <c r="R104" i="7"/>
  <c r="Q104" i="7"/>
  <c r="G104" i="7"/>
  <c r="F104" i="7"/>
  <c r="E104" i="7"/>
  <c r="S104" i="7" s="1"/>
  <c r="D104" i="7"/>
  <c r="C104" i="7"/>
  <c r="B104" i="7"/>
  <c r="A104" i="7"/>
  <c r="AD103" i="7"/>
  <c r="AC103" i="7"/>
  <c r="AE103" i="7" s="1"/>
  <c r="AB103" i="7"/>
  <c r="AA103" i="7"/>
  <c r="Z103" i="7"/>
  <c r="Y103" i="7"/>
  <c r="T103" i="7"/>
  <c r="R103" i="7"/>
  <c r="G103" i="7"/>
  <c r="F103" i="7"/>
  <c r="E103" i="7"/>
  <c r="S103" i="7" s="1"/>
  <c r="AG103" i="7" s="1"/>
  <c r="D103" i="7"/>
  <c r="C103" i="7"/>
  <c r="B103" i="7"/>
  <c r="A103" i="7"/>
  <c r="Q103" i="7" s="1"/>
  <c r="AG102" i="7"/>
  <c r="AD102" i="7"/>
  <c r="AC102" i="7"/>
  <c r="AE102" i="7" s="1"/>
  <c r="AB102" i="7"/>
  <c r="AA102" i="7"/>
  <c r="S102" i="7"/>
  <c r="R102" i="7"/>
  <c r="AF102" i="7" s="1"/>
  <c r="G102" i="7"/>
  <c r="T102" i="7" s="1"/>
  <c r="F102" i="7"/>
  <c r="E102" i="7"/>
  <c r="D102" i="7"/>
  <c r="C102" i="7"/>
  <c r="B102" i="7"/>
  <c r="A102" i="7"/>
  <c r="Q102" i="7" s="1"/>
  <c r="AF101" i="7"/>
  <c r="AE101" i="7"/>
  <c r="AD101" i="7"/>
  <c r="AC101" i="7"/>
  <c r="AB101" i="7"/>
  <c r="AA101" i="7"/>
  <c r="S101" i="7"/>
  <c r="AG101" i="7" s="1"/>
  <c r="R101" i="7"/>
  <c r="G101" i="7"/>
  <c r="T101" i="7" s="1"/>
  <c r="F101" i="7"/>
  <c r="E101" i="7"/>
  <c r="D101" i="7"/>
  <c r="C101" i="7"/>
  <c r="B101" i="7"/>
  <c r="A101" i="7"/>
  <c r="Q101" i="7" s="1"/>
  <c r="AF100" i="7"/>
  <c r="AE100" i="7"/>
  <c r="AD100" i="7"/>
  <c r="AC100" i="7"/>
  <c r="AB100" i="7"/>
  <c r="AA100" i="7"/>
  <c r="V100" i="7"/>
  <c r="Q100" i="7"/>
  <c r="G100" i="7"/>
  <c r="T100" i="7" s="1"/>
  <c r="F100" i="7"/>
  <c r="E100" i="7"/>
  <c r="S100" i="7" s="1"/>
  <c r="D100" i="7"/>
  <c r="C100" i="7"/>
  <c r="R100" i="7" s="1"/>
  <c r="U100" i="7" s="1"/>
  <c r="B100" i="7"/>
  <c r="A100" i="7"/>
  <c r="AD99" i="7"/>
  <c r="AC99" i="7"/>
  <c r="AE99" i="7" s="1"/>
  <c r="AB99" i="7"/>
  <c r="AA99" i="7"/>
  <c r="T99" i="7"/>
  <c r="S99" i="7"/>
  <c r="Q99" i="7"/>
  <c r="G99" i="7"/>
  <c r="F99" i="7"/>
  <c r="E99" i="7"/>
  <c r="D99" i="7"/>
  <c r="C99" i="7"/>
  <c r="R99" i="7" s="1"/>
  <c r="B99" i="7"/>
  <c r="A99" i="7"/>
  <c r="AD98" i="7"/>
  <c r="AE98" i="7" s="1"/>
  <c r="AC98" i="7"/>
  <c r="AB98" i="7"/>
  <c r="AA98" i="7"/>
  <c r="T98" i="7"/>
  <c r="S98" i="7"/>
  <c r="Q98" i="7"/>
  <c r="G98" i="7"/>
  <c r="F98" i="7"/>
  <c r="E98" i="7"/>
  <c r="D98" i="7"/>
  <c r="C98" i="7"/>
  <c r="R98" i="7" s="1"/>
  <c r="B98" i="7"/>
  <c r="A98" i="7"/>
  <c r="AD97" i="7"/>
  <c r="AE97" i="7" s="1"/>
  <c r="AC97" i="7"/>
  <c r="AB97" i="7"/>
  <c r="AA97" i="7"/>
  <c r="T97" i="7"/>
  <c r="R97" i="7"/>
  <c r="Q97" i="7"/>
  <c r="G97" i="7"/>
  <c r="F97" i="7"/>
  <c r="E97" i="7"/>
  <c r="S97" i="7" s="1"/>
  <c r="D97" i="7"/>
  <c r="C97" i="7"/>
  <c r="B97" i="7"/>
  <c r="A97" i="7"/>
  <c r="AG96" i="7"/>
  <c r="AD96" i="7"/>
  <c r="AC96" i="7"/>
  <c r="AE96" i="7" s="1"/>
  <c r="AB96" i="7"/>
  <c r="AA96" i="7"/>
  <c r="Y96" i="7"/>
  <c r="Z96" i="7" s="1"/>
  <c r="T96" i="7"/>
  <c r="R96" i="7"/>
  <c r="G96" i="7"/>
  <c r="F96" i="7"/>
  <c r="E96" i="7"/>
  <c r="S96" i="7" s="1"/>
  <c r="W96" i="7" s="1"/>
  <c r="D96" i="7"/>
  <c r="C96" i="7"/>
  <c r="B96" i="7"/>
  <c r="A96" i="7"/>
  <c r="Q96" i="7" s="1"/>
  <c r="AG95" i="7"/>
  <c r="AD95" i="7"/>
  <c r="AC95" i="7"/>
  <c r="AE95" i="7" s="1"/>
  <c r="AB95" i="7"/>
  <c r="AA95" i="7"/>
  <c r="X95" i="7"/>
  <c r="X96" i="7" s="1"/>
  <c r="X97" i="7" s="1"/>
  <c r="X98" i="7" s="1"/>
  <c r="X99" i="7" s="1"/>
  <c r="X100" i="7" s="1"/>
  <c r="X101" i="7" s="1"/>
  <c r="W95" i="7"/>
  <c r="S95" i="7"/>
  <c r="R95" i="7"/>
  <c r="AF95" i="7" s="1"/>
  <c r="G95" i="7"/>
  <c r="T95" i="7" s="1"/>
  <c r="F95" i="7"/>
  <c r="E95" i="7"/>
  <c r="D95" i="7"/>
  <c r="C95" i="7"/>
  <c r="B95" i="7"/>
  <c r="A95" i="7"/>
  <c r="Q95" i="7" s="1"/>
  <c r="AG94" i="7"/>
  <c r="AF94" i="7"/>
  <c r="AD94" i="7"/>
  <c r="AC94" i="7"/>
  <c r="AB94" i="7"/>
  <c r="AA94" i="7"/>
  <c r="G94" i="7"/>
  <c r="F94" i="7"/>
  <c r="E94" i="7"/>
  <c r="D94" i="7"/>
  <c r="C94" i="7"/>
  <c r="B94" i="7"/>
  <c r="A94" i="7"/>
  <c r="A93" i="7"/>
  <c r="Y93" i="7" s="1"/>
  <c r="AD92" i="7"/>
  <c r="AC92" i="7"/>
  <c r="Y92" i="7"/>
  <c r="Z92" i="7" s="1"/>
  <c r="T92" i="7"/>
  <c r="S92" i="7"/>
  <c r="Q92" i="7"/>
  <c r="G92" i="7"/>
  <c r="F92" i="7"/>
  <c r="E92" i="7"/>
  <c r="Y80" i="7" s="1"/>
  <c r="Z80" i="7" s="1"/>
  <c r="D92" i="7"/>
  <c r="C92" i="7"/>
  <c r="B92" i="7"/>
  <c r="A92" i="7"/>
  <c r="S91" i="7"/>
  <c r="R91" i="7"/>
  <c r="G91" i="7"/>
  <c r="T91" i="7" s="1"/>
  <c r="AE92" i="7" s="1"/>
  <c r="F91" i="7"/>
  <c r="E91" i="7"/>
  <c r="D91" i="7"/>
  <c r="C91" i="7"/>
  <c r="B91" i="7"/>
  <c r="A91" i="7"/>
  <c r="Q91" i="7" s="1"/>
  <c r="AD90" i="7"/>
  <c r="AC90" i="7"/>
  <c r="AE90" i="7" s="1"/>
  <c r="AB90" i="7"/>
  <c r="AA90" i="7"/>
  <c r="Z90" i="7"/>
  <c r="Y90" i="7"/>
  <c r="S90" i="7"/>
  <c r="R90" i="7"/>
  <c r="G90" i="7"/>
  <c r="T90" i="7" s="1"/>
  <c r="F90" i="7"/>
  <c r="E90" i="7"/>
  <c r="D90" i="7"/>
  <c r="C90" i="7"/>
  <c r="B90" i="7"/>
  <c r="A90" i="7"/>
  <c r="Q90" i="7" s="1"/>
  <c r="AD89" i="7"/>
  <c r="AC89" i="7"/>
  <c r="AE89" i="7" s="1"/>
  <c r="AB89" i="7"/>
  <c r="AA89" i="7"/>
  <c r="S89" i="7"/>
  <c r="AG89" i="7" s="1"/>
  <c r="Q89" i="7"/>
  <c r="G89" i="7"/>
  <c r="T89" i="7" s="1"/>
  <c r="F89" i="7"/>
  <c r="E89" i="7"/>
  <c r="D89" i="7"/>
  <c r="C89" i="7"/>
  <c r="R89" i="7" s="1"/>
  <c r="B89" i="7"/>
  <c r="A89" i="7"/>
  <c r="AF88" i="7"/>
  <c r="AD88" i="7"/>
  <c r="AC88" i="7"/>
  <c r="AE88" i="7" s="1"/>
  <c r="AB88" i="7"/>
  <c r="AA88" i="7"/>
  <c r="T88" i="7"/>
  <c r="R88" i="7"/>
  <c r="Q88" i="7"/>
  <c r="G88" i="7"/>
  <c r="F88" i="7"/>
  <c r="E88" i="7"/>
  <c r="S88" i="7" s="1"/>
  <c r="AG88" i="7" s="1"/>
  <c r="D88" i="7"/>
  <c r="C88" i="7"/>
  <c r="B88" i="7"/>
  <c r="A88" i="7"/>
  <c r="AE87" i="7"/>
  <c r="AD87" i="7"/>
  <c r="AC87" i="7"/>
  <c r="AB87" i="7"/>
  <c r="AA87" i="7"/>
  <c r="Y87" i="7"/>
  <c r="Z87" i="7" s="1"/>
  <c r="T87" i="7"/>
  <c r="R87" i="7"/>
  <c r="Q87" i="7"/>
  <c r="G87" i="7"/>
  <c r="F87" i="7"/>
  <c r="E87" i="7"/>
  <c r="S87" i="7" s="1"/>
  <c r="AG87" i="7" s="1"/>
  <c r="D87" i="7"/>
  <c r="C87" i="7"/>
  <c r="B87" i="7"/>
  <c r="A87" i="7"/>
  <c r="AD86" i="7"/>
  <c r="AE86" i="7" s="1"/>
  <c r="AC86" i="7"/>
  <c r="AB86" i="7"/>
  <c r="AA86" i="7"/>
  <c r="T86" i="7"/>
  <c r="G86" i="7"/>
  <c r="F86" i="7"/>
  <c r="E86" i="7"/>
  <c r="S86" i="7" s="1"/>
  <c r="D86" i="7"/>
  <c r="C86" i="7"/>
  <c r="R86" i="7" s="1"/>
  <c r="B86" i="7"/>
  <c r="A86" i="7"/>
  <c r="Q86" i="7" s="1"/>
  <c r="AD85" i="7"/>
  <c r="AC85" i="7"/>
  <c r="AE85" i="7" s="1"/>
  <c r="AB85" i="7"/>
  <c r="AA85" i="7"/>
  <c r="Z85" i="7"/>
  <c r="Y85" i="7"/>
  <c r="T85" i="7"/>
  <c r="S85" i="7"/>
  <c r="AG85" i="7" s="1"/>
  <c r="G85" i="7"/>
  <c r="F85" i="7"/>
  <c r="E85" i="7"/>
  <c r="D85" i="7"/>
  <c r="C85" i="7"/>
  <c r="R85" i="7" s="1"/>
  <c r="B85" i="7"/>
  <c r="A85" i="7"/>
  <c r="Q85" i="7" s="1"/>
  <c r="AD84" i="7"/>
  <c r="AC84" i="7"/>
  <c r="AE84" i="7" s="1"/>
  <c r="AB84" i="7"/>
  <c r="AA84" i="7"/>
  <c r="S84" i="7"/>
  <c r="R84" i="7"/>
  <c r="G84" i="7"/>
  <c r="T84" i="7" s="1"/>
  <c r="F84" i="7"/>
  <c r="E84" i="7"/>
  <c r="D84" i="7"/>
  <c r="C84" i="7"/>
  <c r="B84" i="7"/>
  <c r="A84" i="7"/>
  <c r="Q84" i="7" s="1"/>
  <c r="AD83" i="7"/>
  <c r="AC83" i="7"/>
  <c r="AE83" i="7" s="1"/>
  <c r="AB83" i="7"/>
  <c r="AA83" i="7"/>
  <c r="S83" i="7"/>
  <c r="Q83" i="7"/>
  <c r="G83" i="7"/>
  <c r="T83" i="7" s="1"/>
  <c r="F83" i="7"/>
  <c r="E83" i="7"/>
  <c r="D83" i="7"/>
  <c r="C83" i="7"/>
  <c r="R83" i="7" s="1"/>
  <c r="B83" i="7"/>
  <c r="A83" i="7"/>
  <c r="AG82" i="7"/>
  <c r="AF82" i="7"/>
  <c r="AE82" i="7"/>
  <c r="AD82" i="7"/>
  <c r="AC82" i="7"/>
  <c r="AB82" i="7"/>
  <c r="AA82" i="7"/>
  <c r="Y82" i="7"/>
  <c r="S82" i="7"/>
  <c r="R82" i="7"/>
  <c r="G82" i="7"/>
  <c r="T82" i="7" s="1"/>
  <c r="F82" i="7"/>
  <c r="E82" i="7"/>
  <c r="D82" i="7"/>
  <c r="C82" i="7"/>
  <c r="B82" i="7"/>
  <c r="A82" i="7"/>
  <c r="Q82" i="7" s="1"/>
  <c r="AE81" i="7"/>
  <c r="AD81" i="7"/>
  <c r="AC81" i="7"/>
  <c r="AB81" i="7"/>
  <c r="AA81" i="7"/>
  <c r="Q81" i="7"/>
  <c r="G81" i="7"/>
  <c r="T81" i="7" s="1"/>
  <c r="F81" i="7"/>
  <c r="E81" i="7"/>
  <c r="S81" i="7" s="1"/>
  <c r="D81" i="7"/>
  <c r="C81" i="7"/>
  <c r="R81" i="7" s="1"/>
  <c r="B81" i="7"/>
  <c r="A81" i="7"/>
  <c r="AD80" i="7"/>
  <c r="AC80" i="7"/>
  <c r="AE80" i="7" s="1"/>
  <c r="AB80" i="7"/>
  <c r="AA80" i="7"/>
  <c r="Q80" i="7"/>
  <c r="G80" i="7"/>
  <c r="T80" i="7" s="1"/>
  <c r="F80" i="7"/>
  <c r="E80" i="7"/>
  <c r="S80" i="7" s="1"/>
  <c r="D80" i="7"/>
  <c r="C80" i="7"/>
  <c r="R80" i="7" s="1"/>
  <c r="B80" i="7"/>
  <c r="A80" i="7"/>
  <c r="AD79" i="7"/>
  <c r="AC79" i="7"/>
  <c r="AE79" i="7" s="1"/>
  <c r="AB79" i="7"/>
  <c r="AA79" i="7"/>
  <c r="T79" i="7"/>
  <c r="G79" i="7"/>
  <c r="F79" i="7"/>
  <c r="E79" i="7"/>
  <c r="S79" i="7" s="1"/>
  <c r="D79" i="7"/>
  <c r="C79" i="7"/>
  <c r="R79" i="7" s="1"/>
  <c r="AF79" i="7" s="1"/>
  <c r="B79" i="7"/>
  <c r="A79" i="7"/>
  <c r="Q79" i="7" s="1"/>
  <c r="AD78" i="7"/>
  <c r="AE78" i="7" s="1"/>
  <c r="AC78" i="7"/>
  <c r="AB78" i="7"/>
  <c r="AA78" i="7"/>
  <c r="T78" i="7"/>
  <c r="S78" i="7"/>
  <c r="G78" i="7"/>
  <c r="F78" i="7"/>
  <c r="E78" i="7"/>
  <c r="D78" i="7"/>
  <c r="C78" i="7"/>
  <c r="R78" i="7" s="1"/>
  <c r="B78" i="7"/>
  <c r="A78" i="7"/>
  <c r="Q78" i="7" s="1"/>
  <c r="AD77" i="7"/>
  <c r="AE77" i="7" s="1"/>
  <c r="AC77" i="7"/>
  <c r="AB77" i="7"/>
  <c r="AA77" i="7"/>
  <c r="T77" i="7"/>
  <c r="Q77" i="7"/>
  <c r="G77" i="7"/>
  <c r="F77" i="7"/>
  <c r="E77" i="7"/>
  <c r="S77" i="7" s="1"/>
  <c r="D77" i="7"/>
  <c r="C77" i="7"/>
  <c r="R77" i="7" s="1"/>
  <c r="B77" i="7"/>
  <c r="A77" i="7"/>
  <c r="AG76" i="7"/>
  <c r="AD76" i="7"/>
  <c r="AC76" i="7"/>
  <c r="AE76" i="7" s="1"/>
  <c r="AB76" i="7"/>
  <c r="AA76" i="7"/>
  <c r="S76" i="7"/>
  <c r="R76" i="7"/>
  <c r="G76" i="7"/>
  <c r="T76" i="7" s="1"/>
  <c r="F76" i="7"/>
  <c r="E76" i="7"/>
  <c r="D76" i="7"/>
  <c r="C76" i="7"/>
  <c r="B76" i="7"/>
  <c r="A76" i="7"/>
  <c r="Q76" i="7" s="1"/>
  <c r="AF75" i="7"/>
  <c r="AE75" i="7"/>
  <c r="AD75" i="7"/>
  <c r="AC75" i="7"/>
  <c r="AB75" i="7"/>
  <c r="AA75" i="7"/>
  <c r="S75" i="7"/>
  <c r="AG75" i="7" s="1"/>
  <c r="R75" i="7"/>
  <c r="G75" i="7"/>
  <c r="T75" i="7" s="1"/>
  <c r="F75" i="7"/>
  <c r="E75" i="7"/>
  <c r="D75" i="7"/>
  <c r="C75" i="7"/>
  <c r="B75" i="7"/>
  <c r="A75" i="7"/>
  <c r="Q75" i="7" s="1"/>
  <c r="AE74" i="7"/>
  <c r="AD74" i="7"/>
  <c r="AC74" i="7"/>
  <c r="AB74" i="7"/>
  <c r="AA74" i="7"/>
  <c r="Q74" i="7"/>
  <c r="G74" i="7"/>
  <c r="T74" i="7" s="1"/>
  <c r="F74" i="7"/>
  <c r="E74" i="7"/>
  <c r="S74" i="7" s="1"/>
  <c r="D74" i="7"/>
  <c r="C74" i="7"/>
  <c r="R74" i="7" s="1"/>
  <c r="AF74" i="7" s="1"/>
  <c r="B74" i="7"/>
  <c r="A74" i="7"/>
  <c r="AD73" i="7"/>
  <c r="AC73" i="7"/>
  <c r="AE73" i="7" s="1"/>
  <c r="AB73" i="7"/>
  <c r="AA73" i="7"/>
  <c r="Q73" i="7"/>
  <c r="G73" i="7"/>
  <c r="T73" i="7" s="1"/>
  <c r="F73" i="7"/>
  <c r="E73" i="7"/>
  <c r="S73" i="7" s="1"/>
  <c r="D73" i="7"/>
  <c r="C73" i="7"/>
  <c r="R73" i="7" s="1"/>
  <c r="B73" i="7"/>
  <c r="A73" i="7"/>
  <c r="AD72" i="7"/>
  <c r="AC72" i="7"/>
  <c r="AE72" i="7" s="1"/>
  <c r="AB72" i="7"/>
  <c r="AA72" i="7"/>
  <c r="T72" i="7"/>
  <c r="S72" i="7"/>
  <c r="G72" i="7"/>
  <c r="F72" i="7"/>
  <c r="E72" i="7"/>
  <c r="D72" i="7"/>
  <c r="C72" i="7"/>
  <c r="R72" i="7" s="1"/>
  <c r="B72" i="7"/>
  <c r="A72" i="7"/>
  <c r="Q72" i="7" s="1"/>
  <c r="AG71" i="7"/>
  <c r="AF71" i="7"/>
  <c r="AD71" i="7"/>
  <c r="AC71" i="7"/>
  <c r="AB71" i="7"/>
  <c r="AA71" i="7"/>
  <c r="G71" i="7"/>
  <c r="F71" i="7"/>
  <c r="E71" i="7"/>
  <c r="D71" i="7"/>
  <c r="C71" i="7"/>
  <c r="B71" i="7"/>
  <c r="A71" i="7"/>
  <c r="Y70" i="7"/>
  <c r="Q70" i="7"/>
  <c r="A70" i="7"/>
  <c r="X72" i="7" s="1"/>
  <c r="V72" i="7" s="1"/>
  <c r="Z69" i="7"/>
  <c r="Y69" i="7"/>
  <c r="S69" i="7"/>
  <c r="R69" i="7"/>
  <c r="G69" i="7"/>
  <c r="T69" i="7" s="1"/>
  <c r="F69" i="7"/>
  <c r="E69" i="7"/>
  <c r="D69" i="7"/>
  <c r="C69" i="7"/>
  <c r="B69" i="7"/>
  <c r="A69" i="7"/>
  <c r="Q69" i="7" s="1"/>
  <c r="R68" i="7"/>
  <c r="U68" i="7" s="1"/>
  <c r="Q68" i="7"/>
  <c r="G68" i="7"/>
  <c r="T68" i="7" s="1"/>
  <c r="AE69" i="7" s="1"/>
  <c r="F68" i="7"/>
  <c r="E68" i="7"/>
  <c r="S68" i="7" s="1"/>
  <c r="AD69" i="7" s="1"/>
  <c r="D68" i="7"/>
  <c r="C68" i="7"/>
  <c r="B68" i="7"/>
  <c r="A68" i="7"/>
  <c r="AG67" i="7"/>
  <c r="AD67" i="7"/>
  <c r="AE67" i="7" s="1"/>
  <c r="AC67" i="7"/>
  <c r="AB67" i="7"/>
  <c r="AA67" i="7"/>
  <c r="Y67" i="7"/>
  <c r="Z67" i="7" s="1"/>
  <c r="R67" i="7"/>
  <c r="Q67" i="7"/>
  <c r="G67" i="7"/>
  <c r="T67" i="7" s="1"/>
  <c r="F67" i="7"/>
  <c r="E67" i="7"/>
  <c r="S67" i="7" s="1"/>
  <c r="D67" i="7"/>
  <c r="C67" i="7"/>
  <c r="B67" i="7"/>
  <c r="A67" i="7"/>
  <c r="AG66" i="7"/>
  <c r="AE66" i="7"/>
  <c r="AD66" i="7"/>
  <c r="AC66" i="7"/>
  <c r="AB66" i="7"/>
  <c r="AA66" i="7"/>
  <c r="T66" i="7"/>
  <c r="S66" i="7"/>
  <c r="Q66" i="7"/>
  <c r="G66" i="7"/>
  <c r="F66" i="7"/>
  <c r="E66" i="7"/>
  <c r="D66" i="7"/>
  <c r="C66" i="7"/>
  <c r="R66" i="7" s="1"/>
  <c r="B66" i="7"/>
  <c r="A66" i="7"/>
  <c r="AD65" i="7"/>
  <c r="AC65" i="7"/>
  <c r="AE65" i="7" s="1"/>
  <c r="AB65" i="7"/>
  <c r="AA65" i="7"/>
  <c r="S65" i="7"/>
  <c r="R65" i="7"/>
  <c r="G65" i="7"/>
  <c r="T65" i="7" s="1"/>
  <c r="F65" i="7"/>
  <c r="E65" i="7"/>
  <c r="D65" i="7"/>
  <c r="C65" i="7"/>
  <c r="B65" i="7"/>
  <c r="A65" i="7"/>
  <c r="Q65" i="7" s="1"/>
  <c r="AD64" i="7"/>
  <c r="AC64" i="7"/>
  <c r="AE64" i="7" s="1"/>
  <c r="AB64" i="7"/>
  <c r="AA64" i="7"/>
  <c r="Z64" i="7"/>
  <c r="Y64" i="7"/>
  <c r="S64" i="7"/>
  <c r="R64" i="7"/>
  <c r="G64" i="7"/>
  <c r="T64" i="7" s="1"/>
  <c r="F64" i="7"/>
  <c r="E64" i="7"/>
  <c r="D64" i="7"/>
  <c r="C64" i="7"/>
  <c r="B64" i="7"/>
  <c r="A64" i="7"/>
  <c r="Q64" i="7" s="1"/>
  <c r="AD63" i="7"/>
  <c r="AC63" i="7"/>
  <c r="AE63" i="7" s="1"/>
  <c r="AB63" i="7"/>
  <c r="AA63" i="7"/>
  <c r="S63" i="7"/>
  <c r="Q63" i="7"/>
  <c r="G63" i="7"/>
  <c r="T63" i="7" s="1"/>
  <c r="F63" i="7"/>
  <c r="E63" i="7"/>
  <c r="D63" i="7"/>
  <c r="C63" i="7"/>
  <c r="R63" i="7" s="1"/>
  <c r="B63" i="7"/>
  <c r="A63" i="7"/>
  <c r="AD62" i="7"/>
  <c r="AC62" i="7"/>
  <c r="AE62" i="7" s="1"/>
  <c r="AB62" i="7"/>
  <c r="AA62" i="7"/>
  <c r="Y62" i="7"/>
  <c r="Z62" i="7" s="1"/>
  <c r="S62" i="7"/>
  <c r="Q62" i="7"/>
  <c r="G62" i="7"/>
  <c r="T62" i="7" s="1"/>
  <c r="F62" i="7"/>
  <c r="E62" i="7"/>
  <c r="D62" i="7"/>
  <c r="C62" i="7"/>
  <c r="R62" i="7" s="1"/>
  <c r="B62" i="7"/>
  <c r="A62" i="7"/>
  <c r="AF61" i="7"/>
  <c r="AD61" i="7"/>
  <c r="AC61" i="7"/>
  <c r="AE61" i="7" s="1"/>
  <c r="AB61" i="7"/>
  <c r="AA61" i="7"/>
  <c r="R61" i="7"/>
  <c r="Q61" i="7"/>
  <c r="G61" i="7"/>
  <c r="T61" i="7" s="1"/>
  <c r="F61" i="7"/>
  <c r="E61" i="7"/>
  <c r="S61" i="7" s="1"/>
  <c r="D61" i="7"/>
  <c r="C61" i="7"/>
  <c r="B61" i="7"/>
  <c r="A61" i="7"/>
  <c r="AG60" i="7"/>
  <c r="AD60" i="7"/>
  <c r="AE60" i="7" s="1"/>
  <c r="AC60" i="7"/>
  <c r="AB60" i="7"/>
  <c r="AA60" i="7"/>
  <c r="S60" i="7"/>
  <c r="Q60" i="7"/>
  <c r="G60" i="7"/>
  <c r="T60" i="7" s="1"/>
  <c r="F60" i="7"/>
  <c r="E60" i="7"/>
  <c r="D60" i="7"/>
  <c r="C60" i="7"/>
  <c r="R60" i="7" s="1"/>
  <c r="B60" i="7"/>
  <c r="A60" i="7"/>
  <c r="AE59" i="7"/>
  <c r="AD59" i="7"/>
  <c r="AC59" i="7"/>
  <c r="AB59" i="7"/>
  <c r="AA59" i="7"/>
  <c r="Y59" i="7"/>
  <c r="G59" i="7"/>
  <c r="T59" i="7" s="1"/>
  <c r="F59" i="7"/>
  <c r="E59" i="7"/>
  <c r="S59" i="7" s="1"/>
  <c r="D59" i="7"/>
  <c r="C59" i="7"/>
  <c r="R59" i="7" s="1"/>
  <c r="U59" i="7" s="1"/>
  <c r="B59" i="7"/>
  <c r="A59" i="7"/>
  <c r="Q59" i="7" s="1"/>
  <c r="AE58" i="7"/>
  <c r="AD58" i="7"/>
  <c r="AC58" i="7"/>
  <c r="AB58" i="7"/>
  <c r="AA58" i="7"/>
  <c r="Q58" i="7"/>
  <c r="G58" i="7"/>
  <c r="T58" i="7" s="1"/>
  <c r="F58" i="7"/>
  <c r="E58" i="7"/>
  <c r="S58" i="7" s="1"/>
  <c r="D58" i="7"/>
  <c r="C58" i="7"/>
  <c r="R58" i="7" s="1"/>
  <c r="B58" i="7"/>
  <c r="A58" i="7"/>
  <c r="AE57" i="7"/>
  <c r="AD57" i="7"/>
  <c r="AC57" i="7"/>
  <c r="AB57" i="7"/>
  <c r="AA57" i="7"/>
  <c r="Y57" i="7"/>
  <c r="Z57" i="7" s="1"/>
  <c r="Q57" i="7"/>
  <c r="G57" i="7"/>
  <c r="T57" i="7" s="1"/>
  <c r="F57" i="7"/>
  <c r="E57" i="7"/>
  <c r="S57" i="7" s="1"/>
  <c r="D57" i="7"/>
  <c r="C57" i="7"/>
  <c r="R57" i="7" s="1"/>
  <c r="B57" i="7"/>
  <c r="A57" i="7"/>
  <c r="AE56" i="7"/>
  <c r="AD56" i="7"/>
  <c r="AC56" i="7"/>
  <c r="AB56" i="7"/>
  <c r="AA56" i="7"/>
  <c r="T56" i="7"/>
  <c r="Q56" i="7"/>
  <c r="G56" i="7"/>
  <c r="F56" i="7"/>
  <c r="E56" i="7"/>
  <c r="S56" i="7" s="1"/>
  <c r="D56" i="7"/>
  <c r="C56" i="7"/>
  <c r="R56" i="7" s="1"/>
  <c r="B56" i="7"/>
  <c r="A56" i="7"/>
  <c r="AD55" i="7"/>
  <c r="AC55" i="7"/>
  <c r="AE55" i="7" s="1"/>
  <c r="AB55" i="7"/>
  <c r="AA55" i="7"/>
  <c r="Y55" i="7"/>
  <c r="Z55" i="7" s="1"/>
  <c r="T55" i="7"/>
  <c r="Q55" i="7"/>
  <c r="G55" i="7"/>
  <c r="F55" i="7"/>
  <c r="E55" i="7"/>
  <c r="S55" i="7" s="1"/>
  <c r="D55" i="7"/>
  <c r="C55" i="7"/>
  <c r="R55" i="7" s="1"/>
  <c r="B55" i="7"/>
  <c r="A55" i="7"/>
  <c r="AD54" i="7"/>
  <c r="AC54" i="7"/>
  <c r="AE54" i="7" s="1"/>
  <c r="AB54" i="7"/>
  <c r="AA54" i="7"/>
  <c r="T54" i="7"/>
  <c r="S54" i="7"/>
  <c r="AG54" i="7" s="1"/>
  <c r="G54" i="7"/>
  <c r="F54" i="7"/>
  <c r="E54" i="7"/>
  <c r="D54" i="7"/>
  <c r="C54" i="7"/>
  <c r="R54" i="7" s="1"/>
  <c r="B54" i="7"/>
  <c r="A54" i="7"/>
  <c r="Q54" i="7" s="1"/>
  <c r="AE53" i="7"/>
  <c r="AD53" i="7"/>
  <c r="AC53" i="7"/>
  <c r="AB53" i="7"/>
  <c r="AA53" i="7"/>
  <c r="S53" i="7"/>
  <c r="AG53" i="7" s="1"/>
  <c r="R53" i="7"/>
  <c r="AF53" i="7" s="1"/>
  <c r="Q53" i="7"/>
  <c r="G53" i="7"/>
  <c r="T53" i="7" s="1"/>
  <c r="F53" i="7"/>
  <c r="E53" i="7"/>
  <c r="D53" i="7"/>
  <c r="C53" i="7"/>
  <c r="B53" i="7"/>
  <c r="A53" i="7"/>
  <c r="AG52" i="7"/>
  <c r="AD52" i="7"/>
  <c r="AC52" i="7"/>
  <c r="AE52" i="7" s="1"/>
  <c r="AB52" i="7"/>
  <c r="AA52" i="7"/>
  <c r="Y52" i="7"/>
  <c r="Z52" i="7" s="1"/>
  <c r="S52" i="7"/>
  <c r="R52" i="7"/>
  <c r="AF52" i="7" s="1"/>
  <c r="Q52" i="7"/>
  <c r="G52" i="7"/>
  <c r="T52" i="7" s="1"/>
  <c r="F52" i="7"/>
  <c r="E52" i="7"/>
  <c r="D52" i="7"/>
  <c r="C52" i="7"/>
  <c r="B52" i="7"/>
  <c r="A52" i="7"/>
  <c r="AD51" i="7"/>
  <c r="AC51" i="7"/>
  <c r="AE51" i="7" s="1"/>
  <c r="AB51" i="7"/>
  <c r="AA51" i="7"/>
  <c r="Q51" i="7"/>
  <c r="G51" i="7"/>
  <c r="T51" i="7" s="1"/>
  <c r="F51" i="7"/>
  <c r="E51" i="7"/>
  <c r="S51" i="7" s="1"/>
  <c r="D51" i="7"/>
  <c r="C51" i="7"/>
  <c r="R51" i="7" s="1"/>
  <c r="B51" i="7"/>
  <c r="A51" i="7"/>
  <c r="AE50" i="7"/>
  <c r="AD50" i="7"/>
  <c r="AC50" i="7"/>
  <c r="AB50" i="7"/>
  <c r="AA50" i="7"/>
  <c r="Y50" i="7"/>
  <c r="Z50" i="7" s="1"/>
  <c r="Q50" i="7"/>
  <c r="G50" i="7"/>
  <c r="T50" i="7" s="1"/>
  <c r="F50" i="7"/>
  <c r="E50" i="7"/>
  <c r="S50" i="7" s="1"/>
  <c r="D50" i="7"/>
  <c r="C50" i="7"/>
  <c r="R50" i="7" s="1"/>
  <c r="B50" i="7"/>
  <c r="A50" i="7"/>
  <c r="AE49" i="7"/>
  <c r="AD49" i="7"/>
  <c r="AC49" i="7"/>
  <c r="AB49" i="7"/>
  <c r="AA49" i="7"/>
  <c r="T49" i="7"/>
  <c r="Q49" i="7"/>
  <c r="G49" i="7"/>
  <c r="F49" i="7"/>
  <c r="E49" i="7"/>
  <c r="S49" i="7" s="1"/>
  <c r="D49" i="7"/>
  <c r="C49" i="7"/>
  <c r="R49" i="7" s="1"/>
  <c r="B49" i="7"/>
  <c r="A49" i="7"/>
  <c r="AG48" i="7"/>
  <c r="AF48" i="7"/>
  <c r="AD48" i="7"/>
  <c r="AC48" i="7"/>
  <c r="AB48" i="7"/>
  <c r="AA48" i="7"/>
  <c r="G48" i="7"/>
  <c r="F48" i="7"/>
  <c r="E48" i="7"/>
  <c r="D48" i="7"/>
  <c r="C48" i="7"/>
  <c r="B48" i="7"/>
  <c r="A48" i="7"/>
  <c r="Y47" i="7"/>
  <c r="A47" i="7"/>
  <c r="Q47" i="7" s="1"/>
  <c r="Y46" i="7"/>
  <c r="Z46" i="7" s="1"/>
  <c r="S46" i="7"/>
  <c r="R46" i="7"/>
  <c r="U43" i="7" s="1"/>
  <c r="Q46" i="7"/>
  <c r="G46" i="7"/>
  <c r="T46" i="7" s="1"/>
  <c r="F46" i="7"/>
  <c r="E46" i="7"/>
  <c r="D46" i="7"/>
  <c r="C46" i="7"/>
  <c r="B46" i="7"/>
  <c r="A46" i="7"/>
  <c r="Q45" i="7"/>
  <c r="G45" i="7"/>
  <c r="T45" i="7" s="1"/>
  <c r="AE46" i="7" s="1"/>
  <c r="F45" i="7"/>
  <c r="E45" i="7"/>
  <c r="S45" i="7" s="1"/>
  <c r="D45" i="7"/>
  <c r="C45" i="7"/>
  <c r="R45" i="7" s="1"/>
  <c r="B45" i="7"/>
  <c r="A45" i="7"/>
  <c r="AE44" i="7"/>
  <c r="AD44" i="7"/>
  <c r="AC44" i="7"/>
  <c r="AB44" i="7"/>
  <c r="AA44" i="7"/>
  <c r="Y44" i="7"/>
  <c r="Z44" i="7" s="1"/>
  <c r="Q44" i="7"/>
  <c r="G44" i="7"/>
  <c r="T44" i="7" s="1"/>
  <c r="F44" i="7"/>
  <c r="E44" i="7"/>
  <c r="S44" i="7" s="1"/>
  <c r="D44" i="7"/>
  <c r="C44" i="7"/>
  <c r="R44" i="7" s="1"/>
  <c r="B44" i="7"/>
  <c r="A44" i="7"/>
  <c r="AF43" i="7"/>
  <c r="AE43" i="7"/>
  <c r="AD43" i="7"/>
  <c r="AC43" i="7"/>
  <c r="AB43" i="7"/>
  <c r="AA43" i="7"/>
  <c r="R43" i="7"/>
  <c r="G43" i="7"/>
  <c r="T43" i="7" s="1"/>
  <c r="F43" i="7"/>
  <c r="E43" i="7"/>
  <c r="S43" i="7" s="1"/>
  <c r="D43" i="7"/>
  <c r="C43" i="7"/>
  <c r="B43" i="7"/>
  <c r="A43" i="7"/>
  <c r="Q43" i="7" s="1"/>
  <c r="AD42" i="7"/>
  <c r="AE42" i="7" s="1"/>
  <c r="AC42" i="7"/>
  <c r="AB42" i="7"/>
  <c r="AA42" i="7"/>
  <c r="T42" i="7"/>
  <c r="S42" i="7"/>
  <c r="AG42" i="7" s="1"/>
  <c r="G42" i="7"/>
  <c r="F42" i="7"/>
  <c r="E42" i="7"/>
  <c r="D42" i="7"/>
  <c r="C42" i="7"/>
  <c r="R42" i="7" s="1"/>
  <c r="B42" i="7"/>
  <c r="A42" i="7"/>
  <c r="Q42" i="7" s="1"/>
  <c r="AD41" i="7"/>
  <c r="AC41" i="7"/>
  <c r="AE41" i="7" s="1"/>
  <c r="AB41" i="7"/>
  <c r="AA41" i="7"/>
  <c r="Y41" i="7"/>
  <c r="Z41" i="7" s="1"/>
  <c r="T41" i="7"/>
  <c r="S41" i="7"/>
  <c r="AG41" i="7" s="1"/>
  <c r="G41" i="7"/>
  <c r="F41" i="7"/>
  <c r="E41" i="7"/>
  <c r="D41" i="7"/>
  <c r="C41" i="7"/>
  <c r="R41" i="7" s="1"/>
  <c r="B41" i="7"/>
  <c r="A41" i="7"/>
  <c r="Q41" i="7" s="1"/>
  <c r="AD40" i="7"/>
  <c r="AC40" i="7"/>
  <c r="AE40" i="7" s="1"/>
  <c r="AB40" i="7"/>
  <c r="AA40" i="7"/>
  <c r="T40" i="7"/>
  <c r="S40" i="7"/>
  <c r="AG40" i="7" s="1"/>
  <c r="R40" i="7"/>
  <c r="AF40" i="7" s="1"/>
  <c r="G40" i="7"/>
  <c r="F40" i="7"/>
  <c r="E40" i="7"/>
  <c r="D40" i="7"/>
  <c r="C40" i="7"/>
  <c r="B40" i="7"/>
  <c r="A40" i="7"/>
  <c r="Q40" i="7" s="1"/>
  <c r="AD39" i="7"/>
  <c r="AE39" i="7" s="1"/>
  <c r="AC39" i="7"/>
  <c r="AB39" i="7"/>
  <c r="AA39" i="7"/>
  <c r="Z39" i="7"/>
  <c r="Y39" i="7"/>
  <c r="T39" i="7"/>
  <c r="S39" i="7"/>
  <c r="AG39" i="7" s="1"/>
  <c r="R39" i="7"/>
  <c r="AF39" i="7" s="1"/>
  <c r="G39" i="7"/>
  <c r="F39" i="7"/>
  <c r="E39" i="7"/>
  <c r="D39" i="7"/>
  <c r="C39" i="7"/>
  <c r="B39" i="7"/>
  <c r="A39" i="7"/>
  <c r="Q39" i="7" s="1"/>
  <c r="AD38" i="7"/>
  <c r="AC38" i="7"/>
  <c r="AE38" i="7" s="1"/>
  <c r="AB38" i="7"/>
  <c r="AA38" i="7"/>
  <c r="Q38" i="7"/>
  <c r="G38" i="7"/>
  <c r="T38" i="7" s="1"/>
  <c r="F38" i="7"/>
  <c r="E38" i="7"/>
  <c r="S38" i="7" s="1"/>
  <c r="D38" i="7"/>
  <c r="C38" i="7"/>
  <c r="R38" i="7" s="1"/>
  <c r="B38" i="7"/>
  <c r="A38" i="7"/>
  <c r="AF37" i="7"/>
  <c r="AE37" i="7"/>
  <c r="AD37" i="7"/>
  <c r="AC37" i="7"/>
  <c r="AB37" i="7"/>
  <c r="AA37" i="7"/>
  <c r="R37" i="7"/>
  <c r="G37" i="7"/>
  <c r="T37" i="7" s="1"/>
  <c r="F37" i="7"/>
  <c r="E37" i="7"/>
  <c r="S37" i="7" s="1"/>
  <c r="D37" i="7"/>
  <c r="C37" i="7"/>
  <c r="B37" i="7"/>
  <c r="A37" i="7"/>
  <c r="Q37" i="7" s="1"/>
  <c r="AD36" i="7"/>
  <c r="AE36" i="7" s="1"/>
  <c r="AC36" i="7"/>
  <c r="AB36" i="7"/>
  <c r="AA36" i="7"/>
  <c r="Y36" i="7"/>
  <c r="T36" i="7"/>
  <c r="Q36" i="7"/>
  <c r="G36" i="7"/>
  <c r="F36" i="7"/>
  <c r="E36" i="7"/>
  <c r="S36" i="7" s="1"/>
  <c r="D36" i="7"/>
  <c r="C36" i="7"/>
  <c r="R36" i="7" s="1"/>
  <c r="B36" i="7"/>
  <c r="A36" i="7"/>
  <c r="AD35" i="7"/>
  <c r="AC35" i="7"/>
  <c r="AE35" i="7" s="1"/>
  <c r="AB35" i="7"/>
  <c r="AA35" i="7"/>
  <c r="T35" i="7"/>
  <c r="S35" i="7"/>
  <c r="AG35" i="7" s="1"/>
  <c r="G35" i="7"/>
  <c r="F35" i="7"/>
  <c r="E35" i="7"/>
  <c r="D35" i="7"/>
  <c r="C35" i="7"/>
  <c r="R35" i="7" s="1"/>
  <c r="B35" i="7"/>
  <c r="A35" i="7"/>
  <c r="Q35" i="7" s="1"/>
  <c r="AE34" i="7"/>
  <c r="AD34" i="7"/>
  <c r="AC34" i="7"/>
  <c r="AB34" i="7"/>
  <c r="AA34" i="7"/>
  <c r="Z34" i="7"/>
  <c r="Y34" i="7"/>
  <c r="T34" i="7"/>
  <c r="S34" i="7"/>
  <c r="AG34" i="7" s="1"/>
  <c r="G34" i="7"/>
  <c r="F34" i="7"/>
  <c r="E34" i="7"/>
  <c r="D34" i="7"/>
  <c r="C34" i="7"/>
  <c r="R34" i="7" s="1"/>
  <c r="B34" i="7"/>
  <c r="A34" i="7"/>
  <c r="Q34" i="7" s="1"/>
  <c r="AE33" i="7"/>
  <c r="AD33" i="7"/>
  <c r="AC33" i="7"/>
  <c r="AB33" i="7"/>
  <c r="AA33" i="7"/>
  <c r="S33" i="7"/>
  <c r="AG33" i="7" s="1"/>
  <c r="R33" i="7"/>
  <c r="AF33" i="7" s="1"/>
  <c r="Q33" i="7"/>
  <c r="G33" i="7"/>
  <c r="T33" i="7" s="1"/>
  <c r="F33" i="7"/>
  <c r="E33" i="7"/>
  <c r="D33" i="7"/>
  <c r="C33" i="7"/>
  <c r="B33" i="7"/>
  <c r="A33" i="7"/>
  <c r="AG32" i="7"/>
  <c r="AD32" i="7"/>
  <c r="AC32" i="7"/>
  <c r="AE32" i="7" s="1"/>
  <c r="AB32" i="7"/>
  <c r="AA32" i="7"/>
  <c r="Y32" i="7"/>
  <c r="Z32" i="7" s="1"/>
  <c r="S32" i="7"/>
  <c r="W32" i="7" s="1"/>
  <c r="R32" i="7"/>
  <c r="AF32" i="7" s="1"/>
  <c r="Q32" i="7"/>
  <c r="G32" i="7"/>
  <c r="T32" i="7" s="1"/>
  <c r="F32" i="7"/>
  <c r="E32" i="7"/>
  <c r="D32" i="7"/>
  <c r="C32" i="7"/>
  <c r="B32" i="7"/>
  <c r="A32" i="7"/>
  <c r="AD31" i="7"/>
  <c r="AC31" i="7"/>
  <c r="AE31" i="7" s="1"/>
  <c r="AB31" i="7"/>
  <c r="AA31" i="7"/>
  <c r="Q31" i="7"/>
  <c r="G31" i="7"/>
  <c r="T31" i="7" s="1"/>
  <c r="F31" i="7"/>
  <c r="E31" i="7"/>
  <c r="S31" i="7" s="1"/>
  <c r="D31" i="7"/>
  <c r="C31" i="7"/>
  <c r="R31" i="7" s="1"/>
  <c r="B31" i="7"/>
  <c r="A31" i="7"/>
  <c r="AE30" i="7"/>
  <c r="AD30" i="7"/>
  <c r="AC30" i="7"/>
  <c r="AB30" i="7"/>
  <c r="AA30" i="7"/>
  <c r="T30" i="7"/>
  <c r="Q30" i="7"/>
  <c r="G30" i="7"/>
  <c r="F30" i="7"/>
  <c r="E30" i="7"/>
  <c r="S30" i="7" s="1"/>
  <c r="D30" i="7"/>
  <c r="C30" i="7"/>
  <c r="R30" i="7" s="1"/>
  <c r="B30" i="7"/>
  <c r="A30" i="7"/>
  <c r="AD29" i="7"/>
  <c r="AC29" i="7"/>
  <c r="AE29" i="7" s="1"/>
  <c r="AB29" i="7"/>
  <c r="AA29" i="7"/>
  <c r="Y29" i="7"/>
  <c r="Z29" i="7" s="1"/>
  <c r="T29" i="7"/>
  <c r="Q29" i="7"/>
  <c r="G29" i="7"/>
  <c r="F29" i="7"/>
  <c r="E29" i="7"/>
  <c r="S29" i="7" s="1"/>
  <c r="D29" i="7"/>
  <c r="C29" i="7"/>
  <c r="R29" i="7" s="1"/>
  <c r="B29" i="7"/>
  <c r="A29" i="7"/>
  <c r="AD28" i="7"/>
  <c r="AC28" i="7"/>
  <c r="AE28" i="7" s="1"/>
  <c r="AB28" i="7"/>
  <c r="AA28" i="7"/>
  <c r="T28" i="7"/>
  <c r="S28" i="7"/>
  <c r="AG28" i="7" s="1"/>
  <c r="G28" i="7"/>
  <c r="F28" i="7"/>
  <c r="E28" i="7"/>
  <c r="D28" i="7"/>
  <c r="C28" i="7"/>
  <c r="R28" i="7" s="1"/>
  <c r="B28" i="7"/>
  <c r="A28" i="7"/>
  <c r="Q28" i="7" s="1"/>
  <c r="AE27" i="7"/>
  <c r="AD27" i="7"/>
  <c r="AC27" i="7"/>
  <c r="AB27" i="7"/>
  <c r="AA27" i="7"/>
  <c r="Z27" i="7"/>
  <c r="Y27" i="7"/>
  <c r="T27" i="7"/>
  <c r="S27" i="7"/>
  <c r="AG27" i="7" s="1"/>
  <c r="G27" i="7"/>
  <c r="F27" i="7"/>
  <c r="E27" i="7"/>
  <c r="D27" i="7"/>
  <c r="C27" i="7"/>
  <c r="R27" i="7" s="1"/>
  <c r="B27" i="7"/>
  <c r="A27" i="7"/>
  <c r="Q27" i="7" s="1"/>
  <c r="AE26" i="7"/>
  <c r="AD26" i="7"/>
  <c r="AC26" i="7"/>
  <c r="AB26" i="7"/>
  <c r="AA26" i="7"/>
  <c r="R26" i="7"/>
  <c r="AF26" i="7" s="1"/>
  <c r="Q26" i="7"/>
  <c r="G26" i="7"/>
  <c r="T26" i="7" s="1"/>
  <c r="F26" i="7"/>
  <c r="E26" i="7"/>
  <c r="S26" i="7" s="1"/>
  <c r="D26" i="7"/>
  <c r="C26" i="7"/>
  <c r="B26" i="7"/>
  <c r="A26" i="7"/>
  <c r="AG25" i="7"/>
  <c r="AF25" i="7"/>
  <c r="AD25" i="7"/>
  <c r="AC25" i="7"/>
  <c r="AB25" i="7"/>
  <c r="AA25" i="7"/>
  <c r="G25" i="7"/>
  <c r="F25" i="7"/>
  <c r="E25" i="7"/>
  <c r="D25" i="7"/>
  <c r="C25" i="7"/>
  <c r="B25" i="7"/>
  <c r="A25" i="7"/>
  <c r="A24" i="7"/>
  <c r="X26" i="7" s="1"/>
  <c r="X27" i="7" s="1"/>
  <c r="X28" i="7" s="1"/>
  <c r="X29" i="7" s="1"/>
  <c r="X30" i="7" s="1"/>
  <c r="X31" i="7" s="1"/>
  <c r="X32" i="7" s="1"/>
  <c r="X33" i="7" s="1"/>
  <c r="X34" i="7" s="1"/>
  <c r="X35" i="7" s="1"/>
  <c r="X36" i="7" s="1"/>
  <c r="X37" i="7" s="1"/>
  <c r="AE23" i="7"/>
  <c r="AD23" i="7"/>
  <c r="Y23" i="7"/>
  <c r="Z23" i="7" s="1"/>
  <c r="U23" i="7"/>
  <c r="T23" i="7"/>
  <c r="S23" i="7"/>
  <c r="R23" i="7"/>
  <c r="Q23" i="7"/>
  <c r="U22" i="7"/>
  <c r="T22" i="7"/>
  <c r="S22" i="7"/>
  <c r="R22" i="7"/>
  <c r="AC23" i="7" s="1"/>
  <c r="Q22" i="7"/>
  <c r="AD21" i="7"/>
  <c r="AE21" i="7" s="1"/>
  <c r="AC21" i="7"/>
  <c r="AB21" i="7"/>
  <c r="AA21" i="7"/>
  <c r="Z21" i="7"/>
  <c r="Y21" i="7"/>
  <c r="U21" i="7"/>
  <c r="T21" i="7"/>
  <c r="S21" i="7"/>
  <c r="AG21" i="7" s="1"/>
  <c r="R21" i="7"/>
  <c r="AF21" i="7" s="1"/>
  <c r="Q21" i="7"/>
  <c r="AF20" i="7"/>
  <c r="AE20" i="7"/>
  <c r="AD20" i="7"/>
  <c r="AC20" i="7"/>
  <c r="AB20" i="7"/>
  <c r="AA20" i="7"/>
  <c r="U20" i="7"/>
  <c r="T20" i="7"/>
  <c r="S20" i="7"/>
  <c r="AG20" i="7" s="1"/>
  <c r="R20" i="7"/>
  <c r="Q20" i="7"/>
  <c r="AD19" i="7"/>
  <c r="AE19" i="7" s="1"/>
  <c r="AC19" i="7"/>
  <c r="AB19" i="7"/>
  <c r="AA19" i="7"/>
  <c r="U19" i="7"/>
  <c r="T19" i="7"/>
  <c r="S19" i="7"/>
  <c r="AG19" i="7" s="1"/>
  <c r="R19" i="7"/>
  <c r="AF19" i="7" s="1"/>
  <c r="Q19" i="7"/>
  <c r="AG18" i="7"/>
  <c r="AD18" i="7"/>
  <c r="AC18" i="7"/>
  <c r="AE18" i="7" s="1"/>
  <c r="AB18" i="7"/>
  <c r="AA18" i="7"/>
  <c r="Y18" i="7"/>
  <c r="Z18" i="7" s="1"/>
  <c r="U18" i="7"/>
  <c r="T18" i="7"/>
  <c r="S18" i="7"/>
  <c r="R18" i="7"/>
  <c r="AF18" i="7" s="1"/>
  <c r="Q18" i="7"/>
  <c r="AD17" i="7"/>
  <c r="AE17" i="7" s="1"/>
  <c r="AC17" i="7"/>
  <c r="AB17" i="7"/>
  <c r="AA17" i="7"/>
  <c r="U17" i="7"/>
  <c r="T17" i="7"/>
  <c r="S17" i="7"/>
  <c r="AG17" i="7" s="1"/>
  <c r="R17" i="7"/>
  <c r="AF17" i="7" s="1"/>
  <c r="Q17" i="7"/>
  <c r="AG16" i="7"/>
  <c r="AD16" i="7"/>
  <c r="AC16" i="7"/>
  <c r="AE16" i="7" s="1"/>
  <c r="AB16" i="7"/>
  <c r="AA16" i="7"/>
  <c r="Y16" i="7"/>
  <c r="Z16" i="7" s="1"/>
  <c r="U16" i="7"/>
  <c r="T16" i="7"/>
  <c r="S16" i="7"/>
  <c r="R16" i="7"/>
  <c r="AF16" i="7" s="1"/>
  <c r="Q16" i="7"/>
  <c r="AD15" i="7"/>
  <c r="AE15" i="7" s="1"/>
  <c r="AC15" i="7"/>
  <c r="AB15" i="7"/>
  <c r="AA15" i="7"/>
  <c r="U15" i="7"/>
  <c r="T15" i="7"/>
  <c r="S15" i="7"/>
  <c r="AG15" i="7" s="1"/>
  <c r="R15" i="7"/>
  <c r="AF15" i="7" s="1"/>
  <c r="Q15" i="7"/>
  <c r="AD14" i="7"/>
  <c r="AC14" i="7"/>
  <c r="AE14" i="7" s="1"/>
  <c r="AB14" i="7"/>
  <c r="AA14" i="7"/>
  <c r="T14" i="7"/>
  <c r="S14" i="7"/>
  <c r="AG14" i="7" s="1"/>
  <c r="R14" i="7"/>
  <c r="AF14" i="7" s="1"/>
  <c r="Q14" i="7"/>
  <c r="AD13" i="7"/>
  <c r="AC13" i="7"/>
  <c r="AE13" i="7" s="1"/>
  <c r="AB13" i="7"/>
  <c r="AA13" i="7"/>
  <c r="Y13" i="7"/>
  <c r="T13" i="7"/>
  <c r="S13" i="7"/>
  <c r="AG13" i="7" s="1"/>
  <c r="R13" i="7"/>
  <c r="AF13" i="7" s="1"/>
  <c r="Q13" i="7"/>
  <c r="AD12" i="7"/>
  <c r="AC12" i="7"/>
  <c r="AE12" i="7" s="1"/>
  <c r="AB12" i="7"/>
  <c r="AA12" i="7"/>
  <c r="T12" i="7"/>
  <c r="S12" i="7"/>
  <c r="AG12" i="7" s="1"/>
  <c r="R12" i="7"/>
  <c r="AF12" i="7" s="1"/>
  <c r="Q12" i="7"/>
  <c r="AE11" i="7"/>
  <c r="AD11" i="7"/>
  <c r="AC11" i="7"/>
  <c r="AB11" i="7"/>
  <c r="AA11" i="7"/>
  <c r="Z11" i="7"/>
  <c r="Y11" i="7"/>
  <c r="T11" i="7"/>
  <c r="S11" i="7"/>
  <c r="AG11" i="7" s="1"/>
  <c r="R11" i="7"/>
  <c r="AF11" i="7" s="1"/>
  <c r="Q11" i="7"/>
  <c r="AD10" i="7"/>
  <c r="AC10" i="7"/>
  <c r="AE10" i="7" s="1"/>
  <c r="AB10" i="7"/>
  <c r="AA10" i="7"/>
  <c r="T10" i="7"/>
  <c r="S10" i="7"/>
  <c r="AG10" i="7" s="1"/>
  <c r="R10" i="7"/>
  <c r="AF10" i="7" s="1"/>
  <c r="Q10" i="7"/>
  <c r="AE9" i="7"/>
  <c r="AD9" i="7"/>
  <c r="AC9" i="7"/>
  <c r="AB9" i="7"/>
  <c r="AA9" i="7"/>
  <c r="Z9" i="7"/>
  <c r="Y9" i="7"/>
  <c r="T9" i="7"/>
  <c r="S9" i="7"/>
  <c r="AG9" i="7" s="1"/>
  <c r="R9" i="7"/>
  <c r="AF9" i="7" s="1"/>
  <c r="Q9" i="7"/>
  <c r="AD8" i="7"/>
  <c r="AC8" i="7"/>
  <c r="AE8" i="7" s="1"/>
  <c r="AB8" i="7"/>
  <c r="AA8" i="7"/>
  <c r="T8" i="7"/>
  <c r="S8" i="7"/>
  <c r="AG8" i="7" s="1"/>
  <c r="R8" i="7"/>
  <c r="AF8" i="7" s="1"/>
  <c r="Q8" i="7"/>
  <c r="AG7" i="7"/>
  <c r="AE7" i="7"/>
  <c r="AD7" i="7"/>
  <c r="AC7" i="7"/>
  <c r="AB7" i="7"/>
  <c r="AA7" i="7"/>
  <c r="T7" i="7"/>
  <c r="S7" i="7"/>
  <c r="R7" i="7"/>
  <c r="AF7" i="7" s="1"/>
  <c r="Q7" i="7"/>
  <c r="AD6" i="7"/>
  <c r="AE6" i="7" s="1"/>
  <c r="AC6" i="7"/>
  <c r="AB6" i="7"/>
  <c r="AA6" i="7"/>
  <c r="Z6" i="7"/>
  <c r="Y6" i="7"/>
  <c r="T6" i="7"/>
  <c r="S6" i="7"/>
  <c r="AG6" i="7" s="1"/>
  <c r="R6" i="7"/>
  <c r="AF6" i="7" s="1"/>
  <c r="Q6" i="7"/>
  <c r="AG5" i="7"/>
  <c r="AE5" i="7"/>
  <c r="AD5" i="7"/>
  <c r="AC5" i="7"/>
  <c r="AB5" i="7"/>
  <c r="AA5" i="7"/>
  <c r="T5" i="7"/>
  <c r="S5" i="7"/>
  <c r="R5" i="7"/>
  <c r="AF5" i="7" s="1"/>
  <c r="Q5" i="7"/>
  <c r="AD4" i="7"/>
  <c r="AE4" i="7" s="1"/>
  <c r="AC4" i="7"/>
  <c r="AB4" i="7"/>
  <c r="AA4" i="7"/>
  <c r="Z4" i="7"/>
  <c r="Y4" i="7"/>
  <c r="T4" i="7"/>
  <c r="S4" i="7"/>
  <c r="AG4" i="7" s="1"/>
  <c r="R4" i="7"/>
  <c r="AF4" i="7" s="1"/>
  <c r="Q4" i="7"/>
  <c r="AG3" i="7"/>
  <c r="AE3" i="7"/>
  <c r="AD3" i="7"/>
  <c r="AC3" i="7"/>
  <c r="AB3" i="7"/>
  <c r="AA3" i="7"/>
  <c r="X3" i="7"/>
  <c r="X4" i="7" s="1"/>
  <c r="X5" i="7" s="1"/>
  <c r="T3" i="7"/>
  <c r="S3" i="7"/>
  <c r="R3" i="7"/>
  <c r="AF3" i="7" s="1"/>
  <c r="Q3" i="7"/>
  <c r="AG2" i="7"/>
  <c r="AF2" i="7"/>
  <c r="AD2" i="7"/>
  <c r="AC2" i="7"/>
  <c r="AB2" i="7"/>
  <c r="AA2" i="7"/>
  <c r="Y1" i="7"/>
  <c r="Q1" i="7"/>
  <c r="AC437" i="3"/>
  <c r="AD437" i="3" s="1"/>
  <c r="AH435" i="3"/>
  <c r="AG435" i="3"/>
  <c r="AF435" i="3"/>
  <c r="AE435" i="3"/>
  <c r="AC435" i="3"/>
  <c r="AD435" i="3" s="1"/>
  <c r="AH434" i="3"/>
  <c r="AG434" i="3"/>
  <c r="AF434" i="3"/>
  <c r="AE434" i="3"/>
  <c r="AH433" i="3"/>
  <c r="AG433" i="3"/>
  <c r="AF433" i="3"/>
  <c r="AE433" i="3"/>
  <c r="AH432" i="3"/>
  <c r="AG432" i="3"/>
  <c r="AF432" i="3"/>
  <c r="AE432" i="3"/>
  <c r="AC432" i="3"/>
  <c r="AD432" i="3" s="1"/>
  <c r="AH431" i="3"/>
  <c r="AG431" i="3"/>
  <c r="AF431" i="3"/>
  <c r="AE431" i="3"/>
  <c r="AH430" i="3"/>
  <c r="AG430" i="3"/>
  <c r="AF430" i="3"/>
  <c r="AE430" i="3"/>
  <c r="AC430" i="3"/>
  <c r="AD430" i="3" s="1"/>
  <c r="AH429" i="3"/>
  <c r="AG429" i="3"/>
  <c r="AF429" i="3"/>
  <c r="AE429" i="3"/>
  <c r="AH428" i="3"/>
  <c r="AG428" i="3"/>
  <c r="AF428" i="3"/>
  <c r="AE428" i="3"/>
  <c r="AH427" i="3"/>
  <c r="AG427" i="3"/>
  <c r="AI427" i="3" s="1"/>
  <c r="AF427" i="3"/>
  <c r="AE427" i="3"/>
  <c r="AC427" i="3"/>
  <c r="AH426" i="3"/>
  <c r="AG426" i="3"/>
  <c r="AF426" i="3"/>
  <c r="AE426" i="3"/>
  <c r="AH425" i="3"/>
  <c r="AG425" i="3"/>
  <c r="AF425" i="3"/>
  <c r="AE425" i="3"/>
  <c r="AH424" i="3"/>
  <c r="AG424" i="3"/>
  <c r="AF424" i="3"/>
  <c r="AE424" i="3"/>
  <c r="AH423" i="3"/>
  <c r="AG423" i="3"/>
  <c r="AF423" i="3"/>
  <c r="AE423" i="3"/>
  <c r="AH422" i="3"/>
  <c r="AG422" i="3"/>
  <c r="AF422" i="3"/>
  <c r="AE422" i="3"/>
  <c r="AH421" i="3"/>
  <c r="AG421" i="3"/>
  <c r="AF421" i="3"/>
  <c r="AE421" i="3"/>
  <c r="AH420" i="3"/>
  <c r="AG420" i="3"/>
  <c r="AF420" i="3"/>
  <c r="AE420" i="3"/>
  <c r="AH419" i="3"/>
  <c r="AG419" i="3"/>
  <c r="AF419" i="3"/>
  <c r="AE419" i="3"/>
  <c r="AH418" i="3"/>
  <c r="AG418" i="3"/>
  <c r="AF418" i="3"/>
  <c r="AH417" i="3"/>
  <c r="AG417" i="3"/>
  <c r="AF417" i="3"/>
  <c r="AE417" i="3"/>
  <c r="AK416" i="3"/>
  <c r="AJ416" i="3"/>
  <c r="AH416" i="3"/>
  <c r="AG416" i="3"/>
  <c r="AF416" i="3"/>
  <c r="AE416" i="3"/>
  <c r="H437" i="3"/>
  <c r="W437" i="3" s="1"/>
  <c r="G437" i="3"/>
  <c r="E437" i="3"/>
  <c r="U437" i="3" s="1"/>
  <c r="D437" i="3"/>
  <c r="C437" i="3"/>
  <c r="T437" i="3" s="1"/>
  <c r="B437" i="3"/>
  <c r="A437" i="3"/>
  <c r="S437" i="3" s="1"/>
  <c r="H436" i="3"/>
  <c r="W436" i="3" s="1"/>
  <c r="AI437" i="3" s="1"/>
  <c r="G436" i="3"/>
  <c r="E436" i="3"/>
  <c r="D436" i="3"/>
  <c r="C436" i="3"/>
  <c r="B436" i="3"/>
  <c r="A436" i="3"/>
  <c r="S436" i="3" s="1"/>
  <c r="H435" i="3"/>
  <c r="W435" i="3" s="1"/>
  <c r="G435" i="3"/>
  <c r="E435" i="3"/>
  <c r="U435" i="3" s="1"/>
  <c r="AK435" i="3" s="1"/>
  <c r="D435" i="3"/>
  <c r="C435" i="3"/>
  <c r="T435" i="3" s="1"/>
  <c r="B435" i="3"/>
  <c r="A435" i="3"/>
  <c r="S435" i="3" s="1"/>
  <c r="H434" i="3"/>
  <c r="W434" i="3" s="1"/>
  <c r="G434" i="3"/>
  <c r="E434" i="3"/>
  <c r="U434" i="3" s="1"/>
  <c r="AK434" i="3" s="1"/>
  <c r="D434" i="3"/>
  <c r="C434" i="3"/>
  <c r="T434" i="3" s="1"/>
  <c r="AJ434" i="3" s="1"/>
  <c r="B434" i="3"/>
  <c r="A434" i="3"/>
  <c r="S434" i="3" s="1"/>
  <c r="H433" i="3"/>
  <c r="W433" i="3" s="1"/>
  <c r="G433" i="3"/>
  <c r="E433" i="3"/>
  <c r="U433" i="3" s="1"/>
  <c r="AK433" i="3" s="1"/>
  <c r="D433" i="3"/>
  <c r="C433" i="3"/>
  <c r="T433" i="3" s="1"/>
  <c r="AJ433" i="3" s="1"/>
  <c r="B433" i="3"/>
  <c r="A433" i="3"/>
  <c r="S433" i="3" s="1"/>
  <c r="H432" i="3"/>
  <c r="W432" i="3" s="1"/>
  <c r="G432" i="3"/>
  <c r="E432" i="3"/>
  <c r="U432" i="3" s="1"/>
  <c r="AK432" i="3" s="1"/>
  <c r="D432" i="3"/>
  <c r="C432" i="3"/>
  <c r="T432" i="3" s="1"/>
  <c r="AJ432" i="3" s="1"/>
  <c r="B432" i="3"/>
  <c r="A432" i="3"/>
  <c r="S432" i="3" s="1"/>
  <c r="H431" i="3"/>
  <c r="W431" i="3" s="1"/>
  <c r="G431" i="3"/>
  <c r="E431" i="3"/>
  <c r="U431" i="3" s="1"/>
  <c r="AK431" i="3" s="1"/>
  <c r="D431" i="3"/>
  <c r="C431" i="3"/>
  <c r="T431" i="3" s="1"/>
  <c r="AJ431" i="3" s="1"/>
  <c r="B431" i="3"/>
  <c r="A431" i="3"/>
  <c r="S431" i="3" s="1"/>
  <c r="H430" i="3"/>
  <c r="W430" i="3" s="1"/>
  <c r="G430" i="3"/>
  <c r="E430" i="3"/>
  <c r="U430" i="3" s="1"/>
  <c r="AK430" i="3" s="1"/>
  <c r="D430" i="3"/>
  <c r="C430" i="3"/>
  <c r="T430" i="3" s="1"/>
  <c r="B430" i="3"/>
  <c r="A430" i="3"/>
  <c r="S430" i="3" s="1"/>
  <c r="H429" i="3"/>
  <c r="W429" i="3" s="1"/>
  <c r="G429" i="3"/>
  <c r="E429" i="3"/>
  <c r="U429" i="3" s="1"/>
  <c r="AK429" i="3" s="1"/>
  <c r="D429" i="3"/>
  <c r="C429" i="3"/>
  <c r="T429" i="3" s="1"/>
  <c r="AJ429" i="3" s="1"/>
  <c r="B429" i="3"/>
  <c r="A429" i="3"/>
  <c r="S429" i="3" s="1"/>
  <c r="H428" i="3"/>
  <c r="W428" i="3" s="1"/>
  <c r="G428" i="3"/>
  <c r="E428" i="3"/>
  <c r="U428" i="3" s="1"/>
  <c r="AK428" i="3" s="1"/>
  <c r="D428" i="3"/>
  <c r="C428" i="3"/>
  <c r="T428" i="3" s="1"/>
  <c r="B428" i="3"/>
  <c r="A428" i="3"/>
  <c r="S428" i="3" s="1"/>
  <c r="H427" i="3"/>
  <c r="W427" i="3" s="1"/>
  <c r="G427" i="3"/>
  <c r="E427" i="3"/>
  <c r="U427" i="3" s="1"/>
  <c r="AK427" i="3" s="1"/>
  <c r="D427" i="3"/>
  <c r="C427" i="3"/>
  <c r="T427" i="3" s="1"/>
  <c r="B427" i="3"/>
  <c r="A427" i="3"/>
  <c r="S427" i="3" s="1"/>
  <c r="H426" i="3"/>
  <c r="W426" i="3" s="1"/>
  <c r="G426" i="3"/>
  <c r="E426" i="3"/>
  <c r="U426" i="3" s="1"/>
  <c r="AK426" i="3" s="1"/>
  <c r="D426" i="3"/>
  <c r="C426" i="3"/>
  <c r="T426" i="3" s="1"/>
  <c r="AJ426" i="3" s="1"/>
  <c r="B426" i="3"/>
  <c r="A426" i="3"/>
  <c r="S426" i="3" s="1"/>
  <c r="H425" i="3"/>
  <c r="W425" i="3" s="1"/>
  <c r="G425" i="3"/>
  <c r="E425" i="3"/>
  <c r="U425" i="3" s="1"/>
  <c r="AK425" i="3" s="1"/>
  <c r="D425" i="3"/>
  <c r="C425" i="3"/>
  <c r="T425" i="3" s="1"/>
  <c r="AJ425" i="3" s="1"/>
  <c r="B425" i="3"/>
  <c r="A425" i="3"/>
  <c r="S425" i="3" s="1"/>
  <c r="H424" i="3"/>
  <c r="W424" i="3" s="1"/>
  <c r="G424" i="3"/>
  <c r="E424" i="3"/>
  <c r="U424" i="3" s="1"/>
  <c r="AK424" i="3" s="1"/>
  <c r="D424" i="3"/>
  <c r="C424" i="3"/>
  <c r="T424" i="3" s="1"/>
  <c r="AJ424" i="3" s="1"/>
  <c r="B424" i="3"/>
  <c r="A424" i="3"/>
  <c r="S424" i="3" s="1"/>
  <c r="H423" i="3"/>
  <c r="W423" i="3" s="1"/>
  <c r="G423" i="3"/>
  <c r="E423" i="3"/>
  <c r="U423" i="3" s="1"/>
  <c r="AK423" i="3" s="1"/>
  <c r="D423" i="3"/>
  <c r="C423" i="3"/>
  <c r="T423" i="3" s="1"/>
  <c r="AJ423" i="3" s="1"/>
  <c r="B423" i="3"/>
  <c r="A423" i="3"/>
  <c r="S423" i="3" s="1"/>
  <c r="H422" i="3"/>
  <c r="W422" i="3" s="1"/>
  <c r="G422" i="3"/>
  <c r="E422" i="3"/>
  <c r="U422" i="3" s="1"/>
  <c r="AK422" i="3" s="1"/>
  <c r="D422" i="3"/>
  <c r="C422" i="3"/>
  <c r="T422" i="3" s="1"/>
  <c r="AJ422" i="3" s="1"/>
  <c r="B422" i="3"/>
  <c r="A422" i="3"/>
  <c r="S422" i="3" s="1"/>
  <c r="H421" i="3"/>
  <c r="W421" i="3" s="1"/>
  <c r="G421" i="3"/>
  <c r="E421" i="3"/>
  <c r="U421" i="3" s="1"/>
  <c r="AK421" i="3" s="1"/>
  <c r="D421" i="3"/>
  <c r="C421" i="3"/>
  <c r="T421" i="3" s="1"/>
  <c r="B421" i="3"/>
  <c r="A421" i="3"/>
  <c r="S421" i="3" s="1"/>
  <c r="H420" i="3"/>
  <c r="W420" i="3" s="1"/>
  <c r="G420" i="3"/>
  <c r="E420" i="3"/>
  <c r="U420" i="3" s="1"/>
  <c r="AK420" i="3" s="1"/>
  <c r="D420" i="3"/>
  <c r="C420" i="3"/>
  <c r="T420" i="3" s="1"/>
  <c r="B420" i="3"/>
  <c r="A420" i="3"/>
  <c r="S420" i="3" s="1"/>
  <c r="H419" i="3"/>
  <c r="W419" i="3" s="1"/>
  <c r="G419" i="3"/>
  <c r="E419" i="3"/>
  <c r="U419" i="3" s="1"/>
  <c r="AK419" i="3" s="1"/>
  <c r="D419" i="3"/>
  <c r="C419" i="3"/>
  <c r="T419" i="3" s="1"/>
  <c r="AJ419" i="3" s="1"/>
  <c r="B419" i="3"/>
  <c r="A419" i="3"/>
  <c r="S419" i="3" s="1"/>
  <c r="H418" i="3"/>
  <c r="W418" i="3" s="1"/>
  <c r="G418" i="3"/>
  <c r="E418" i="3"/>
  <c r="U418" i="3" s="1"/>
  <c r="D418" i="3"/>
  <c r="C418" i="3"/>
  <c r="T418" i="3" s="1"/>
  <c r="B418" i="3"/>
  <c r="H417" i="3"/>
  <c r="W417" i="3" s="1"/>
  <c r="G417" i="3"/>
  <c r="E417" i="3"/>
  <c r="U417" i="3" s="1"/>
  <c r="AK417" i="3" s="1"/>
  <c r="D417" i="3"/>
  <c r="C417" i="3"/>
  <c r="T417" i="3" s="1"/>
  <c r="B417" i="3"/>
  <c r="A417" i="3"/>
  <c r="S417" i="3" s="1"/>
  <c r="H416" i="3"/>
  <c r="G416" i="3"/>
  <c r="E416" i="3"/>
  <c r="D416" i="3"/>
  <c r="C416" i="3"/>
  <c r="B416" i="3"/>
  <c r="A416" i="3"/>
  <c r="A415" i="3"/>
  <c r="S415" i="3" s="1"/>
  <c r="G7" i="6"/>
  <c r="G6" i="6"/>
  <c r="G5" i="6"/>
  <c r="G4" i="6"/>
  <c r="G3" i="6"/>
  <c r="G2" i="6"/>
  <c r="G8" i="6"/>
  <c r="AC414" i="3"/>
  <c r="AD414" i="3" s="1"/>
  <c r="AH412" i="3"/>
  <c r="AG412" i="3"/>
  <c r="AF412" i="3"/>
  <c r="AE412" i="3"/>
  <c r="AC412" i="3"/>
  <c r="AD412" i="3" s="1"/>
  <c r="AH411" i="3"/>
  <c r="AG411" i="3"/>
  <c r="AF411" i="3"/>
  <c r="AE411" i="3"/>
  <c r="AH410" i="3"/>
  <c r="AG410" i="3"/>
  <c r="AF410" i="3"/>
  <c r="AE410" i="3"/>
  <c r="AH409" i="3"/>
  <c r="AG409" i="3"/>
  <c r="AF409" i="3"/>
  <c r="AE409" i="3"/>
  <c r="AC409" i="3"/>
  <c r="AD409" i="3" s="1"/>
  <c r="AH408" i="3"/>
  <c r="AG408" i="3"/>
  <c r="AF408" i="3"/>
  <c r="AE408" i="3"/>
  <c r="AH407" i="3"/>
  <c r="AG407" i="3"/>
  <c r="AF407" i="3"/>
  <c r="AE407" i="3"/>
  <c r="AC407" i="3"/>
  <c r="AD407" i="3" s="1"/>
  <c r="AH406" i="3"/>
  <c r="AG406" i="3"/>
  <c r="AF406" i="3"/>
  <c r="AE406" i="3"/>
  <c r="AH405" i="3"/>
  <c r="AG405" i="3"/>
  <c r="AF405" i="3"/>
  <c r="AE405" i="3"/>
  <c r="AH404" i="3"/>
  <c r="AG404" i="3"/>
  <c r="AF404" i="3"/>
  <c r="AE404" i="3"/>
  <c r="AC404" i="3"/>
  <c r="AH403" i="3"/>
  <c r="AG403" i="3"/>
  <c r="AF403" i="3"/>
  <c r="AE403" i="3"/>
  <c r="AH402" i="3"/>
  <c r="AG402" i="3"/>
  <c r="AI402" i="3" s="1"/>
  <c r="AF402" i="3"/>
  <c r="AE402" i="3"/>
  <c r="AH401" i="3"/>
  <c r="AG401" i="3"/>
  <c r="AF401" i="3"/>
  <c r="AE401" i="3"/>
  <c r="AH400" i="3"/>
  <c r="AG400" i="3"/>
  <c r="AF400" i="3"/>
  <c r="AE400" i="3"/>
  <c r="AH399" i="3"/>
  <c r="AG399" i="3"/>
  <c r="AF399" i="3"/>
  <c r="AE399" i="3"/>
  <c r="AH398" i="3"/>
  <c r="AG398" i="3"/>
  <c r="AI398" i="3" s="1"/>
  <c r="AF398" i="3"/>
  <c r="AE398" i="3"/>
  <c r="AH397" i="3"/>
  <c r="AG397" i="3"/>
  <c r="AF397" i="3"/>
  <c r="AE397" i="3"/>
  <c r="AH396" i="3"/>
  <c r="AG396" i="3"/>
  <c r="AF396" i="3"/>
  <c r="AE396" i="3"/>
  <c r="AH395" i="3"/>
  <c r="AG395" i="3"/>
  <c r="AF395" i="3"/>
  <c r="AH394" i="3"/>
  <c r="AG394" i="3"/>
  <c r="AF394" i="3"/>
  <c r="AE394" i="3"/>
  <c r="AK393" i="3"/>
  <c r="AJ393" i="3"/>
  <c r="AH393" i="3"/>
  <c r="AG393" i="3"/>
  <c r="AF393" i="3"/>
  <c r="AE393" i="3"/>
  <c r="H414" i="3"/>
  <c r="W414" i="3" s="1"/>
  <c r="G414" i="3"/>
  <c r="E414" i="3"/>
  <c r="D414" i="3"/>
  <c r="C414" i="3"/>
  <c r="T414" i="3" s="1"/>
  <c r="B414" i="3"/>
  <c r="A414" i="3"/>
  <c r="S414" i="3" s="1"/>
  <c r="H413" i="3"/>
  <c r="W413" i="3" s="1"/>
  <c r="AI414" i="3" s="1"/>
  <c r="G413" i="3"/>
  <c r="E413" i="3"/>
  <c r="D413" i="3"/>
  <c r="C413" i="3"/>
  <c r="T413" i="3" s="1"/>
  <c r="AG414" i="3" s="1"/>
  <c r="B413" i="3"/>
  <c r="A413" i="3"/>
  <c r="S413" i="3" s="1"/>
  <c r="H412" i="3"/>
  <c r="W412" i="3" s="1"/>
  <c r="G412" i="3"/>
  <c r="E412" i="3"/>
  <c r="U412" i="3" s="1"/>
  <c r="AK412" i="3" s="1"/>
  <c r="D412" i="3"/>
  <c r="C412" i="3"/>
  <c r="T412" i="3" s="1"/>
  <c r="B412" i="3"/>
  <c r="A412" i="3"/>
  <c r="S412" i="3" s="1"/>
  <c r="H411" i="3"/>
  <c r="W411" i="3" s="1"/>
  <c r="G411" i="3"/>
  <c r="E411" i="3"/>
  <c r="U411" i="3" s="1"/>
  <c r="AK411" i="3" s="1"/>
  <c r="D411" i="3"/>
  <c r="C411" i="3"/>
  <c r="T411" i="3" s="1"/>
  <c r="B411" i="3"/>
  <c r="A411" i="3"/>
  <c r="S411" i="3" s="1"/>
  <c r="H410" i="3"/>
  <c r="W410" i="3" s="1"/>
  <c r="G410" i="3"/>
  <c r="E410" i="3"/>
  <c r="U410" i="3" s="1"/>
  <c r="AK410" i="3" s="1"/>
  <c r="D410" i="3"/>
  <c r="C410" i="3"/>
  <c r="T410" i="3" s="1"/>
  <c r="B410" i="3"/>
  <c r="A410" i="3"/>
  <c r="S410" i="3" s="1"/>
  <c r="H409" i="3"/>
  <c r="W409" i="3" s="1"/>
  <c r="G409" i="3"/>
  <c r="E409" i="3"/>
  <c r="U409" i="3" s="1"/>
  <c r="AK409" i="3" s="1"/>
  <c r="D409" i="3"/>
  <c r="C409" i="3"/>
  <c r="T409" i="3" s="1"/>
  <c r="B409" i="3"/>
  <c r="A409" i="3"/>
  <c r="S409" i="3" s="1"/>
  <c r="H408" i="3"/>
  <c r="W408" i="3" s="1"/>
  <c r="G408" i="3"/>
  <c r="E408" i="3"/>
  <c r="U408" i="3" s="1"/>
  <c r="AK408" i="3" s="1"/>
  <c r="D408" i="3"/>
  <c r="C408" i="3"/>
  <c r="T408" i="3" s="1"/>
  <c r="AJ408" i="3" s="1"/>
  <c r="B408" i="3"/>
  <c r="A408" i="3"/>
  <c r="S408" i="3" s="1"/>
  <c r="H407" i="3"/>
  <c r="W407" i="3" s="1"/>
  <c r="G407" i="3"/>
  <c r="E407" i="3"/>
  <c r="U407" i="3" s="1"/>
  <c r="AK407" i="3" s="1"/>
  <c r="D407" i="3"/>
  <c r="C407" i="3"/>
  <c r="T407" i="3" s="1"/>
  <c r="B407" i="3"/>
  <c r="A407" i="3"/>
  <c r="S407" i="3" s="1"/>
  <c r="H406" i="3"/>
  <c r="W406" i="3" s="1"/>
  <c r="G406" i="3"/>
  <c r="E406" i="3"/>
  <c r="U406" i="3" s="1"/>
  <c r="AK406" i="3" s="1"/>
  <c r="D406" i="3"/>
  <c r="C406" i="3"/>
  <c r="T406" i="3" s="1"/>
  <c r="B406" i="3"/>
  <c r="A406" i="3"/>
  <c r="S406" i="3" s="1"/>
  <c r="H405" i="3"/>
  <c r="W405" i="3" s="1"/>
  <c r="G405" i="3"/>
  <c r="E405" i="3"/>
  <c r="U405" i="3" s="1"/>
  <c r="AK405" i="3" s="1"/>
  <c r="D405" i="3"/>
  <c r="C405" i="3"/>
  <c r="T405" i="3" s="1"/>
  <c r="B405" i="3"/>
  <c r="A405" i="3"/>
  <c r="S405" i="3" s="1"/>
  <c r="H404" i="3"/>
  <c r="W404" i="3" s="1"/>
  <c r="G404" i="3"/>
  <c r="E404" i="3"/>
  <c r="U404" i="3" s="1"/>
  <c r="AK404" i="3" s="1"/>
  <c r="D404" i="3"/>
  <c r="C404" i="3"/>
  <c r="T404" i="3" s="1"/>
  <c r="AJ404" i="3" s="1"/>
  <c r="B404" i="3"/>
  <c r="A404" i="3"/>
  <c r="S404" i="3" s="1"/>
  <c r="H403" i="3"/>
  <c r="W403" i="3" s="1"/>
  <c r="G403" i="3"/>
  <c r="E403" i="3"/>
  <c r="U403" i="3" s="1"/>
  <c r="AK403" i="3" s="1"/>
  <c r="D403" i="3"/>
  <c r="C403" i="3"/>
  <c r="T403" i="3" s="1"/>
  <c r="AJ403" i="3" s="1"/>
  <c r="B403" i="3"/>
  <c r="A403" i="3"/>
  <c r="S403" i="3" s="1"/>
  <c r="H402" i="3"/>
  <c r="W402" i="3" s="1"/>
  <c r="G402" i="3"/>
  <c r="E402" i="3"/>
  <c r="U402" i="3" s="1"/>
  <c r="AK402" i="3" s="1"/>
  <c r="D402" i="3"/>
  <c r="C402" i="3"/>
  <c r="T402" i="3" s="1"/>
  <c r="B402" i="3"/>
  <c r="A402" i="3"/>
  <c r="S402" i="3" s="1"/>
  <c r="H401" i="3"/>
  <c r="W401" i="3" s="1"/>
  <c r="G401" i="3"/>
  <c r="E401" i="3"/>
  <c r="U401" i="3" s="1"/>
  <c r="AK401" i="3" s="1"/>
  <c r="D401" i="3"/>
  <c r="C401" i="3"/>
  <c r="T401" i="3" s="1"/>
  <c r="AJ401" i="3" s="1"/>
  <c r="B401" i="3"/>
  <c r="A401" i="3"/>
  <c r="S401" i="3" s="1"/>
  <c r="H400" i="3"/>
  <c r="W400" i="3" s="1"/>
  <c r="G400" i="3"/>
  <c r="E400" i="3"/>
  <c r="U400" i="3" s="1"/>
  <c r="AK400" i="3" s="1"/>
  <c r="D400" i="3"/>
  <c r="C400" i="3"/>
  <c r="T400" i="3" s="1"/>
  <c r="AJ400" i="3" s="1"/>
  <c r="B400" i="3"/>
  <c r="A400" i="3"/>
  <c r="S400" i="3" s="1"/>
  <c r="H399" i="3"/>
  <c r="W399" i="3" s="1"/>
  <c r="G399" i="3"/>
  <c r="E399" i="3"/>
  <c r="U399" i="3" s="1"/>
  <c r="AK399" i="3" s="1"/>
  <c r="D399" i="3"/>
  <c r="C399" i="3"/>
  <c r="T399" i="3" s="1"/>
  <c r="AJ399" i="3" s="1"/>
  <c r="B399" i="3"/>
  <c r="A399" i="3"/>
  <c r="S399" i="3" s="1"/>
  <c r="H398" i="3"/>
  <c r="W398" i="3" s="1"/>
  <c r="G398" i="3"/>
  <c r="E398" i="3"/>
  <c r="U398" i="3" s="1"/>
  <c r="AK398" i="3" s="1"/>
  <c r="D398" i="3"/>
  <c r="C398" i="3"/>
  <c r="T398" i="3" s="1"/>
  <c r="B398" i="3"/>
  <c r="A398" i="3"/>
  <c r="S398" i="3" s="1"/>
  <c r="H397" i="3"/>
  <c r="W397" i="3" s="1"/>
  <c r="G397" i="3"/>
  <c r="E397" i="3"/>
  <c r="U397" i="3" s="1"/>
  <c r="AK397" i="3" s="1"/>
  <c r="D397" i="3"/>
  <c r="C397" i="3"/>
  <c r="T397" i="3" s="1"/>
  <c r="AJ397" i="3" s="1"/>
  <c r="B397" i="3"/>
  <c r="A397" i="3"/>
  <c r="S397" i="3" s="1"/>
  <c r="H396" i="3"/>
  <c r="W396" i="3" s="1"/>
  <c r="G396" i="3"/>
  <c r="E396" i="3"/>
  <c r="U396" i="3" s="1"/>
  <c r="AK396" i="3" s="1"/>
  <c r="D396" i="3"/>
  <c r="C396" i="3"/>
  <c r="T396" i="3" s="1"/>
  <c r="B396" i="3"/>
  <c r="A396" i="3"/>
  <c r="S396" i="3" s="1"/>
  <c r="H395" i="3"/>
  <c r="W395" i="3" s="1"/>
  <c r="G395" i="3"/>
  <c r="E395" i="3"/>
  <c r="U395" i="3" s="1"/>
  <c r="AK395" i="3" s="1"/>
  <c r="D395" i="3"/>
  <c r="C395" i="3"/>
  <c r="T395" i="3" s="1"/>
  <c r="AJ395" i="3" s="1"/>
  <c r="B395" i="3"/>
  <c r="H394" i="3"/>
  <c r="W394" i="3" s="1"/>
  <c r="G394" i="3"/>
  <c r="E394" i="3"/>
  <c r="U394" i="3" s="1"/>
  <c r="AK394" i="3" s="1"/>
  <c r="D394" i="3"/>
  <c r="C394" i="3"/>
  <c r="T394" i="3" s="1"/>
  <c r="B394" i="3"/>
  <c r="A394" i="3"/>
  <c r="S394" i="3" s="1"/>
  <c r="H393" i="3"/>
  <c r="G393" i="3"/>
  <c r="E393" i="3"/>
  <c r="D393" i="3"/>
  <c r="C393" i="3"/>
  <c r="B393" i="3"/>
  <c r="A393" i="3"/>
  <c r="A392" i="3"/>
  <c r="AB394" i="3" s="1"/>
  <c r="AB395" i="3" s="1"/>
  <c r="AB396" i="3" s="1"/>
  <c r="AB397" i="3" s="1"/>
  <c r="AB398" i="3" s="1"/>
  <c r="AB399" i="3" s="1"/>
  <c r="AB400" i="3" s="1"/>
  <c r="AB401" i="3" s="1"/>
  <c r="AC391" i="3"/>
  <c r="AD391" i="3" s="1"/>
  <c r="AH389" i="3"/>
  <c r="AG389" i="3"/>
  <c r="AF389" i="3"/>
  <c r="AE389" i="3"/>
  <c r="AC389" i="3"/>
  <c r="AD389" i="3" s="1"/>
  <c r="AH388" i="3"/>
  <c r="AG388" i="3"/>
  <c r="AF388" i="3"/>
  <c r="AE388" i="3"/>
  <c r="AH387" i="3"/>
  <c r="AG387" i="3"/>
  <c r="AF387" i="3"/>
  <c r="AE387" i="3"/>
  <c r="AH386" i="3"/>
  <c r="AG386" i="3"/>
  <c r="AF386" i="3"/>
  <c r="AE386" i="3"/>
  <c r="AC386" i="3"/>
  <c r="AD386" i="3" s="1"/>
  <c r="AH385" i="3"/>
  <c r="AG385" i="3"/>
  <c r="AF385" i="3"/>
  <c r="AE385" i="3"/>
  <c r="AH384" i="3"/>
  <c r="AG384" i="3"/>
  <c r="AF384" i="3"/>
  <c r="AE384" i="3"/>
  <c r="AC384" i="3"/>
  <c r="AD384" i="3" s="1"/>
  <c r="AH383" i="3"/>
  <c r="AG383" i="3"/>
  <c r="AI383" i="3" s="1"/>
  <c r="AF383" i="3"/>
  <c r="AE383" i="3"/>
  <c r="AH382" i="3"/>
  <c r="AG382" i="3"/>
  <c r="AF382" i="3"/>
  <c r="AE382" i="3"/>
  <c r="AH381" i="3"/>
  <c r="AG381" i="3"/>
  <c r="AF381" i="3"/>
  <c r="AE381" i="3"/>
  <c r="AC381" i="3"/>
  <c r="AH380" i="3"/>
  <c r="AG380" i="3"/>
  <c r="AF380" i="3"/>
  <c r="AE380" i="3"/>
  <c r="AH379" i="3"/>
  <c r="AG379" i="3"/>
  <c r="AF379" i="3"/>
  <c r="AE379" i="3"/>
  <c r="AH378" i="3"/>
  <c r="AG378" i="3"/>
  <c r="AF378" i="3"/>
  <c r="AE378" i="3"/>
  <c r="AH377" i="3"/>
  <c r="AG377" i="3"/>
  <c r="AF377" i="3"/>
  <c r="AE377" i="3"/>
  <c r="AH376" i="3"/>
  <c r="AG376" i="3"/>
  <c r="AF376" i="3"/>
  <c r="AE376" i="3"/>
  <c r="AH375" i="3"/>
  <c r="AG375" i="3"/>
  <c r="AF375" i="3"/>
  <c r="AE375" i="3"/>
  <c r="AH374" i="3"/>
  <c r="AG374" i="3"/>
  <c r="AF374" i="3"/>
  <c r="AE374" i="3"/>
  <c r="AH373" i="3"/>
  <c r="AG373" i="3"/>
  <c r="AF373" i="3"/>
  <c r="AE373" i="3"/>
  <c r="AH372" i="3"/>
  <c r="AG372" i="3"/>
  <c r="AF372" i="3"/>
  <c r="AH371" i="3"/>
  <c r="AG371" i="3"/>
  <c r="AF371" i="3"/>
  <c r="AE371" i="3"/>
  <c r="AK370" i="3"/>
  <c r="AJ370" i="3"/>
  <c r="AH370" i="3"/>
  <c r="AG370" i="3"/>
  <c r="AF370" i="3"/>
  <c r="AE370" i="3"/>
  <c r="H391" i="3"/>
  <c r="W391" i="3" s="1"/>
  <c r="G391" i="3"/>
  <c r="E391" i="3"/>
  <c r="D391" i="3"/>
  <c r="C391" i="3"/>
  <c r="T391" i="3" s="1"/>
  <c r="B391" i="3"/>
  <c r="A391" i="3"/>
  <c r="S391" i="3" s="1"/>
  <c r="H390" i="3"/>
  <c r="W390" i="3" s="1"/>
  <c r="AI391" i="3" s="1"/>
  <c r="G390" i="3"/>
  <c r="E390" i="3"/>
  <c r="D390" i="3"/>
  <c r="C390" i="3"/>
  <c r="T390" i="3" s="1"/>
  <c r="B390" i="3"/>
  <c r="A390" i="3"/>
  <c r="S390" i="3" s="1"/>
  <c r="H389" i="3"/>
  <c r="W389" i="3" s="1"/>
  <c r="G389" i="3"/>
  <c r="E389" i="3"/>
  <c r="U389" i="3" s="1"/>
  <c r="AK389" i="3" s="1"/>
  <c r="D389" i="3"/>
  <c r="C389" i="3"/>
  <c r="T389" i="3" s="1"/>
  <c r="B389" i="3"/>
  <c r="A389" i="3"/>
  <c r="S389" i="3" s="1"/>
  <c r="H388" i="3"/>
  <c r="W388" i="3" s="1"/>
  <c r="G388" i="3"/>
  <c r="E388" i="3"/>
  <c r="U388" i="3" s="1"/>
  <c r="AK388" i="3" s="1"/>
  <c r="D388" i="3"/>
  <c r="C388" i="3"/>
  <c r="T388" i="3" s="1"/>
  <c r="B388" i="3"/>
  <c r="A388" i="3"/>
  <c r="S388" i="3" s="1"/>
  <c r="H387" i="3"/>
  <c r="W387" i="3" s="1"/>
  <c r="G387" i="3"/>
  <c r="E387" i="3"/>
  <c r="U387" i="3" s="1"/>
  <c r="AK387" i="3" s="1"/>
  <c r="D387" i="3"/>
  <c r="C387" i="3"/>
  <c r="T387" i="3" s="1"/>
  <c r="AJ387" i="3" s="1"/>
  <c r="B387" i="3"/>
  <c r="A387" i="3"/>
  <c r="S387" i="3" s="1"/>
  <c r="H386" i="3"/>
  <c r="W386" i="3" s="1"/>
  <c r="G386" i="3"/>
  <c r="E386" i="3"/>
  <c r="U386" i="3" s="1"/>
  <c r="AK386" i="3" s="1"/>
  <c r="D386" i="3"/>
  <c r="C386" i="3"/>
  <c r="T386" i="3" s="1"/>
  <c r="B386" i="3"/>
  <c r="A386" i="3"/>
  <c r="S386" i="3" s="1"/>
  <c r="H385" i="3"/>
  <c r="W385" i="3" s="1"/>
  <c r="G385" i="3"/>
  <c r="E385" i="3"/>
  <c r="U385" i="3" s="1"/>
  <c r="AK385" i="3" s="1"/>
  <c r="D385" i="3"/>
  <c r="C385" i="3"/>
  <c r="T385" i="3" s="1"/>
  <c r="B385" i="3"/>
  <c r="A385" i="3"/>
  <c r="S385" i="3" s="1"/>
  <c r="H384" i="3"/>
  <c r="W384" i="3" s="1"/>
  <c r="G384" i="3"/>
  <c r="E384" i="3"/>
  <c r="U384" i="3" s="1"/>
  <c r="AK384" i="3" s="1"/>
  <c r="D384" i="3"/>
  <c r="C384" i="3"/>
  <c r="T384" i="3" s="1"/>
  <c r="B384" i="3"/>
  <c r="A384" i="3"/>
  <c r="S384" i="3" s="1"/>
  <c r="H383" i="3"/>
  <c r="W383" i="3" s="1"/>
  <c r="G383" i="3"/>
  <c r="E383" i="3"/>
  <c r="U383" i="3" s="1"/>
  <c r="AK383" i="3" s="1"/>
  <c r="D383" i="3"/>
  <c r="C383" i="3"/>
  <c r="T383" i="3" s="1"/>
  <c r="B383" i="3"/>
  <c r="A383" i="3"/>
  <c r="S383" i="3" s="1"/>
  <c r="H382" i="3"/>
  <c r="W382" i="3" s="1"/>
  <c r="G382" i="3"/>
  <c r="E382" i="3"/>
  <c r="U382" i="3" s="1"/>
  <c r="AK382" i="3" s="1"/>
  <c r="D382" i="3"/>
  <c r="C382" i="3"/>
  <c r="T382" i="3" s="1"/>
  <c r="AJ382" i="3" s="1"/>
  <c r="B382" i="3"/>
  <c r="A382" i="3"/>
  <c r="S382" i="3" s="1"/>
  <c r="H381" i="3"/>
  <c r="W381" i="3" s="1"/>
  <c r="G381" i="3"/>
  <c r="E381" i="3"/>
  <c r="U381" i="3" s="1"/>
  <c r="AK381" i="3" s="1"/>
  <c r="D381" i="3"/>
  <c r="C381" i="3"/>
  <c r="T381" i="3" s="1"/>
  <c r="AJ381" i="3" s="1"/>
  <c r="B381" i="3"/>
  <c r="A381" i="3"/>
  <c r="S381" i="3" s="1"/>
  <c r="H380" i="3"/>
  <c r="W380" i="3" s="1"/>
  <c r="G380" i="3"/>
  <c r="E380" i="3"/>
  <c r="U380" i="3" s="1"/>
  <c r="AK380" i="3" s="1"/>
  <c r="D380" i="3"/>
  <c r="C380" i="3"/>
  <c r="T380" i="3" s="1"/>
  <c r="B380" i="3"/>
  <c r="A380" i="3"/>
  <c r="S380" i="3" s="1"/>
  <c r="H379" i="3"/>
  <c r="W379" i="3" s="1"/>
  <c r="G379" i="3"/>
  <c r="E379" i="3"/>
  <c r="U379" i="3" s="1"/>
  <c r="AK379" i="3" s="1"/>
  <c r="D379" i="3"/>
  <c r="C379" i="3"/>
  <c r="T379" i="3" s="1"/>
  <c r="AJ379" i="3" s="1"/>
  <c r="B379" i="3"/>
  <c r="A379" i="3"/>
  <c r="S379" i="3" s="1"/>
  <c r="H378" i="3"/>
  <c r="W378" i="3" s="1"/>
  <c r="G378" i="3"/>
  <c r="E378" i="3"/>
  <c r="U378" i="3" s="1"/>
  <c r="AK378" i="3" s="1"/>
  <c r="D378" i="3"/>
  <c r="C378" i="3"/>
  <c r="T378" i="3" s="1"/>
  <c r="B378" i="3"/>
  <c r="A378" i="3"/>
  <c r="S378" i="3" s="1"/>
  <c r="H377" i="3"/>
  <c r="W377" i="3" s="1"/>
  <c r="G377" i="3"/>
  <c r="E377" i="3"/>
  <c r="U377" i="3" s="1"/>
  <c r="AK377" i="3" s="1"/>
  <c r="D377" i="3"/>
  <c r="C377" i="3"/>
  <c r="T377" i="3" s="1"/>
  <c r="AJ377" i="3" s="1"/>
  <c r="B377" i="3"/>
  <c r="A377" i="3"/>
  <c r="S377" i="3" s="1"/>
  <c r="H376" i="3"/>
  <c r="W376" i="3" s="1"/>
  <c r="G376" i="3"/>
  <c r="E376" i="3"/>
  <c r="U376" i="3" s="1"/>
  <c r="AK376" i="3" s="1"/>
  <c r="D376" i="3"/>
  <c r="C376" i="3"/>
  <c r="T376" i="3" s="1"/>
  <c r="B376" i="3"/>
  <c r="A376" i="3"/>
  <c r="S376" i="3" s="1"/>
  <c r="H375" i="3"/>
  <c r="W375" i="3" s="1"/>
  <c r="G375" i="3"/>
  <c r="E375" i="3"/>
  <c r="U375" i="3" s="1"/>
  <c r="AK375" i="3" s="1"/>
  <c r="D375" i="3"/>
  <c r="C375" i="3"/>
  <c r="T375" i="3" s="1"/>
  <c r="AJ375" i="3" s="1"/>
  <c r="B375" i="3"/>
  <c r="A375" i="3"/>
  <c r="S375" i="3" s="1"/>
  <c r="H374" i="3"/>
  <c r="W374" i="3" s="1"/>
  <c r="G374" i="3"/>
  <c r="E374" i="3"/>
  <c r="U374" i="3" s="1"/>
  <c r="AK374" i="3" s="1"/>
  <c r="D374" i="3"/>
  <c r="C374" i="3"/>
  <c r="T374" i="3" s="1"/>
  <c r="AJ374" i="3" s="1"/>
  <c r="B374" i="3"/>
  <c r="A374" i="3"/>
  <c r="S374" i="3" s="1"/>
  <c r="H373" i="3"/>
  <c r="W373" i="3" s="1"/>
  <c r="G373" i="3"/>
  <c r="E373" i="3"/>
  <c r="U373" i="3" s="1"/>
  <c r="AK373" i="3" s="1"/>
  <c r="D373" i="3"/>
  <c r="C373" i="3"/>
  <c r="T373" i="3" s="1"/>
  <c r="AJ373" i="3" s="1"/>
  <c r="B373" i="3"/>
  <c r="A373" i="3"/>
  <c r="S373" i="3" s="1"/>
  <c r="H372" i="3"/>
  <c r="W372" i="3" s="1"/>
  <c r="G372" i="3"/>
  <c r="E372" i="3"/>
  <c r="U372" i="3" s="1"/>
  <c r="AK372" i="3" s="1"/>
  <c r="D372" i="3"/>
  <c r="C372" i="3"/>
  <c r="T372" i="3" s="1"/>
  <c r="B372" i="3"/>
  <c r="H371" i="3"/>
  <c r="W371" i="3" s="1"/>
  <c r="G371" i="3"/>
  <c r="E371" i="3"/>
  <c r="U371" i="3" s="1"/>
  <c r="AK371" i="3" s="1"/>
  <c r="D371" i="3"/>
  <c r="C371" i="3"/>
  <c r="T371" i="3" s="1"/>
  <c r="AJ371" i="3" s="1"/>
  <c r="B371" i="3"/>
  <c r="A371" i="3"/>
  <c r="S371" i="3" s="1"/>
  <c r="H370" i="3"/>
  <c r="G370" i="3"/>
  <c r="E370" i="3"/>
  <c r="D370" i="3"/>
  <c r="C370" i="3"/>
  <c r="B370" i="3"/>
  <c r="A370" i="3"/>
  <c r="A369" i="3"/>
  <c r="AB371" i="3" s="1"/>
  <c r="AB372" i="3" s="1"/>
  <c r="AB373" i="3" s="1"/>
  <c r="AC368" i="3"/>
  <c r="AD368" i="3" s="1"/>
  <c r="AH366" i="3"/>
  <c r="AG366" i="3"/>
  <c r="AF366" i="3"/>
  <c r="AE366" i="3"/>
  <c r="AC366" i="3"/>
  <c r="AD366" i="3" s="1"/>
  <c r="AH365" i="3"/>
  <c r="AG365" i="3"/>
  <c r="AF365" i="3"/>
  <c r="AE365" i="3"/>
  <c r="AH364" i="3"/>
  <c r="AG364" i="3"/>
  <c r="AF364" i="3"/>
  <c r="AE364" i="3"/>
  <c r="AH363" i="3"/>
  <c r="AG363" i="3"/>
  <c r="AF363" i="3"/>
  <c r="AE363" i="3"/>
  <c r="AC363" i="3"/>
  <c r="AD363" i="3" s="1"/>
  <c r="AH362" i="3"/>
  <c r="AG362" i="3"/>
  <c r="AF362" i="3"/>
  <c r="AE362" i="3"/>
  <c r="AH361" i="3"/>
  <c r="AG361" i="3"/>
  <c r="AF361" i="3"/>
  <c r="AE361" i="3"/>
  <c r="AC361" i="3"/>
  <c r="AD361" i="3" s="1"/>
  <c r="AH360" i="3"/>
  <c r="AG360" i="3"/>
  <c r="AF360" i="3"/>
  <c r="AE360" i="3"/>
  <c r="AH359" i="3"/>
  <c r="AG359" i="3"/>
  <c r="AF359" i="3"/>
  <c r="AE359" i="3"/>
  <c r="AH358" i="3"/>
  <c r="AG358" i="3"/>
  <c r="AF358" i="3"/>
  <c r="AE358" i="3"/>
  <c r="AC358" i="3"/>
  <c r="AH357" i="3"/>
  <c r="AG357" i="3"/>
  <c r="AF357" i="3"/>
  <c r="AE357" i="3"/>
  <c r="AH356" i="3"/>
  <c r="AG356" i="3"/>
  <c r="AF356" i="3"/>
  <c r="AE356" i="3"/>
  <c r="AH355" i="3"/>
  <c r="AG355" i="3"/>
  <c r="AF355" i="3"/>
  <c r="AE355" i="3"/>
  <c r="AH354" i="3"/>
  <c r="AG354" i="3"/>
  <c r="AF354" i="3"/>
  <c r="AE354" i="3"/>
  <c r="AH353" i="3"/>
  <c r="AG353" i="3"/>
  <c r="AF353" i="3"/>
  <c r="AE353" i="3"/>
  <c r="AH352" i="3"/>
  <c r="AG352" i="3"/>
  <c r="AF352" i="3"/>
  <c r="AE352" i="3"/>
  <c r="AH351" i="3"/>
  <c r="AG351" i="3"/>
  <c r="AF351" i="3"/>
  <c r="AE351" i="3"/>
  <c r="AH350" i="3"/>
  <c r="AG350" i="3"/>
  <c r="AF350" i="3"/>
  <c r="AE350" i="3"/>
  <c r="AH349" i="3"/>
  <c r="AG349" i="3"/>
  <c r="AF349" i="3"/>
  <c r="AH348" i="3"/>
  <c r="AG348" i="3"/>
  <c r="AF348" i="3"/>
  <c r="AE348" i="3"/>
  <c r="AK347" i="3"/>
  <c r="AJ347" i="3"/>
  <c r="AH347" i="3"/>
  <c r="AG347" i="3"/>
  <c r="AF347" i="3"/>
  <c r="AE347" i="3"/>
  <c r="H368" i="3"/>
  <c r="W368" i="3" s="1"/>
  <c r="G368" i="3"/>
  <c r="E368" i="3"/>
  <c r="D368" i="3"/>
  <c r="C368" i="3"/>
  <c r="T368" i="3" s="1"/>
  <c r="B368" i="3"/>
  <c r="A368" i="3"/>
  <c r="S368" i="3" s="1"/>
  <c r="H367" i="3"/>
  <c r="W367" i="3" s="1"/>
  <c r="AI368" i="3" s="1"/>
  <c r="G367" i="3"/>
  <c r="E367" i="3"/>
  <c r="D367" i="3"/>
  <c r="C367" i="3"/>
  <c r="B367" i="3"/>
  <c r="A367" i="3"/>
  <c r="S367" i="3" s="1"/>
  <c r="H366" i="3"/>
  <c r="W366" i="3" s="1"/>
  <c r="G366" i="3"/>
  <c r="E366" i="3"/>
  <c r="U366" i="3" s="1"/>
  <c r="AK366" i="3" s="1"/>
  <c r="D366" i="3"/>
  <c r="C366" i="3"/>
  <c r="T366" i="3" s="1"/>
  <c r="B366" i="3"/>
  <c r="A366" i="3"/>
  <c r="S366" i="3" s="1"/>
  <c r="H365" i="3"/>
  <c r="W365" i="3" s="1"/>
  <c r="G365" i="3"/>
  <c r="E365" i="3"/>
  <c r="U365" i="3" s="1"/>
  <c r="AK365" i="3" s="1"/>
  <c r="D365" i="3"/>
  <c r="C365" i="3"/>
  <c r="T365" i="3" s="1"/>
  <c r="B365" i="3"/>
  <c r="A365" i="3"/>
  <c r="S365" i="3" s="1"/>
  <c r="H364" i="3"/>
  <c r="W364" i="3" s="1"/>
  <c r="G364" i="3"/>
  <c r="E364" i="3"/>
  <c r="U364" i="3" s="1"/>
  <c r="AK364" i="3" s="1"/>
  <c r="D364" i="3"/>
  <c r="C364" i="3"/>
  <c r="T364" i="3" s="1"/>
  <c r="B364" i="3"/>
  <c r="A364" i="3"/>
  <c r="S364" i="3" s="1"/>
  <c r="H363" i="3"/>
  <c r="W363" i="3" s="1"/>
  <c r="G363" i="3"/>
  <c r="E363" i="3"/>
  <c r="U363" i="3" s="1"/>
  <c r="AK363" i="3" s="1"/>
  <c r="D363" i="3"/>
  <c r="C363" i="3"/>
  <c r="T363" i="3" s="1"/>
  <c r="B363" i="3"/>
  <c r="A363" i="3"/>
  <c r="S363" i="3" s="1"/>
  <c r="H362" i="3"/>
  <c r="W362" i="3" s="1"/>
  <c r="G362" i="3"/>
  <c r="E362" i="3"/>
  <c r="U362" i="3" s="1"/>
  <c r="AK362" i="3" s="1"/>
  <c r="D362" i="3"/>
  <c r="C362" i="3"/>
  <c r="T362" i="3" s="1"/>
  <c r="B362" i="3"/>
  <c r="A362" i="3"/>
  <c r="S362" i="3" s="1"/>
  <c r="H361" i="3"/>
  <c r="W361" i="3" s="1"/>
  <c r="G361" i="3"/>
  <c r="E361" i="3"/>
  <c r="U361" i="3" s="1"/>
  <c r="AK361" i="3" s="1"/>
  <c r="D361" i="3"/>
  <c r="C361" i="3"/>
  <c r="T361" i="3" s="1"/>
  <c r="AJ361" i="3" s="1"/>
  <c r="B361" i="3"/>
  <c r="A361" i="3"/>
  <c r="S361" i="3" s="1"/>
  <c r="H360" i="3"/>
  <c r="W360" i="3" s="1"/>
  <c r="G360" i="3"/>
  <c r="E360" i="3"/>
  <c r="U360" i="3" s="1"/>
  <c r="AK360" i="3" s="1"/>
  <c r="D360" i="3"/>
  <c r="C360" i="3"/>
  <c r="T360" i="3" s="1"/>
  <c r="AJ360" i="3" s="1"/>
  <c r="B360" i="3"/>
  <c r="A360" i="3"/>
  <c r="S360" i="3" s="1"/>
  <c r="H359" i="3"/>
  <c r="W359" i="3" s="1"/>
  <c r="G359" i="3"/>
  <c r="E359" i="3"/>
  <c r="U359" i="3" s="1"/>
  <c r="AK359" i="3" s="1"/>
  <c r="D359" i="3"/>
  <c r="C359" i="3"/>
  <c r="T359" i="3" s="1"/>
  <c r="B359" i="3"/>
  <c r="A359" i="3"/>
  <c r="S359" i="3" s="1"/>
  <c r="H358" i="3"/>
  <c r="W358" i="3" s="1"/>
  <c r="G358" i="3"/>
  <c r="E358" i="3"/>
  <c r="U358" i="3" s="1"/>
  <c r="AK358" i="3" s="1"/>
  <c r="D358" i="3"/>
  <c r="C358" i="3"/>
  <c r="T358" i="3" s="1"/>
  <c r="AJ358" i="3" s="1"/>
  <c r="B358" i="3"/>
  <c r="A358" i="3"/>
  <c r="S358" i="3" s="1"/>
  <c r="H357" i="3"/>
  <c r="W357" i="3" s="1"/>
  <c r="G357" i="3"/>
  <c r="E357" i="3"/>
  <c r="U357" i="3" s="1"/>
  <c r="AK357" i="3" s="1"/>
  <c r="D357" i="3"/>
  <c r="C357" i="3"/>
  <c r="T357" i="3" s="1"/>
  <c r="B357" i="3"/>
  <c r="A357" i="3"/>
  <c r="S357" i="3" s="1"/>
  <c r="H356" i="3"/>
  <c r="W356" i="3" s="1"/>
  <c r="G356" i="3"/>
  <c r="E356" i="3"/>
  <c r="U356" i="3" s="1"/>
  <c r="AK356" i="3" s="1"/>
  <c r="D356" i="3"/>
  <c r="C356" i="3"/>
  <c r="T356" i="3" s="1"/>
  <c r="B356" i="3"/>
  <c r="A356" i="3"/>
  <c r="S356" i="3" s="1"/>
  <c r="H355" i="3"/>
  <c r="W355" i="3" s="1"/>
  <c r="G355" i="3"/>
  <c r="E355" i="3"/>
  <c r="U355" i="3" s="1"/>
  <c r="AK355" i="3" s="1"/>
  <c r="D355" i="3"/>
  <c r="C355" i="3"/>
  <c r="T355" i="3" s="1"/>
  <c r="B355" i="3"/>
  <c r="A355" i="3"/>
  <c r="S355" i="3" s="1"/>
  <c r="H354" i="3"/>
  <c r="W354" i="3" s="1"/>
  <c r="G354" i="3"/>
  <c r="E354" i="3"/>
  <c r="U354" i="3" s="1"/>
  <c r="AK354" i="3" s="1"/>
  <c r="D354" i="3"/>
  <c r="C354" i="3"/>
  <c r="T354" i="3" s="1"/>
  <c r="AJ354" i="3" s="1"/>
  <c r="B354" i="3"/>
  <c r="A354" i="3"/>
  <c r="S354" i="3" s="1"/>
  <c r="H353" i="3"/>
  <c r="W353" i="3" s="1"/>
  <c r="G353" i="3"/>
  <c r="E353" i="3"/>
  <c r="U353" i="3" s="1"/>
  <c r="AK353" i="3" s="1"/>
  <c r="D353" i="3"/>
  <c r="C353" i="3"/>
  <c r="T353" i="3" s="1"/>
  <c r="B353" i="3"/>
  <c r="A353" i="3"/>
  <c r="S353" i="3" s="1"/>
  <c r="H352" i="3"/>
  <c r="W352" i="3" s="1"/>
  <c r="G352" i="3"/>
  <c r="E352" i="3"/>
  <c r="U352" i="3" s="1"/>
  <c r="AK352" i="3" s="1"/>
  <c r="D352" i="3"/>
  <c r="C352" i="3"/>
  <c r="T352" i="3" s="1"/>
  <c r="AJ352" i="3" s="1"/>
  <c r="B352" i="3"/>
  <c r="A352" i="3"/>
  <c r="S352" i="3" s="1"/>
  <c r="H351" i="3"/>
  <c r="W351" i="3" s="1"/>
  <c r="G351" i="3"/>
  <c r="E351" i="3"/>
  <c r="U351" i="3" s="1"/>
  <c r="AK351" i="3" s="1"/>
  <c r="D351" i="3"/>
  <c r="C351" i="3"/>
  <c r="T351" i="3" s="1"/>
  <c r="B351" i="3"/>
  <c r="A351" i="3"/>
  <c r="S351" i="3" s="1"/>
  <c r="H350" i="3"/>
  <c r="W350" i="3" s="1"/>
  <c r="G350" i="3"/>
  <c r="E350" i="3"/>
  <c r="U350" i="3" s="1"/>
  <c r="AK350" i="3" s="1"/>
  <c r="D350" i="3"/>
  <c r="C350" i="3"/>
  <c r="T350" i="3" s="1"/>
  <c r="AJ350" i="3" s="1"/>
  <c r="B350" i="3"/>
  <c r="A350" i="3"/>
  <c r="S350" i="3" s="1"/>
  <c r="H349" i="3"/>
  <c r="W349" i="3" s="1"/>
  <c r="G349" i="3"/>
  <c r="E349" i="3"/>
  <c r="U349" i="3" s="1"/>
  <c r="AK349" i="3" s="1"/>
  <c r="D349" i="3"/>
  <c r="C349" i="3"/>
  <c r="T349" i="3" s="1"/>
  <c r="B349" i="3"/>
  <c r="H348" i="3"/>
  <c r="W348" i="3" s="1"/>
  <c r="G348" i="3"/>
  <c r="E348" i="3"/>
  <c r="U348" i="3" s="1"/>
  <c r="AK348" i="3" s="1"/>
  <c r="D348" i="3"/>
  <c r="C348" i="3"/>
  <c r="T348" i="3" s="1"/>
  <c r="AJ348" i="3" s="1"/>
  <c r="B348" i="3"/>
  <c r="A348" i="3"/>
  <c r="S348" i="3" s="1"/>
  <c r="H347" i="3"/>
  <c r="G347" i="3"/>
  <c r="E347" i="3"/>
  <c r="D347" i="3"/>
  <c r="C347" i="3"/>
  <c r="B347" i="3"/>
  <c r="A347" i="3"/>
  <c r="A346" i="3"/>
  <c r="AB348" i="3" s="1"/>
  <c r="AB349" i="3" s="1"/>
  <c r="AB350" i="3" s="1"/>
  <c r="AB351" i="3" s="1"/>
  <c r="AB352" i="3" s="1"/>
  <c r="AB353" i="3" s="1"/>
  <c r="AB354" i="3" s="1"/>
  <c r="AC345" i="3"/>
  <c r="AD345" i="3" s="1"/>
  <c r="AH343" i="3"/>
  <c r="AG343" i="3"/>
  <c r="AF343" i="3"/>
  <c r="AE343" i="3"/>
  <c r="AC343" i="3"/>
  <c r="AD343" i="3" s="1"/>
  <c r="AH342" i="3"/>
  <c r="AG342" i="3"/>
  <c r="AF342" i="3"/>
  <c r="AE342" i="3"/>
  <c r="AH341" i="3"/>
  <c r="AG341" i="3"/>
  <c r="AF341" i="3"/>
  <c r="AE341" i="3"/>
  <c r="AH340" i="3"/>
  <c r="AG340" i="3"/>
  <c r="AF340" i="3"/>
  <c r="AE340" i="3"/>
  <c r="AC340" i="3"/>
  <c r="AD340" i="3" s="1"/>
  <c r="AH339" i="3"/>
  <c r="AG339" i="3"/>
  <c r="AF339" i="3"/>
  <c r="AE339" i="3"/>
  <c r="AH338" i="3"/>
  <c r="AG338" i="3"/>
  <c r="AF338" i="3"/>
  <c r="AE338" i="3"/>
  <c r="AC338" i="3"/>
  <c r="AD338" i="3" s="1"/>
  <c r="AH337" i="3"/>
  <c r="AG337" i="3"/>
  <c r="AF337" i="3"/>
  <c r="AE337" i="3"/>
  <c r="AH336" i="3"/>
  <c r="AG336" i="3"/>
  <c r="AF336" i="3"/>
  <c r="AE336" i="3"/>
  <c r="AH335" i="3"/>
  <c r="AG335" i="3"/>
  <c r="AF335" i="3"/>
  <c r="AE335" i="3"/>
  <c r="AC335" i="3"/>
  <c r="AH334" i="3"/>
  <c r="AG334" i="3"/>
  <c r="AF334" i="3"/>
  <c r="AE334" i="3"/>
  <c r="AH333" i="3"/>
  <c r="AG333" i="3"/>
  <c r="AF333" i="3"/>
  <c r="AE333" i="3"/>
  <c r="AH332" i="3"/>
  <c r="AG332" i="3"/>
  <c r="AF332" i="3"/>
  <c r="AE332" i="3"/>
  <c r="AH331" i="3"/>
  <c r="AG331" i="3"/>
  <c r="AF331" i="3"/>
  <c r="AE331" i="3"/>
  <c r="AH330" i="3"/>
  <c r="AG330" i="3"/>
  <c r="AF330" i="3"/>
  <c r="AE330" i="3"/>
  <c r="AH329" i="3"/>
  <c r="AG329" i="3"/>
  <c r="AF329" i="3"/>
  <c r="AE329" i="3"/>
  <c r="AH328" i="3"/>
  <c r="AG328" i="3"/>
  <c r="AF328" i="3"/>
  <c r="AE328" i="3"/>
  <c r="AH327" i="3"/>
  <c r="AG327" i="3"/>
  <c r="AF327" i="3"/>
  <c r="AE327" i="3"/>
  <c r="AH326" i="3"/>
  <c r="AG326" i="3"/>
  <c r="AF326" i="3"/>
  <c r="AH325" i="3"/>
  <c r="AG325" i="3"/>
  <c r="AF325" i="3"/>
  <c r="AE325" i="3"/>
  <c r="AK324" i="3"/>
  <c r="AJ324" i="3"/>
  <c r="AH324" i="3"/>
  <c r="AG324" i="3"/>
  <c r="AF324" i="3"/>
  <c r="AE324" i="3"/>
  <c r="H345" i="3"/>
  <c r="W345" i="3" s="1"/>
  <c r="G345" i="3"/>
  <c r="E345" i="3"/>
  <c r="D345" i="3"/>
  <c r="C345" i="3"/>
  <c r="B345" i="3"/>
  <c r="A345" i="3"/>
  <c r="S345" i="3" s="1"/>
  <c r="H344" i="3"/>
  <c r="W344" i="3" s="1"/>
  <c r="AI345" i="3" s="1"/>
  <c r="G344" i="3"/>
  <c r="E344" i="3"/>
  <c r="U344" i="3" s="1"/>
  <c r="AH345" i="3" s="1"/>
  <c r="D344" i="3"/>
  <c r="C344" i="3"/>
  <c r="T344" i="3" s="1"/>
  <c r="B344" i="3"/>
  <c r="A344" i="3"/>
  <c r="S344" i="3" s="1"/>
  <c r="H343" i="3"/>
  <c r="W343" i="3" s="1"/>
  <c r="G343" i="3"/>
  <c r="E343" i="3"/>
  <c r="U343" i="3" s="1"/>
  <c r="AK343" i="3" s="1"/>
  <c r="D343" i="3"/>
  <c r="C343" i="3"/>
  <c r="T343" i="3" s="1"/>
  <c r="AJ343" i="3" s="1"/>
  <c r="B343" i="3"/>
  <c r="A343" i="3"/>
  <c r="S343" i="3" s="1"/>
  <c r="H342" i="3"/>
  <c r="W342" i="3" s="1"/>
  <c r="G342" i="3"/>
  <c r="E342" i="3"/>
  <c r="U342" i="3" s="1"/>
  <c r="AK342" i="3" s="1"/>
  <c r="D342" i="3"/>
  <c r="C342" i="3"/>
  <c r="T342" i="3" s="1"/>
  <c r="AJ342" i="3" s="1"/>
  <c r="B342" i="3"/>
  <c r="A342" i="3"/>
  <c r="S342" i="3" s="1"/>
  <c r="H341" i="3"/>
  <c r="W341" i="3" s="1"/>
  <c r="G341" i="3"/>
  <c r="E341" i="3"/>
  <c r="U341" i="3" s="1"/>
  <c r="AK341" i="3" s="1"/>
  <c r="D341" i="3"/>
  <c r="C341" i="3"/>
  <c r="T341" i="3" s="1"/>
  <c r="B341" i="3"/>
  <c r="A341" i="3"/>
  <c r="S341" i="3" s="1"/>
  <c r="H340" i="3"/>
  <c r="W340" i="3" s="1"/>
  <c r="G340" i="3"/>
  <c r="E340" i="3"/>
  <c r="U340" i="3" s="1"/>
  <c r="AK340" i="3" s="1"/>
  <c r="D340" i="3"/>
  <c r="C340" i="3"/>
  <c r="T340" i="3" s="1"/>
  <c r="B340" i="3"/>
  <c r="A340" i="3"/>
  <c r="S340" i="3" s="1"/>
  <c r="H339" i="3"/>
  <c r="W339" i="3" s="1"/>
  <c r="G339" i="3"/>
  <c r="E339" i="3"/>
  <c r="U339" i="3" s="1"/>
  <c r="AK339" i="3" s="1"/>
  <c r="D339" i="3"/>
  <c r="C339" i="3"/>
  <c r="T339" i="3" s="1"/>
  <c r="B339" i="3"/>
  <c r="A339" i="3"/>
  <c r="S339" i="3" s="1"/>
  <c r="H338" i="3"/>
  <c r="W338" i="3" s="1"/>
  <c r="G338" i="3"/>
  <c r="E338" i="3"/>
  <c r="U338" i="3" s="1"/>
  <c r="AK338" i="3" s="1"/>
  <c r="D338" i="3"/>
  <c r="C338" i="3"/>
  <c r="T338" i="3" s="1"/>
  <c r="B338" i="3"/>
  <c r="A338" i="3"/>
  <c r="S338" i="3" s="1"/>
  <c r="H337" i="3"/>
  <c r="W337" i="3" s="1"/>
  <c r="G337" i="3"/>
  <c r="E337" i="3"/>
  <c r="U337" i="3" s="1"/>
  <c r="AK337" i="3" s="1"/>
  <c r="D337" i="3"/>
  <c r="C337" i="3"/>
  <c r="T337" i="3" s="1"/>
  <c r="B337" i="3"/>
  <c r="A337" i="3"/>
  <c r="S337" i="3" s="1"/>
  <c r="H336" i="3"/>
  <c r="W336" i="3" s="1"/>
  <c r="G336" i="3"/>
  <c r="E336" i="3"/>
  <c r="U336" i="3" s="1"/>
  <c r="AK336" i="3" s="1"/>
  <c r="D336" i="3"/>
  <c r="C336" i="3"/>
  <c r="T336" i="3" s="1"/>
  <c r="AJ336" i="3" s="1"/>
  <c r="B336" i="3"/>
  <c r="A336" i="3"/>
  <c r="S336" i="3" s="1"/>
  <c r="H335" i="3"/>
  <c r="W335" i="3" s="1"/>
  <c r="G335" i="3"/>
  <c r="E335" i="3"/>
  <c r="U335" i="3" s="1"/>
  <c r="AK335" i="3" s="1"/>
  <c r="D335" i="3"/>
  <c r="C335" i="3"/>
  <c r="T335" i="3" s="1"/>
  <c r="AJ335" i="3" s="1"/>
  <c r="B335" i="3"/>
  <c r="A335" i="3"/>
  <c r="S335" i="3" s="1"/>
  <c r="H334" i="3"/>
  <c r="W334" i="3" s="1"/>
  <c r="G334" i="3"/>
  <c r="E334" i="3"/>
  <c r="U334" i="3" s="1"/>
  <c r="AK334" i="3" s="1"/>
  <c r="D334" i="3"/>
  <c r="C334" i="3"/>
  <c r="T334" i="3" s="1"/>
  <c r="AJ334" i="3" s="1"/>
  <c r="B334" i="3"/>
  <c r="A334" i="3"/>
  <c r="S334" i="3" s="1"/>
  <c r="H333" i="3"/>
  <c r="W333" i="3" s="1"/>
  <c r="G333" i="3"/>
  <c r="E333" i="3"/>
  <c r="U333" i="3" s="1"/>
  <c r="AK333" i="3" s="1"/>
  <c r="D333" i="3"/>
  <c r="C333" i="3"/>
  <c r="T333" i="3" s="1"/>
  <c r="AJ333" i="3" s="1"/>
  <c r="B333" i="3"/>
  <c r="A333" i="3"/>
  <c r="S333" i="3" s="1"/>
  <c r="H332" i="3"/>
  <c r="W332" i="3" s="1"/>
  <c r="G332" i="3"/>
  <c r="E332" i="3"/>
  <c r="U332" i="3" s="1"/>
  <c r="AK332" i="3" s="1"/>
  <c r="D332" i="3"/>
  <c r="C332" i="3"/>
  <c r="T332" i="3" s="1"/>
  <c r="AJ332" i="3" s="1"/>
  <c r="B332" i="3"/>
  <c r="A332" i="3"/>
  <c r="S332" i="3" s="1"/>
  <c r="H331" i="3"/>
  <c r="W331" i="3" s="1"/>
  <c r="G331" i="3"/>
  <c r="E331" i="3"/>
  <c r="U331" i="3" s="1"/>
  <c r="AK331" i="3" s="1"/>
  <c r="D331" i="3"/>
  <c r="C331" i="3"/>
  <c r="T331" i="3" s="1"/>
  <c r="AJ331" i="3" s="1"/>
  <c r="B331" i="3"/>
  <c r="A331" i="3"/>
  <c r="S331" i="3" s="1"/>
  <c r="H330" i="3"/>
  <c r="W330" i="3" s="1"/>
  <c r="G330" i="3"/>
  <c r="E330" i="3"/>
  <c r="U330" i="3" s="1"/>
  <c r="AK330" i="3" s="1"/>
  <c r="D330" i="3"/>
  <c r="C330" i="3"/>
  <c r="T330" i="3" s="1"/>
  <c r="B330" i="3"/>
  <c r="A330" i="3"/>
  <c r="S330" i="3" s="1"/>
  <c r="H329" i="3"/>
  <c r="W329" i="3" s="1"/>
  <c r="G329" i="3"/>
  <c r="E329" i="3"/>
  <c r="U329" i="3" s="1"/>
  <c r="AK329" i="3" s="1"/>
  <c r="D329" i="3"/>
  <c r="C329" i="3"/>
  <c r="T329" i="3" s="1"/>
  <c r="AJ329" i="3" s="1"/>
  <c r="B329" i="3"/>
  <c r="A329" i="3"/>
  <c r="S329" i="3" s="1"/>
  <c r="H328" i="3"/>
  <c r="W328" i="3" s="1"/>
  <c r="G328" i="3"/>
  <c r="E328" i="3"/>
  <c r="U328" i="3" s="1"/>
  <c r="AK328" i="3" s="1"/>
  <c r="D328" i="3"/>
  <c r="C328" i="3"/>
  <c r="T328" i="3" s="1"/>
  <c r="B328" i="3"/>
  <c r="A328" i="3"/>
  <c r="S328" i="3" s="1"/>
  <c r="H327" i="3"/>
  <c r="W327" i="3" s="1"/>
  <c r="G327" i="3"/>
  <c r="E327" i="3"/>
  <c r="U327" i="3" s="1"/>
  <c r="AK327" i="3" s="1"/>
  <c r="D327" i="3"/>
  <c r="C327" i="3"/>
  <c r="T327" i="3" s="1"/>
  <c r="AJ327" i="3" s="1"/>
  <c r="B327" i="3"/>
  <c r="A327" i="3"/>
  <c r="S327" i="3" s="1"/>
  <c r="H326" i="3"/>
  <c r="W326" i="3" s="1"/>
  <c r="G326" i="3"/>
  <c r="E326" i="3"/>
  <c r="U326" i="3" s="1"/>
  <c r="AK326" i="3" s="1"/>
  <c r="D326" i="3"/>
  <c r="C326" i="3"/>
  <c r="T326" i="3" s="1"/>
  <c r="B326" i="3"/>
  <c r="H325" i="3"/>
  <c r="W325" i="3" s="1"/>
  <c r="G325" i="3"/>
  <c r="E325" i="3"/>
  <c r="U325" i="3" s="1"/>
  <c r="AK325" i="3" s="1"/>
  <c r="D325" i="3"/>
  <c r="C325" i="3"/>
  <c r="T325" i="3" s="1"/>
  <c r="AJ325" i="3" s="1"/>
  <c r="B325" i="3"/>
  <c r="A325" i="3"/>
  <c r="S325" i="3" s="1"/>
  <c r="H324" i="3"/>
  <c r="G324" i="3"/>
  <c r="E324" i="3"/>
  <c r="D324" i="3"/>
  <c r="C324" i="3"/>
  <c r="B324" i="3"/>
  <c r="A324" i="3"/>
  <c r="A323" i="3"/>
  <c r="AB325" i="3" s="1"/>
  <c r="AB326" i="3" s="1"/>
  <c r="AC322" i="3"/>
  <c r="AD322" i="3" s="1"/>
  <c r="AH320" i="3"/>
  <c r="AG320" i="3"/>
  <c r="AF320" i="3"/>
  <c r="AE320" i="3"/>
  <c r="AC320" i="3"/>
  <c r="AD320" i="3" s="1"/>
  <c r="AH319" i="3"/>
  <c r="AG319" i="3"/>
  <c r="AF319" i="3"/>
  <c r="AE319" i="3"/>
  <c r="AH318" i="3"/>
  <c r="AG318" i="3"/>
  <c r="AF318" i="3"/>
  <c r="AE318" i="3"/>
  <c r="AH317" i="3"/>
  <c r="AG317" i="3"/>
  <c r="AF317" i="3"/>
  <c r="AE317" i="3"/>
  <c r="AC317" i="3"/>
  <c r="AD317" i="3" s="1"/>
  <c r="AH316" i="3"/>
  <c r="AG316" i="3"/>
  <c r="AF316" i="3"/>
  <c r="AE316" i="3"/>
  <c r="AH315" i="3"/>
  <c r="AG315" i="3"/>
  <c r="AF315" i="3"/>
  <c r="AE315" i="3"/>
  <c r="AC315" i="3"/>
  <c r="AD315" i="3" s="1"/>
  <c r="AH314" i="3"/>
  <c r="AG314" i="3"/>
  <c r="AF314" i="3"/>
  <c r="AE314" i="3"/>
  <c r="AH313" i="3"/>
  <c r="AG313" i="3"/>
  <c r="AF313" i="3"/>
  <c r="AE313" i="3"/>
  <c r="AH312" i="3"/>
  <c r="AG312" i="3"/>
  <c r="AF312" i="3"/>
  <c r="AE312" i="3"/>
  <c r="AC312" i="3"/>
  <c r="AH311" i="3"/>
  <c r="AG311" i="3"/>
  <c r="AF311" i="3"/>
  <c r="AE311" i="3"/>
  <c r="AH310" i="3"/>
  <c r="AG310" i="3"/>
  <c r="AF310" i="3"/>
  <c r="AE310" i="3"/>
  <c r="AH309" i="3"/>
  <c r="AG309" i="3"/>
  <c r="AF309" i="3"/>
  <c r="AE309" i="3"/>
  <c r="AH308" i="3"/>
  <c r="AG308" i="3"/>
  <c r="AI308" i="3" s="1"/>
  <c r="AF308" i="3"/>
  <c r="AE308" i="3"/>
  <c r="AH307" i="3"/>
  <c r="AG307" i="3"/>
  <c r="AF307" i="3"/>
  <c r="AE307" i="3"/>
  <c r="AH306" i="3"/>
  <c r="AG306" i="3"/>
  <c r="AF306" i="3"/>
  <c r="AE306" i="3"/>
  <c r="AH305" i="3"/>
  <c r="AG305" i="3"/>
  <c r="AF305" i="3"/>
  <c r="AE305" i="3"/>
  <c r="AH304" i="3"/>
  <c r="AG304" i="3"/>
  <c r="AF304" i="3"/>
  <c r="AE304" i="3"/>
  <c r="AH303" i="3"/>
  <c r="AG303" i="3"/>
  <c r="AF303" i="3"/>
  <c r="AH302" i="3"/>
  <c r="AG302" i="3"/>
  <c r="AF302" i="3"/>
  <c r="AE302" i="3"/>
  <c r="AK301" i="3"/>
  <c r="AJ301" i="3"/>
  <c r="AH301" i="3"/>
  <c r="AG301" i="3"/>
  <c r="AF301" i="3"/>
  <c r="AE301" i="3"/>
  <c r="H322" i="3"/>
  <c r="W322" i="3" s="1"/>
  <c r="G322" i="3"/>
  <c r="E322" i="3"/>
  <c r="U322" i="3" s="1"/>
  <c r="D322" i="3"/>
  <c r="C322" i="3"/>
  <c r="T322" i="3" s="1"/>
  <c r="B322" i="3"/>
  <c r="A322" i="3"/>
  <c r="S322" i="3" s="1"/>
  <c r="H321" i="3"/>
  <c r="W321" i="3" s="1"/>
  <c r="AI322" i="3" s="1"/>
  <c r="G321" i="3"/>
  <c r="E321" i="3"/>
  <c r="D321" i="3"/>
  <c r="C321" i="3"/>
  <c r="B321" i="3"/>
  <c r="A321" i="3"/>
  <c r="S321" i="3" s="1"/>
  <c r="H320" i="3"/>
  <c r="W320" i="3" s="1"/>
  <c r="G320" i="3"/>
  <c r="E320" i="3"/>
  <c r="U320" i="3" s="1"/>
  <c r="AK320" i="3" s="1"/>
  <c r="D320" i="3"/>
  <c r="C320" i="3"/>
  <c r="T320" i="3" s="1"/>
  <c r="B320" i="3"/>
  <c r="A320" i="3"/>
  <c r="S320" i="3" s="1"/>
  <c r="H319" i="3"/>
  <c r="W319" i="3" s="1"/>
  <c r="G319" i="3"/>
  <c r="E319" i="3"/>
  <c r="U319" i="3" s="1"/>
  <c r="AK319" i="3" s="1"/>
  <c r="D319" i="3"/>
  <c r="C319" i="3"/>
  <c r="T319" i="3" s="1"/>
  <c r="B319" i="3"/>
  <c r="A319" i="3"/>
  <c r="S319" i="3" s="1"/>
  <c r="H318" i="3"/>
  <c r="W318" i="3" s="1"/>
  <c r="G318" i="3"/>
  <c r="E318" i="3"/>
  <c r="U318" i="3" s="1"/>
  <c r="AK318" i="3" s="1"/>
  <c r="D318" i="3"/>
  <c r="C318" i="3"/>
  <c r="T318" i="3" s="1"/>
  <c r="B318" i="3"/>
  <c r="A318" i="3"/>
  <c r="S318" i="3" s="1"/>
  <c r="H317" i="3"/>
  <c r="W317" i="3" s="1"/>
  <c r="G317" i="3"/>
  <c r="E317" i="3"/>
  <c r="U317" i="3" s="1"/>
  <c r="AK317" i="3" s="1"/>
  <c r="D317" i="3"/>
  <c r="C317" i="3"/>
  <c r="T317" i="3" s="1"/>
  <c r="B317" i="3"/>
  <c r="A317" i="3"/>
  <c r="S317" i="3" s="1"/>
  <c r="H316" i="3"/>
  <c r="W316" i="3" s="1"/>
  <c r="G316" i="3"/>
  <c r="E316" i="3"/>
  <c r="U316" i="3" s="1"/>
  <c r="AK316" i="3" s="1"/>
  <c r="D316" i="3"/>
  <c r="C316" i="3"/>
  <c r="T316" i="3" s="1"/>
  <c r="B316" i="3"/>
  <c r="A316" i="3"/>
  <c r="S316" i="3" s="1"/>
  <c r="H315" i="3"/>
  <c r="W315" i="3" s="1"/>
  <c r="G315" i="3"/>
  <c r="E315" i="3"/>
  <c r="U315" i="3" s="1"/>
  <c r="AK315" i="3" s="1"/>
  <c r="D315" i="3"/>
  <c r="C315" i="3"/>
  <c r="T315" i="3" s="1"/>
  <c r="B315" i="3"/>
  <c r="A315" i="3"/>
  <c r="S315" i="3" s="1"/>
  <c r="H314" i="3"/>
  <c r="W314" i="3" s="1"/>
  <c r="G314" i="3"/>
  <c r="E314" i="3"/>
  <c r="U314" i="3" s="1"/>
  <c r="AK314" i="3" s="1"/>
  <c r="D314" i="3"/>
  <c r="C314" i="3"/>
  <c r="T314" i="3" s="1"/>
  <c r="B314" i="3"/>
  <c r="A314" i="3"/>
  <c r="S314" i="3" s="1"/>
  <c r="H313" i="3"/>
  <c r="W313" i="3" s="1"/>
  <c r="G313" i="3"/>
  <c r="E313" i="3"/>
  <c r="U313" i="3" s="1"/>
  <c r="AK313" i="3" s="1"/>
  <c r="D313" i="3"/>
  <c r="C313" i="3"/>
  <c r="T313" i="3" s="1"/>
  <c r="AJ313" i="3" s="1"/>
  <c r="B313" i="3"/>
  <c r="A313" i="3"/>
  <c r="S313" i="3" s="1"/>
  <c r="H312" i="3"/>
  <c r="W312" i="3" s="1"/>
  <c r="G312" i="3"/>
  <c r="E312" i="3"/>
  <c r="U312" i="3" s="1"/>
  <c r="AK312" i="3" s="1"/>
  <c r="D312" i="3"/>
  <c r="C312" i="3"/>
  <c r="T312" i="3" s="1"/>
  <c r="AJ312" i="3" s="1"/>
  <c r="B312" i="3"/>
  <c r="A312" i="3"/>
  <c r="S312" i="3" s="1"/>
  <c r="H311" i="3"/>
  <c r="W311" i="3" s="1"/>
  <c r="G311" i="3"/>
  <c r="E311" i="3"/>
  <c r="U311" i="3" s="1"/>
  <c r="AK311" i="3" s="1"/>
  <c r="D311" i="3"/>
  <c r="C311" i="3"/>
  <c r="T311" i="3" s="1"/>
  <c r="B311" i="3"/>
  <c r="A311" i="3"/>
  <c r="S311" i="3" s="1"/>
  <c r="H310" i="3"/>
  <c r="W310" i="3" s="1"/>
  <c r="G310" i="3"/>
  <c r="E310" i="3"/>
  <c r="U310" i="3" s="1"/>
  <c r="AK310" i="3" s="1"/>
  <c r="D310" i="3"/>
  <c r="C310" i="3"/>
  <c r="T310" i="3" s="1"/>
  <c r="AJ310" i="3" s="1"/>
  <c r="B310" i="3"/>
  <c r="A310" i="3"/>
  <c r="S310" i="3" s="1"/>
  <c r="H309" i="3"/>
  <c r="W309" i="3" s="1"/>
  <c r="G309" i="3"/>
  <c r="E309" i="3"/>
  <c r="U309" i="3" s="1"/>
  <c r="AK309" i="3" s="1"/>
  <c r="D309" i="3"/>
  <c r="C309" i="3"/>
  <c r="T309" i="3" s="1"/>
  <c r="B309" i="3"/>
  <c r="A309" i="3"/>
  <c r="S309" i="3" s="1"/>
  <c r="H308" i="3"/>
  <c r="W308" i="3" s="1"/>
  <c r="G308" i="3"/>
  <c r="E308" i="3"/>
  <c r="U308" i="3" s="1"/>
  <c r="AK308" i="3" s="1"/>
  <c r="D308" i="3"/>
  <c r="C308" i="3"/>
  <c r="T308" i="3" s="1"/>
  <c r="AJ308" i="3" s="1"/>
  <c r="B308" i="3"/>
  <c r="A308" i="3"/>
  <c r="S308" i="3" s="1"/>
  <c r="H307" i="3"/>
  <c r="W307" i="3" s="1"/>
  <c r="G307" i="3"/>
  <c r="E307" i="3"/>
  <c r="U307" i="3" s="1"/>
  <c r="AK307" i="3" s="1"/>
  <c r="D307" i="3"/>
  <c r="C307" i="3"/>
  <c r="T307" i="3" s="1"/>
  <c r="B307" i="3"/>
  <c r="A307" i="3"/>
  <c r="S307" i="3" s="1"/>
  <c r="H306" i="3"/>
  <c r="W306" i="3" s="1"/>
  <c r="G306" i="3"/>
  <c r="E306" i="3"/>
  <c r="U306" i="3" s="1"/>
  <c r="AK306" i="3" s="1"/>
  <c r="D306" i="3"/>
  <c r="C306" i="3"/>
  <c r="T306" i="3" s="1"/>
  <c r="AJ306" i="3" s="1"/>
  <c r="B306" i="3"/>
  <c r="A306" i="3"/>
  <c r="S306" i="3" s="1"/>
  <c r="H305" i="3"/>
  <c r="W305" i="3" s="1"/>
  <c r="G305" i="3"/>
  <c r="E305" i="3"/>
  <c r="U305" i="3" s="1"/>
  <c r="AK305" i="3" s="1"/>
  <c r="D305" i="3"/>
  <c r="C305" i="3"/>
  <c r="T305" i="3" s="1"/>
  <c r="AJ305" i="3" s="1"/>
  <c r="B305" i="3"/>
  <c r="A305" i="3"/>
  <c r="S305" i="3" s="1"/>
  <c r="H304" i="3"/>
  <c r="W304" i="3" s="1"/>
  <c r="G304" i="3"/>
  <c r="E304" i="3"/>
  <c r="U304" i="3" s="1"/>
  <c r="AK304" i="3" s="1"/>
  <c r="D304" i="3"/>
  <c r="C304" i="3"/>
  <c r="T304" i="3" s="1"/>
  <c r="AJ304" i="3" s="1"/>
  <c r="B304" i="3"/>
  <c r="A304" i="3"/>
  <c r="S304" i="3" s="1"/>
  <c r="H303" i="3"/>
  <c r="W303" i="3" s="1"/>
  <c r="G303" i="3"/>
  <c r="E303" i="3"/>
  <c r="U303" i="3" s="1"/>
  <c r="AK303" i="3" s="1"/>
  <c r="D303" i="3"/>
  <c r="C303" i="3"/>
  <c r="T303" i="3" s="1"/>
  <c r="B303" i="3"/>
  <c r="H302" i="3"/>
  <c r="W302" i="3" s="1"/>
  <c r="G302" i="3"/>
  <c r="E302" i="3"/>
  <c r="U302" i="3" s="1"/>
  <c r="AK302" i="3" s="1"/>
  <c r="D302" i="3"/>
  <c r="C302" i="3"/>
  <c r="T302" i="3" s="1"/>
  <c r="AJ302" i="3" s="1"/>
  <c r="B302" i="3"/>
  <c r="A302" i="3"/>
  <c r="S302" i="3" s="1"/>
  <c r="H301" i="3"/>
  <c r="G301" i="3"/>
  <c r="E301" i="3"/>
  <c r="D301" i="3"/>
  <c r="C301" i="3"/>
  <c r="B301" i="3"/>
  <c r="A301" i="3"/>
  <c r="A300" i="3"/>
  <c r="AB302" i="3" s="1"/>
  <c r="AB303" i="3" s="1"/>
  <c r="AC299" i="3"/>
  <c r="AD299" i="3" s="1"/>
  <c r="AH297" i="3"/>
  <c r="AG297" i="3"/>
  <c r="AF297" i="3"/>
  <c r="AE297" i="3"/>
  <c r="AC297" i="3"/>
  <c r="AD297" i="3" s="1"/>
  <c r="AH296" i="3"/>
  <c r="AG296" i="3"/>
  <c r="AF296" i="3"/>
  <c r="AE296" i="3"/>
  <c r="AH295" i="3"/>
  <c r="AG295" i="3"/>
  <c r="AF295" i="3"/>
  <c r="AE295" i="3"/>
  <c r="AH294" i="3"/>
  <c r="AG294" i="3"/>
  <c r="AF294" i="3"/>
  <c r="AE294" i="3"/>
  <c r="AC294" i="3"/>
  <c r="AD294" i="3" s="1"/>
  <c r="AH293" i="3"/>
  <c r="AG293" i="3"/>
  <c r="AF293" i="3"/>
  <c r="AE293" i="3"/>
  <c r="AH292" i="3"/>
  <c r="AG292" i="3"/>
  <c r="AF292" i="3"/>
  <c r="AE292" i="3"/>
  <c r="AC292" i="3"/>
  <c r="AD292" i="3" s="1"/>
  <c r="AH291" i="3"/>
  <c r="AG291" i="3"/>
  <c r="AF291" i="3"/>
  <c r="AE291" i="3"/>
  <c r="AH290" i="3"/>
  <c r="AG290" i="3"/>
  <c r="AF290" i="3"/>
  <c r="AE290" i="3"/>
  <c r="AH289" i="3"/>
  <c r="AG289" i="3"/>
  <c r="AF289" i="3"/>
  <c r="AE289" i="3"/>
  <c r="AC289" i="3"/>
  <c r="AH288" i="3"/>
  <c r="AG288" i="3"/>
  <c r="AF288" i="3"/>
  <c r="AE288" i="3"/>
  <c r="AH287" i="3"/>
  <c r="AG287" i="3"/>
  <c r="AF287" i="3"/>
  <c r="AE287" i="3"/>
  <c r="AH286" i="3"/>
  <c r="AG286" i="3"/>
  <c r="AF286" i="3"/>
  <c r="AE286" i="3"/>
  <c r="AH285" i="3"/>
  <c r="AG285" i="3"/>
  <c r="AF285" i="3"/>
  <c r="AE285" i="3"/>
  <c r="AH284" i="3"/>
  <c r="AG284" i="3"/>
  <c r="AF284" i="3"/>
  <c r="AE284" i="3"/>
  <c r="AH283" i="3"/>
  <c r="AG283" i="3"/>
  <c r="AF283" i="3"/>
  <c r="AE283" i="3"/>
  <c r="AH282" i="3"/>
  <c r="AG282" i="3"/>
  <c r="AF282" i="3"/>
  <c r="AE282" i="3"/>
  <c r="AH281" i="3"/>
  <c r="AG281" i="3"/>
  <c r="AF281" i="3"/>
  <c r="AE281" i="3"/>
  <c r="AH280" i="3"/>
  <c r="AG280" i="3"/>
  <c r="AF280" i="3"/>
  <c r="AH279" i="3"/>
  <c r="AG279" i="3"/>
  <c r="AF279" i="3"/>
  <c r="AE279" i="3"/>
  <c r="AK278" i="3"/>
  <c r="AJ278" i="3"/>
  <c r="AH278" i="3"/>
  <c r="AG278" i="3"/>
  <c r="AF278" i="3"/>
  <c r="AE278" i="3"/>
  <c r="H299" i="3"/>
  <c r="W299" i="3" s="1"/>
  <c r="G299" i="3"/>
  <c r="E299" i="3"/>
  <c r="D299" i="3"/>
  <c r="C299" i="3"/>
  <c r="T299" i="3" s="1"/>
  <c r="B299" i="3"/>
  <c r="A299" i="3"/>
  <c r="S299" i="3" s="1"/>
  <c r="H298" i="3"/>
  <c r="W298" i="3" s="1"/>
  <c r="AI299" i="3" s="1"/>
  <c r="G298" i="3"/>
  <c r="E298" i="3"/>
  <c r="U298" i="3" s="1"/>
  <c r="AH299" i="3" s="1"/>
  <c r="D298" i="3"/>
  <c r="C298" i="3"/>
  <c r="B298" i="3"/>
  <c r="A298" i="3"/>
  <c r="S298" i="3" s="1"/>
  <c r="H297" i="3"/>
  <c r="W297" i="3" s="1"/>
  <c r="G297" i="3"/>
  <c r="E297" i="3"/>
  <c r="U297" i="3" s="1"/>
  <c r="AK297" i="3" s="1"/>
  <c r="D297" i="3"/>
  <c r="C297" i="3"/>
  <c r="T297" i="3" s="1"/>
  <c r="B297" i="3"/>
  <c r="A297" i="3"/>
  <c r="S297" i="3" s="1"/>
  <c r="H296" i="3"/>
  <c r="W296" i="3" s="1"/>
  <c r="G296" i="3"/>
  <c r="E296" i="3"/>
  <c r="U296" i="3" s="1"/>
  <c r="AK296" i="3" s="1"/>
  <c r="D296" i="3"/>
  <c r="C296" i="3"/>
  <c r="T296" i="3" s="1"/>
  <c r="B296" i="3"/>
  <c r="A296" i="3"/>
  <c r="S296" i="3" s="1"/>
  <c r="H295" i="3"/>
  <c r="W295" i="3" s="1"/>
  <c r="G295" i="3"/>
  <c r="E295" i="3"/>
  <c r="U295" i="3" s="1"/>
  <c r="AK295" i="3" s="1"/>
  <c r="D295" i="3"/>
  <c r="C295" i="3"/>
  <c r="T295" i="3" s="1"/>
  <c r="AJ295" i="3" s="1"/>
  <c r="B295" i="3"/>
  <c r="A295" i="3"/>
  <c r="S295" i="3" s="1"/>
  <c r="H294" i="3"/>
  <c r="W294" i="3" s="1"/>
  <c r="G294" i="3"/>
  <c r="E294" i="3"/>
  <c r="U294" i="3" s="1"/>
  <c r="AK294" i="3" s="1"/>
  <c r="D294" i="3"/>
  <c r="C294" i="3"/>
  <c r="T294" i="3" s="1"/>
  <c r="B294" i="3"/>
  <c r="A294" i="3"/>
  <c r="S294" i="3" s="1"/>
  <c r="H293" i="3"/>
  <c r="W293" i="3" s="1"/>
  <c r="G293" i="3"/>
  <c r="E293" i="3"/>
  <c r="U293" i="3" s="1"/>
  <c r="AK293" i="3" s="1"/>
  <c r="D293" i="3"/>
  <c r="C293" i="3"/>
  <c r="T293" i="3" s="1"/>
  <c r="B293" i="3"/>
  <c r="A293" i="3"/>
  <c r="S293" i="3" s="1"/>
  <c r="H292" i="3"/>
  <c r="W292" i="3" s="1"/>
  <c r="G292" i="3"/>
  <c r="E292" i="3"/>
  <c r="U292" i="3" s="1"/>
  <c r="AK292" i="3" s="1"/>
  <c r="D292" i="3"/>
  <c r="C292" i="3"/>
  <c r="T292" i="3" s="1"/>
  <c r="B292" i="3"/>
  <c r="A292" i="3"/>
  <c r="S292" i="3" s="1"/>
  <c r="H291" i="3"/>
  <c r="W291" i="3" s="1"/>
  <c r="G291" i="3"/>
  <c r="E291" i="3"/>
  <c r="U291" i="3" s="1"/>
  <c r="AK291" i="3" s="1"/>
  <c r="D291" i="3"/>
  <c r="C291" i="3"/>
  <c r="T291" i="3" s="1"/>
  <c r="B291" i="3"/>
  <c r="A291" i="3"/>
  <c r="S291" i="3" s="1"/>
  <c r="H290" i="3"/>
  <c r="W290" i="3" s="1"/>
  <c r="G290" i="3"/>
  <c r="E290" i="3"/>
  <c r="U290" i="3" s="1"/>
  <c r="AK290" i="3" s="1"/>
  <c r="D290" i="3"/>
  <c r="C290" i="3"/>
  <c r="T290" i="3" s="1"/>
  <c r="B290" i="3"/>
  <c r="A290" i="3"/>
  <c r="S290" i="3" s="1"/>
  <c r="H289" i="3"/>
  <c r="W289" i="3" s="1"/>
  <c r="G289" i="3"/>
  <c r="E289" i="3"/>
  <c r="U289" i="3" s="1"/>
  <c r="AK289" i="3" s="1"/>
  <c r="D289" i="3"/>
  <c r="C289" i="3"/>
  <c r="T289" i="3" s="1"/>
  <c r="B289" i="3"/>
  <c r="A289" i="3"/>
  <c r="S289" i="3" s="1"/>
  <c r="H288" i="3"/>
  <c r="W288" i="3" s="1"/>
  <c r="G288" i="3"/>
  <c r="E288" i="3"/>
  <c r="U288" i="3" s="1"/>
  <c r="AK288" i="3" s="1"/>
  <c r="D288" i="3"/>
  <c r="C288" i="3"/>
  <c r="T288" i="3" s="1"/>
  <c r="B288" i="3"/>
  <c r="A288" i="3"/>
  <c r="S288" i="3" s="1"/>
  <c r="H287" i="3"/>
  <c r="W287" i="3" s="1"/>
  <c r="G287" i="3"/>
  <c r="E287" i="3"/>
  <c r="U287" i="3" s="1"/>
  <c r="AK287" i="3" s="1"/>
  <c r="D287" i="3"/>
  <c r="C287" i="3"/>
  <c r="T287" i="3" s="1"/>
  <c r="AJ287" i="3" s="1"/>
  <c r="B287" i="3"/>
  <c r="A287" i="3"/>
  <c r="S287" i="3" s="1"/>
  <c r="H286" i="3"/>
  <c r="W286" i="3" s="1"/>
  <c r="G286" i="3"/>
  <c r="E286" i="3"/>
  <c r="U286" i="3" s="1"/>
  <c r="AK286" i="3" s="1"/>
  <c r="D286" i="3"/>
  <c r="C286" i="3"/>
  <c r="T286" i="3" s="1"/>
  <c r="B286" i="3"/>
  <c r="A286" i="3"/>
  <c r="S286" i="3" s="1"/>
  <c r="H285" i="3"/>
  <c r="W285" i="3" s="1"/>
  <c r="G285" i="3"/>
  <c r="E285" i="3"/>
  <c r="U285" i="3" s="1"/>
  <c r="AK285" i="3" s="1"/>
  <c r="D285" i="3"/>
  <c r="C285" i="3"/>
  <c r="T285" i="3" s="1"/>
  <c r="B285" i="3"/>
  <c r="A285" i="3"/>
  <c r="S285" i="3" s="1"/>
  <c r="H284" i="3"/>
  <c r="W284" i="3" s="1"/>
  <c r="G284" i="3"/>
  <c r="E284" i="3"/>
  <c r="U284" i="3" s="1"/>
  <c r="AK284" i="3" s="1"/>
  <c r="D284" i="3"/>
  <c r="C284" i="3"/>
  <c r="T284" i="3" s="1"/>
  <c r="B284" i="3"/>
  <c r="A284" i="3"/>
  <c r="S284" i="3" s="1"/>
  <c r="H283" i="3"/>
  <c r="W283" i="3" s="1"/>
  <c r="G283" i="3"/>
  <c r="E283" i="3"/>
  <c r="U283" i="3" s="1"/>
  <c r="AK283" i="3" s="1"/>
  <c r="D283" i="3"/>
  <c r="C283" i="3"/>
  <c r="T283" i="3" s="1"/>
  <c r="X283" i="3" s="1"/>
  <c r="B283" i="3"/>
  <c r="A283" i="3"/>
  <c r="S283" i="3" s="1"/>
  <c r="H282" i="3"/>
  <c r="W282" i="3" s="1"/>
  <c r="G282" i="3"/>
  <c r="E282" i="3"/>
  <c r="U282" i="3" s="1"/>
  <c r="AK282" i="3" s="1"/>
  <c r="D282" i="3"/>
  <c r="C282" i="3"/>
  <c r="T282" i="3" s="1"/>
  <c r="B282" i="3"/>
  <c r="A282" i="3"/>
  <c r="S282" i="3" s="1"/>
  <c r="H281" i="3"/>
  <c r="W281" i="3" s="1"/>
  <c r="G281" i="3"/>
  <c r="E281" i="3"/>
  <c r="U281" i="3" s="1"/>
  <c r="AK281" i="3" s="1"/>
  <c r="D281" i="3"/>
  <c r="C281" i="3"/>
  <c r="T281" i="3" s="1"/>
  <c r="B281" i="3"/>
  <c r="A281" i="3"/>
  <c r="S281" i="3" s="1"/>
  <c r="H280" i="3"/>
  <c r="W280" i="3" s="1"/>
  <c r="G280" i="3"/>
  <c r="E280" i="3"/>
  <c r="U280" i="3" s="1"/>
  <c r="AK280" i="3" s="1"/>
  <c r="D280" i="3"/>
  <c r="C280" i="3"/>
  <c r="T280" i="3" s="1"/>
  <c r="AJ280" i="3" s="1"/>
  <c r="B280" i="3"/>
  <c r="A280" i="3"/>
  <c r="S280" i="3" s="1"/>
  <c r="J303" i="3" s="1"/>
  <c r="A326" i="3" s="1"/>
  <c r="S326" i="3" s="1"/>
  <c r="J349" i="3" s="1"/>
  <c r="H279" i="3"/>
  <c r="W279" i="3" s="1"/>
  <c r="G279" i="3"/>
  <c r="E279" i="3"/>
  <c r="U279" i="3" s="1"/>
  <c r="AK279" i="3" s="1"/>
  <c r="D279" i="3"/>
  <c r="C279" i="3"/>
  <c r="T279" i="3" s="1"/>
  <c r="B279" i="3"/>
  <c r="A279" i="3"/>
  <c r="S279" i="3" s="1"/>
  <c r="H278" i="3"/>
  <c r="G278" i="3"/>
  <c r="E278" i="3"/>
  <c r="D278" i="3"/>
  <c r="C278" i="3"/>
  <c r="B278" i="3"/>
  <c r="A278" i="3"/>
  <c r="A277" i="3"/>
  <c r="AB279" i="3" s="1"/>
  <c r="AB280" i="3" s="1"/>
  <c r="U21" i="5"/>
  <c r="U20" i="5"/>
  <c r="U12" i="5"/>
  <c r="U5" i="5"/>
  <c r="Z21" i="5"/>
  <c r="Z18" i="5"/>
  <c r="Z11" i="5"/>
  <c r="Z9" i="5"/>
  <c r="Z6" i="5"/>
  <c r="Z4" i="5"/>
  <c r="Y16" i="5"/>
  <c r="Z16" i="5" s="1"/>
  <c r="Y23" i="5"/>
  <c r="Z23" i="5" s="1"/>
  <c r="T23" i="5"/>
  <c r="S23" i="5"/>
  <c r="R23" i="5"/>
  <c r="U23" i="5" s="1"/>
  <c r="Q23" i="5"/>
  <c r="T22" i="5"/>
  <c r="AE23" i="5" s="1"/>
  <c r="S22" i="5"/>
  <c r="AD23" i="5" s="1"/>
  <c r="R22" i="5"/>
  <c r="AC23" i="5" s="1"/>
  <c r="Q22" i="5"/>
  <c r="AD21" i="5"/>
  <c r="AE21" i="5" s="1"/>
  <c r="AC21" i="5"/>
  <c r="AB21" i="5"/>
  <c r="AA21" i="5"/>
  <c r="Y21" i="5"/>
  <c r="T21" i="5"/>
  <c r="S21" i="5"/>
  <c r="AG21" i="5" s="1"/>
  <c r="R21" i="5"/>
  <c r="AF21" i="5" s="1"/>
  <c r="Q21" i="5"/>
  <c r="AG20" i="5"/>
  <c r="AD20" i="5"/>
  <c r="AE20" i="5" s="1"/>
  <c r="AC20" i="5"/>
  <c r="AB20" i="5"/>
  <c r="AA20" i="5"/>
  <c r="T20" i="5"/>
  <c r="S20" i="5"/>
  <c r="R20" i="5"/>
  <c r="AF20" i="5" s="1"/>
  <c r="Q20" i="5"/>
  <c r="AD19" i="5"/>
  <c r="AC19" i="5"/>
  <c r="AB19" i="5"/>
  <c r="AA19" i="5"/>
  <c r="T19" i="5"/>
  <c r="S19" i="5"/>
  <c r="AG19" i="5" s="1"/>
  <c r="R19" i="5"/>
  <c r="U19" i="5" s="1"/>
  <c r="Q19" i="5"/>
  <c r="AE18" i="5"/>
  <c r="AD18" i="5"/>
  <c r="AC18" i="5"/>
  <c r="AB18" i="5"/>
  <c r="AA18" i="5"/>
  <c r="Y18" i="5"/>
  <c r="T18" i="5"/>
  <c r="S18" i="5"/>
  <c r="AG18" i="5" s="1"/>
  <c r="R18" i="5"/>
  <c r="AF18" i="5" s="1"/>
  <c r="Q18" i="5"/>
  <c r="AD17" i="5"/>
  <c r="AC17" i="5"/>
  <c r="AB17" i="5"/>
  <c r="AA17" i="5"/>
  <c r="T17" i="5"/>
  <c r="S17" i="5"/>
  <c r="AG17" i="5" s="1"/>
  <c r="R17" i="5"/>
  <c r="AF17" i="5" s="1"/>
  <c r="Q17" i="5"/>
  <c r="AD16" i="5"/>
  <c r="AC16" i="5"/>
  <c r="AB16" i="5"/>
  <c r="AA16" i="5"/>
  <c r="T16" i="5"/>
  <c r="S16" i="5"/>
  <c r="AG16" i="5" s="1"/>
  <c r="R16" i="5"/>
  <c r="AF16" i="5" s="1"/>
  <c r="Q16" i="5"/>
  <c r="AD15" i="5"/>
  <c r="AC15" i="5"/>
  <c r="AB15" i="5"/>
  <c r="AA15" i="5"/>
  <c r="T15" i="5"/>
  <c r="S15" i="5"/>
  <c r="AG15" i="5" s="1"/>
  <c r="R15" i="5"/>
  <c r="AF15" i="5" s="1"/>
  <c r="Q15" i="5"/>
  <c r="AD14" i="5"/>
  <c r="AC14" i="5"/>
  <c r="AB14" i="5"/>
  <c r="AA14" i="5"/>
  <c r="T14" i="5"/>
  <c r="S14" i="5"/>
  <c r="AG14" i="5" s="1"/>
  <c r="R14" i="5"/>
  <c r="U14" i="5" s="1"/>
  <c r="Q14" i="5"/>
  <c r="AD13" i="5"/>
  <c r="AE13" i="5" s="1"/>
  <c r="AC13" i="5"/>
  <c r="AB13" i="5"/>
  <c r="AA13" i="5"/>
  <c r="Y13" i="5"/>
  <c r="T13" i="5"/>
  <c r="S13" i="5"/>
  <c r="AG13" i="5" s="1"/>
  <c r="R13" i="5"/>
  <c r="U13" i="5" s="1"/>
  <c r="Q13" i="5"/>
  <c r="AD12" i="5"/>
  <c r="AC12" i="5"/>
  <c r="AB12" i="5"/>
  <c r="AA12" i="5"/>
  <c r="T12" i="5"/>
  <c r="S12" i="5"/>
  <c r="AG12" i="5" s="1"/>
  <c r="R12" i="5"/>
  <c r="AF12" i="5" s="1"/>
  <c r="Q12" i="5"/>
  <c r="AD11" i="5"/>
  <c r="AC11" i="5"/>
  <c r="AB11" i="5"/>
  <c r="AA11" i="5"/>
  <c r="Y11" i="5"/>
  <c r="T11" i="5"/>
  <c r="S11" i="5"/>
  <c r="AG11" i="5" s="1"/>
  <c r="R11" i="5"/>
  <c r="AF11" i="5" s="1"/>
  <c r="Q11" i="5"/>
  <c r="AD10" i="5"/>
  <c r="AC10" i="5"/>
  <c r="AB10" i="5"/>
  <c r="AA10" i="5"/>
  <c r="T10" i="5"/>
  <c r="S10" i="5"/>
  <c r="AG10" i="5" s="1"/>
  <c r="R10" i="5"/>
  <c r="AF10" i="5" s="1"/>
  <c r="Q10" i="5"/>
  <c r="AD9" i="5"/>
  <c r="AE9" i="5" s="1"/>
  <c r="AC9" i="5"/>
  <c r="AB9" i="5"/>
  <c r="AA9" i="5"/>
  <c r="Y9" i="5"/>
  <c r="T9" i="5"/>
  <c r="S9" i="5"/>
  <c r="AG9" i="5" s="1"/>
  <c r="R9" i="5"/>
  <c r="U9" i="5" s="1"/>
  <c r="Q9" i="5"/>
  <c r="AE8" i="5"/>
  <c r="AD8" i="5"/>
  <c r="AC8" i="5"/>
  <c r="AB8" i="5"/>
  <c r="AA8" i="5"/>
  <c r="T8" i="5"/>
  <c r="S8" i="5"/>
  <c r="AG8" i="5" s="1"/>
  <c r="R8" i="5"/>
  <c r="AF8" i="5" s="1"/>
  <c r="Q8" i="5"/>
  <c r="AD7" i="5"/>
  <c r="AC7" i="5"/>
  <c r="AB7" i="5"/>
  <c r="AA7" i="5"/>
  <c r="T7" i="5"/>
  <c r="S7" i="5"/>
  <c r="AG7" i="5" s="1"/>
  <c r="R7" i="5"/>
  <c r="AF7" i="5" s="1"/>
  <c r="Q7" i="5"/>
  <c r="AD6" i="5"/>
  <c r="AC6" i="5"/>
  <c r="AB6" i="5"/>
  <c r="AA6" i="5"/>
  <c r="Y6" i="5"/>
  <c r="T6" i="5"/>
  <c r="S6" i="5"/>
  <c r="AG6" i="5" s="1"/>
  <c r="R6" i="5"/>
  <c r="U6" i="5" s="1"/>
  <c r="Q6" i="5"/>
  <c r="AF5" i="5"/>
  <c r="AD5" i="5"/>
  <c r="AC5" i="5"/>
  <c r="AB5" i="5"/>
  <c r="AA5" i="5"/>
  <c r="T5" i="5"/>
  <c r="S5" i="5"/>
  <c r="AG5" i="5" s="1"/>
  <c r="R5" i="5"/>
  <c r="Q5" i="5"/>
  <c r="AE4" i="5"/>
  <c r="AD4" i="5"/>
  <c r="AC4" i="5"/>
  <c r="AB4" i="5"/>
  <c r="AA4" i="5"/>
  <c r="Y4" i="5"/>
  <c r="T4" i="5"/>
  <c r="S4" i="5"/>
  <c r="AG4" i="5" s="1"/>
  <c r="R4" i="5"/>
  <c r="AF4" i="5" s="1"/>
  <c r="Q4" i="5"/>
  <c r="AD3" i="5"/>
  <c r="AC3" i="5"/>
  <c r="AB3" i="5"/>
  <c r="AA3" i="5"/>
  <c r="X3" i="5"/>
  <c r="X4" i="5" s="1"/>
  <c r="T3" i="5"/>
  <c r="S3" i="5"/>
  <c r="AG3" i="5" s="1"/>
  <c r="R3" i="5"/>
  <c r="AF3" i="5" s="1"/>
  <c r="Q3" i="5"/>
  <c r="AG2" i="5"/>
  <c r="AF2" i="5"/>
  <c r="AD2" i="5"/>
  <c r="AC2" i="5"/>
  <c r="AB2" i="5"/>
  <c r="AA2" i="5"/>
  <c r="Y1" i="5"/>
  <c r="Q1" i="5"/>
  <c r="AC276" i="3"/>
  <c r="AD276" i="3" s="1"/>
  <c r="AC274" i="3"/>
  <c r="AD274" i="3" s="1"/>
  <c r="AC271" i="3"/>
  <c r="AD271" i="3" s="1"/>
  <c r="AC269" i="3"/>
  <c r="AD269" i="3" s="1"/>
  <c r="AC266" i="3"/>
  <c r="AC253" i="3"/>
  <c r="AD253" i="3" s="1"/>
  <c r="AC251" i="3"/>
  <c r="AD251" i="3" s="1"/>
  <c r="AC248" i="3"/>
  <c r="AD248" i="3" s="1"/>
  <c r="AC246" i="3"/>
  <c r="AD246" i="3" s="1"/>
  <c r="AC243" i="3"/>
  <c r="AC230" i="3"/>
  <c r="AD230" i="3" s="1"/>
  <c r="AC228" i="3"/>
  <c r="AD228" i="3" s="1"/>
  <c r="AC225" i="3"/>
  <c r="AD225" i="3" s="1"/>
  <c r="AC223" i="3"/>
  <c r="AD223" i="3" s="1"/>
  <c r="AC220" i="3"/>
  <c r="AC207" i="3"/>
  <c r="AD207" i="3" s="1"/>
  <c r="AC205" i="3"/>
  <c r="AD205" i="3" s="1"/>
  <c r="AC202" i="3"/>
  <c r="AD202" i="3" s="1"/>
  <c r="AC200" i="3"/>
  <c r="AD200" i="3" s="1"/>
  <c r="AC197" i="3"/>
  <c r="AC184" i="3"/>
  <c r="AD184" i="3" s="1"/>
  <c r="AC182" i="3"/>
  <c r="AD182" i="3" s="1"/>
  <c r="AC179" i="3"/>
  <c r="AD179" i="3" s="1"/>
  <c r="AC177" i="3"/>
  <c r="AD177" i="3" s="1"/>
  <c r="AC174" i="3"/>
  <c r="AC161" i="3"/>
  <c r="AD161" i="3" s="1"/>
  <c r="AC159" i="3"/>
  <c r="AD159" i="3" s="1"/>
  <c r="AC156" i="3"/>
  <c r="AD156" i="3" s="1"/>
  <c r="AC154" i="3"/>
  <c r="AD154" i="3" s="1"/>
  <c r="AC151" i="3"/>
  <c r="AC138" i="3"/>
  <c r="AD138" i="3" s="1"/>
  <c r="AC136" i="3"/>
  <c r="AD136" i="3" s="1"/>
  <c r="AC133" i="3"/>
  <c r="AD133" i="3" s="1"/>
  <c r="AC131" i="3"/>
  <c r="AD131" i="3" s="1"/>
  <c r="AC128" i="3"/>
  <c r="AC115" i="3"/>
  <c r="AD115" i="3" s="1"/>
  <c r="AC113" i="3"/>
  <c r="AD113" i="3" s="1"/>
  <c r="AC110" i="3"/>
  <c r="AD110" i="3" s="1"/>
  <c r="AC108" i="3"/>
  <c r="AD108" i="3" s="1"/>
  <c r="AC105" i="3"/>
  <c r="AC92" i="3"/>
  <c r="AD92" i="3" s="1"/>
  <c r="AC90" i="3"/>
  <c r="AD90" i="3" s="1"/>
  <c r="AC87" i="3"/>
  <c r="AD87" i="3" s="1"/>
  <c r="AC85" i="3"/>
  <c r="AD85" i="3" s="1"/>
  <c r="AC82" i="3"/>
  <c r="AC69" i="3"/>
  <c r="AD69" i="3" s="1"/>
  <c r="AC67" i="3"/>
  <c r="AD67" i="3" s="1"/>
  <c r="AC64" i="3"/>
  <c r="AD64" i="3" s="1"/>
  <c r="AC62" i="3"/>
  <c r="AD62" i="3" s="1"/>
  <c r="AC59" i="3"/>
  <c r="AC36" i="3"/>
  <c r="AC24" i="3"/>
  <c r="AE233" i="3"/>
  <c r="AF233" i="3"/>
  <c r="AG233" i="3"/>
  <c r="AH233" i="3"/>
  <c r="AE234" i="3"/>
  <c r="AF234" i="3"/>
  <c r="AG234" i="3"/>
  <c r="AH234" i="3"/>
  <c r="AI234" i="3" s="1"/>
  <c r="AE235" i="3"/>
  <c r="AF235" i="3"/>
  <c r="AG235" i="3"/>
  <c r="AH235" i="3"/>
  <c r="AE236" i="3"/>
  <c r="AF236" i="3"/>
  <c r="AG236" i="3"/>
  <c r="AH236" i="3"/>
  <c r="AE237" i="3"/>
  <c r="AF237" i="3"/>
  <c r="AG237" i="3"/>
  <c r="AH237" i="3"/>
  <c r="AE238" i="3"/>
  <c r="AF238" i="3"/>
  <c r="AG238" i="3"/>
  <c r="AH238" i="3"/>
  <c r="AE239" i="3"/>
  <c r="AF239" i="3"/>
  <c r="AG239" i="3"/>
  <c r="AH239" i="3"/>
  <c r="AE240" i="3"/>
  <c r="AF240" i="3"/>
  <c r="AG240" i="3"/>
  <c r="AH240" i="3"/>
  <c r="AI240" i="3" s="1"/>
  <c r="AE241" i="3"/>
  <c r="AF241" i="3"/>
  <c r="AG241" i="3"/>
  <c r="AH241" i="3"/>
  <c r="AE242" i="3"/>
  <c r="AF242" i="3"/>
  <c r="AG242" i="3"/>
  <c r="AH242" i="3"/>
  <c r="AI242" i="3" s="1"/>
  <c r="AE243" i="3"/>
  <c r="AF243" i="3"/>
  <c r="AG243" i="3"/>
  <c r="AH243" i="3"/>
  <c r="AE244" i="3"/>
  <c r="AF244" i="3"/>
  <c r="AG244" i="3"/>
  <c r="AH244" i="3"/>
  <c r="AE245" i="3"/>
  <c r="AF245" i="3"/>
  <c r="AG245" i="3"/>
  <c r="AH245" i="3"/>
  <c r="AE246" i="3"/>
  <c r="AF246" i="3"/>
  <c r="AG246" i="3"/>
  <c r="AH246" i="3"/>
  <c r="AE247" i="3"/>
  <c r="AF247" i="3"/>
  <c r="AG247" i="3"/>
  <c r="AH247" i="3"/>
  <c r="AE248" i="3"/>
  <c r="AF248" i="3"/>
  <c r="AG248" i="3"/>
  <c r="AH248" i="3"/>
  <c r="AE249" i="3"/>
  <c r="AF249" i="3"/>
  <c r="AG249" i="3"/>
  <c r="AH249" i="3"/>
  <c r="AE250" i="3"/>
  <c r="AF250" i="3"/>
  <c r="AG250" i="3"/>
  <c r="AH250" i="3"/>
  <c r="AE251" i="3"/>
  <c r="AF251" i="3"/>
  <c r="AG251" i="3"/>
  <c r="AH251" i="3"/>
  <c r="AE255" i="3"/>
  <c r="AF255" i="3"/>
  <c r="AG255" i="3"/>
  <c r="AH255" i="3"/>
  <c r="H276" i="3"/>
  <c r="W276" i="3" s="1"/>
  <c r="G276" i="3"/>
  <c r="E276" i="3"/>
  <c r="D276" i="3"/>
  <c r="C276" i="3"/>
  <c r="T276" i="3" s="1"/>
  <c r="B276" i="3"/>
  <c r="A276" i="3"/>
  <c r="S276" i="3" s="1"/>
  <c r="H275" i="3"/>
  <c r="G275" i="3"/>
  <c r="E275" i="3"/>
  <c r="D275" i="3"/>
  <c r="C275" i="3"/>
  <c r="T275" i="3" s="1"/>
  <c r="AG276" i="3" s="1"/>
  <c r="B275" i="3"/>
  <c r="A275" i="3"/>
  <c r="S275" i="3" s="1"/>
  <c r="H274" i="3"/>
  <c r="W274" i="3" s="1"/>
  <c r="G274" i="3"/>
  <c r="E274" i="3"/>
  <c r="U274" i="3" s="1"/>
  <c r="AK274" i="3" s="1"/>
  <c r="D274" i="3"/>
  <c r="C274" i="3"/>
  <c r="T274" i="3" s="1"/>
  <c r="B274" i="3"/>
  <c r="A274" i="3"/>
  <c r="S274" i="3" s="1"/>
  <c r="H273" i="3"/>
  <c r="W273" i="3" s="1"/>
  <c r="G273" i="3"/>
  <c r="E273" i="3"/>
  <c r="D273" i="3"/>
  <c r="C273" i="3"/>
  <c r="T273" i="3" s="1"/>
  <c r="B273" i="3"/>
  <c r="A273" i="3"/>
  <c r="S273" i="3" s="1"/>
  <c r="H272" i="3"/>
  <c r="W272" i="3" s="1"/>
  <c r="G272" i="3"/>
  <c r="E272" i="3"/>
  <c r="U272" i="3" s="1"/>
  <c r="AK272" i="3" s="1"/>
  <c r="D272" i="3"/>
  <c r="C272" i="3"/>
  <c r="T272" i="3" s="1"/>
  <c r="B272" i="3"/>
  <c r="A272" i="3"/>
  <c r="S272" i="3" s="1"/>
  <c r="H271" i="3"/>
  <c r="W271" i="3" s="1"/>
  <c r="G271" i="3"/>
  <c r="E271" i="3"/>
  <c r="U271" i="3" s="1"/>
  <c r="D271" i="3"/>
  <c r="C271" i="3"/>
  <c r="B271" i="3"/>
  <c r="A271" i="3"/>
  <c r="S271" i="3" s="1"/>
  <c r="H270" i="3"/>
  <c r="W270" i="3" s="1"/>
  <c r="G270" i="3"/>
  <c r="E270" i="3"/>
  <c r="U270" i="3" s="1"/>
  <c r="D270" i="3"/>
  <c r="C270" i="3"/>
  <c r="T270" i="3" s="1"/>
  <c r="B270" i="3"/>
  <c r="A270" i="3"/>
  <c r="S270" i="3" s="1"/>
  <c r="H269" i="3"/>
  <c r="W269" i="3" s="1"/>
  <c r="G269" i="3"/>
  <c r="E269" i="3"/>
  <c r="U269" i="3" s="1"/>
  <c r="D269" i="3"/>
  <c r="C269" i="3"/>
  <c r="T269" i="3" s="1"/>
  <c r="B269" i="3"/>
  <c r="A269" i="3"/>
  <c r="S269" i="3" s="1"/>
  <c r="H268" i="3"/>
  <c r="W268" i="3" s="1"/>
  <c r="G268" i="3"/>
  <c r="E268" i="3"/>
  <c r="U268" i="3" s="1"/>
  <c r="D268" i="3"/>
  <c r="C268" i="3"/>
  <c r="T268" i="3" s="1"/>
  <c r="B268" i="3"/>
  <c r="A268" i="3"/>
  <c r="S268" i="3" s="1"/>
  <c r="H267" i="3"/>
  <c r="W267" i="3" s="1"/>
  <c r="G267" i="3"/>
  <c r="E267" i="3"/>
  <c r="U267" i="3" s="1"/>
  <c r="D267" i="3"/>
  <c r="C267" i="3"/>
  <c r="T267" i="3" s="1"/>
  <c r="B267" i="3"/>
  <c r="A267" i="3"/>
  <c r="S267" i="3" s="1"/>
  <c r="H266" i="3"/>
  <c r="W266" i="3" s="1"/>
  <c r="G266" i="3"/>
  <c r="E266" i="3"/>
  <c r="U266" i="3" s="1"/>
  <c r="D266" i="3"/>
  <c r="C266" i="3"/>
  <c r="T266" i="3" s="1"/>
  <c r="B266" i="3"/>
  <c r="A266" i="3"/>
  <c r="S266" i="3" s="1"/>
  <c r="H265" i="3"/>
  <c r="W265" i="3" s="1"/>
  <c r="G265" i="3"/>
  <c r="E265" i="3"/>
  <c r="D265" i="3"/>
  <c r="C265" i="3"/>
  <c r="T265" i="3" s="1"/>
  <c r="B265" i="3"/>
  <c r="A265" i="3"/>
  <c r="S265" i="3" s="1"/>
  <c r="H264" i="3"/>
  <c r="W264" i="3" s="1"/>
  <c r="G264" i="3"/>
  <c r="E264" i="3"/>
  <c r="U264" i="3" s="1"/>
  <c r="D264" i="3"/>
  <c r="C264" i="3"/>
  <c r="T264" i="3" s="1"/>
  <c r="B264" i="3"/>
  <c r="A264" i="3"/>
  <c r="S264" i="3" s="1"/>
  <c r="H263" i="3"/>
  <c r="W263" i="3" s="1"/>
  <c r="G263" i="3"/>
  <c r="E263" i="3"/>
  <c r="U263" i="3" s="1"/>
  <c r="D263" i="3"/>
  <c r="C263" i="3"/>
  <c r="B263" i="3"/>
  <c r="A263" i="3"/>
  <c r="S263" i="3" s="1"/>
  <c r="H262" i="3"/>
  <c r="W262" i="3" s="1"/>
  <c r="G262" i="3"/>
  <c r="E262" i="3"/>
  <c r="U262" i="3" s="1"/>
  <c r="D262" i="3"/>
  <c r="C262" i="3"/>
  <c r="T262" i="3" s="1"/>
  <c r="B262" i="3"/>
  <c r="A262" i="3"/>
  <c r="S262" i="3" s="1"/>
  <c r="H261" i="3"/>
  <c r="W261" i="3" s="1"/>
  <c r="G261" i="3"/>
  <c r="E261" i="3"/>
  <c r="U261" i="3" s="1"/>
  <c r="D261" i="3"/>
  <c r="C261" i="3"/>
  <c r="T261" i="3" s="1"/>
  <c r="B261" i="3"/>
  <c r="A261" i="3"/>
  <c r="S261" i="3" s="1"/>
  <c r="H260" i="3"/>
  <c r="W260" i="3" s="1"/>
  <c r="G260" i="3"/>
  <c r="E260" i="3"/>
  <c r="U260" i="3" s="1"/>
  <c r="D260" i="3"/>
  <c r="C260" i="3"/>
  <c r="T260" i="3" s="1"/>
  <c r="X260" i="3" s="1"/>
  <c r="B260" i="3"/>
  <c r="A260" i="3"/>
  <c r="S260" i="3" s="1"/>
  <c r="H259" i="3"/>
  <c r="W259" i="3" s="1"/>
  <c r="G259" i="3"/>
  <c r="E259" i="3"/>
  <c r="U259" i="3" s="1"/>
  <c r="D259" i="3"/>
  <c r="C259" i="3"/>
  <c r="T259" i="3" s="1"/>
  <c r="B259" i="3"/>
  <c r="A259" i="3"/>
  <c r="S259" i="3" s="1"/>
  <c r="H258" i="3"/>
  <c r="W258" i="3" s="1"/>
  <c r="G258" i="3"/>
  <c r="E258" i="3"/>
  <c r="U258" i="3" s="1"/>
  <c r="D258" i="3"/>
  <c r="C258" i="3"/>
  <c r="T258" i="3" s="1"/>
  <c r="B258" i="3"/>
  <c r="A258" i="3"/>
  <c r="S258" i="3" s="1"/>
  <c r="H257" i="3"/>
  <c r="W257" i="3" s="1"/>
  <c r="G257" i="3"/>
  <c r="E257" i="3"/>
  <c r="D257" i="3"/>
  <c r="C257" i="3"/>
  <c r="T257" i="3" s="1"/>
  <c r="B257" i="3"/>
  <c r="A257" i="3"/>
  <c r="S257" i="3" s="1"/>
  <c r="J280" i="3" s="1"/>
  <c r="H256" i="3"/>
  <c r="W256" i="3" s="1"/>
  <c r="G256" i="3"/>
  <c r="E256" i="3"/>
  <c r="U256" i="3" s="1"/>
  <c r="AK256" i="3" s="1"/>
  <c r="D256" i="3"/>
  <c r="C256" i="3"/>
  <c r="T256" i="3" s="1"/>
  <c r="B256" i="3"/>
  <c r="A256" i="3"/>
  <c r="S256" i="3" s="1"/>
  <c r="H255" i="3"/>
  <c r="G255" i="3"/>
  <c r="E255" i="3"/>
  <c r="D255" i="3"/>
  <c r="C255" i="3"/>
  <c r="B255" i="3"/>
  <c r="A255" i="3"/>
  <c r="A254" i="3"/>
  <c r="AC254" i="3" s="1"/>
  <c r="H253" i="3"/>
  <c r="W253" i="3" s="1"/>
  <c r="G253" i="3"/>
  <c r="E253" i="3"/>
  <c r="U253" i="3" s="1"/>
  <c r="D253" i="3"/>
  <c r="C253" i="3"/>
  <c r="B253" i="3"/>
  <c r="A253" i="3"/>
  <c r="S253" i="3" s="1"/>
  <c r="H252" i="3"/>
  <c r="W252" i="3" s="1"/>
  <c r="AI253" i="3" s="1"/>
  <c r="G252" i="3"/>
  <c r="E252" i="3"/>
  <c r="D252" i="3"/>
  <c r="C252" i="3"/>
  <c r="B252" i="3"/>
  <c r="A252" i="3"/>
  <c r="S252" i="3" s="1"/>
  <c r="H251" i="3"/>
  <c r="G251" i="3"/>
  <c r="E251" i="3"/>
  <c r="U251" i="3" s="1"/>
  <c r="AK251" i="3" s="1"/>
  <c r="D251" i="3"/>
  <c r="C251" i="3"/>
  <c r="T251" i="3" s="1"/>
  <c r="AJ251" i="3" s="1"/>
  <c r="B251" i="3"/>
  <c r="A251" i="3"/>
  <c r="S251" i="3" s="1"/>
  <c r="H250" i="3"/>
  <c r="W250" i="3" s="1"/>
  <c r="G250" i="3"/>
  <c r="E250" i="3"/>
  <c r="U250" i="3" s="1"/>
  <c r="AK250" i="3" s="1"/>
  <c r="D250" i="3"/>
  <c r="C250" i="3"/>
  <c r="T250" i="3" s="1"/>
  <c r="B250" i="3"/>
  <c r="A250" i="3"/>
  <c r="H249" i="3"/>
  <c r="W249" i="3" s="1"/>
  <c r="G249" i="3"/>
  <c r="E249" i="3"/>
  <c r="U249" i="3" s="1"/>
  <c r="AK249" i="3" s="1"/>
  <c r="D249" i="3"/>
  <c r="C249" i="3"/>
  <c r="T249" i="3" s="1"/>
  <c r="B249" i="3"/>
  <c r="A249" i="3"/>
  <c r="S249" i="3" s="1"/>
  <c r="H248" i="3"/>
  <c r="G248" i="3"/>
  <c r="E248" i="3"/>
  <c r="U248" i="3" s="1"/>
  <c r="AK248" i="3" s="1"/>
  <c r="D248" i="3"/>
  <c r="C248" i="3"/>
  <c r="T248" i="3" s="1"/>
  <c r="B248" i="3"/>
  <c r="A248" i="3"/>
  <c r="S248" i="3" s="1"/>
  <c r="H247" i="3"/>
  <c r="W247" i="3" s="1"/>
  <c r="G247" i="3"/>
  <c r="E247" i="3"/>
  <c r="U247" i="3" s="1"/>
  <c r="AK247" i="3" s="1"/>
  <c r="D247" i="3"/>
  <c r="C247" i="3"/>
  <c r="T247" i="3" s="1"/>
  <c r="B247" i="3"/>
  <c r="A247" i="3"/>
  <c r="S247" i="3" s="1"/>
  <c r="H246" i="3"/>
  <c r="W246" i="3" s="1"/>
  <c r="G246" i="3"/>
  <c r="E246" i="3"/>
  <c r="D246" i="3"/>
  <c r="C246" i="3"/>
  <c r="T246" i="3" s="1"/>
  <c r="B246" i="3"/>
  <c r="A246" i="3"/>
  <c r="S246" i="3" s="1"/>
  <c r="H245" i="3"/>
  <c r="W245" i="3" s="1"/>
  <c r="G245" i="3"/>
  <c r="E245" i="3"/>
  <c r="U245" i="3" s="1"/>
  <c r="AK245" i="3" s="1"/>
  <c r="D245" i="3"/>
  <c r="C245" i="3"/>
  <c r="T245" i="3" s="1"/>
  <c r="B245" i="3"/>
  <c r="A245" i="3"/>
  <c r="S245" i="3" s="1"/>
  <c r="H244" i="3"/>
  <c r="W244" i="3" s="1"/>
  <c r="G244" i="3"/>
  <c r="E244" i="3"/>
  <c r="U244" i="3" s="1"/>
  <c r="AK244" i="3" s="1"/>
  <c r="D244" i="3"/>
  <c r="C244" i="3"/>
  <c r="B244" i="3"/>
  <c r="A244" i="3"/>
  <c r="S244" i="3" s="1"/>
  <c r="H243" i="3"/>
  <c r="W243" i="3" s="1"/>
  <c r="G243" i="3"/>
  <c r="E243" i="3"/>
  <c r="U243" i="3" s="1"/>
  <c r="AK243" i="3" s="1"/>
  <c r="D243" i="3"/>
  <c r="C243" i="3"/>
  <c r="T243" i="3" s="1"/>
  <c r="AJ243" i="3" s="1"/>
  <c r="B243" i="3"/>
  <c r="A243" i="3"/>
  <c r="S243" i="3" s="1"/>
  <c r="H242" i="3"/>
  <c r="W242" i="3" s="1"/>
  <c r="G242" i="3"/>
  <c r="E242" i="3"/>
  <c r="U242" i="3" s="1"/>
  <c r="AK242" i="3" s="1"/>
  <c r="D242" i="3"/>
  <c r="C242" i="3"/>
  <c r="T242" i="3" s="1"/>
  <c r="B242" i="3"/>
  <c r="A242" i="3"/>
  <c r="H241" i="3"/>
  <c r="W241" i="3" s="1"/>
  <c r="G241" i="3"/>
  <c r="E241" i="3"/>
  <c r="D241" i="3"/>
  <c r="C241" i="3"/>
  <c r="T241" i="3" s="1"/>
  <c r="B241" i="3"/>
  <c r="A241" i="3"/>
  <c r="S241" i="3" s="1"/>
  <c r="H240" i="3"/>
  <c r="G240" i="3"/>
  <c r="E240" i="3"/>
  <c r="U240" i="3" s="1"/>
  <c r="AK240" i="3" s="1"/>
  <c r="D240" i="3"/>
  <c r="C240" i="3"/>
  <c r="T240" i="3" s="1"/>
  <c r="B240" i="3"/>
  <c r="A240" i="3"/>
  <c r="S240" i="3" s="1"/>
  <c r="H239" i="3"/>
  <c r="W239" i="3" s="1"/>
  <c r="G239" i="3"/>
  <c r="E239" i="3"/>
  <c r="U239" i="3" s="1"/>
  <c r="AK239" i="3" s="1"/>
  <c r="D239" i="3"/>
  <c r="C239" i="3"/>
  <c r="T239" i="3" s="1"/>
  <c r="B239" i="3"/>
  <c r="A239" i="3"/>
  <c r="S239" i="3" s="1"/>
  <c r="H238" i="3"/>
  <c r="W238" i="3" s="1"/>
  <c r="G238" i="3"/>
  <c r="E238" i="3"/>
  <c r="D238" i="3"/>
  <c r="C238" i="3"/>
  <c r="T238" i="3" s="1"/>
  <c r="B238" i="3"/>
  <c r="A238" i="3"/>
  <c r="S238" i="3" s="1"/>
  <c r="H237" i="3"/>
  <c r="W237" i="3" s="1"/>
  <c r="G237" i="3"/>
  <c r="E237" i="3"/>
  <c r="U237" i="3" s="1"/>
  <c r="AK237" i="3" s="1"/>
  <c r="D237" i="3"/>
  <c r="C237" i="3"/>
  <c r="T237" i="3" s="1"/>
  <c r="B237" i="3"/>
  <c r="A237" i="3"/>
  <c r="S237" i="3" s="1"/>
  <c r="H236" i="3"/>
  <c r="W236" i="3" s="1"/>
  <c r="G236" i="3"/>
  <c r="E236" i="3"/>
  <c r="U236" i="3" s="1"/>
  <c r="AK236" i="3" s="1"/>
  <c r="D236" i="3"/>
  <c r="C236" i="3"/>
  <c r="B236" i="3"/>
  <c r="A236" i="3"/>
  <c r="S236" i="3" s="1"/>
  <c r="H235" i="3"/>
  <c r="W235" i="3" s="1"/>
  <c r="G235" i="3"/>
  <c r="E235" i="3"/>
  <c r="U235" i="3" s="1"/>
  <c r="AK235" i="3" s="1"/>
  <c r="D235" i="3"/>
  <c r="C235" i="3"/>
  <c r="T235" i="3" s="1"/>
  <c r="AJ235" i="3" s="1"/>
  <c r="B235" i="3"/>
  <c r="A235" i="3"/>
  <c r="S235" i="3" s="1"/>
  <c r="H234" i="3"/>
  <c r="W234" i="3" s="1"/>
  <c r="G234" i="3"/>
  <c r="E234" i="3"/>
  <c r="U234" i="3" s="1"/>
  <c r="AK234" i="3" s="1"/>
  <c r="D234" i="3"/>
  <c r="C234" i="3"/>
  <c r="T234" i="3" s="1"/>
  <c r="B234" i="3"/>
  <c r="A234" i="3"/>
  <c r="H233" i="3"/>
  <c r="W233" i="3" s="1"/>
  <c r="G233" i="3"/>
  <c r="E233" i="3"/>
  <c r="U233" i="3" s="1"/>
  <c r="AK233" i="3" s="1"/>
  <c r="D233" i="3"/>
  <c r="C233" i="3"/>
  <c r="T233" i="3" s="1"/>
  <c r="B233" i="3"/>
  <c r="A233" i="3"/>
  <c r="S233" i="3" s="1"/>
  <c r="H232" i="3"/>
  <c r="G232" i="3"/>
  <c r="E232" i="3"/>
  <c r="D232" i="3"/>
  <c r="C232" i="3"/>
  <c r="B232" i="3"/>
  <c r="A232" i="3"/>
  <c r="A231" i="3"/>
  <c r="AB233" i="3" s="1"/>
  <c r="AB234" i="3" s="1"/>
  <c r="AB235" i="3" s="1"/>
  <c r="AB236" i="3" s="1"/>
  <c r="AB237" i="3" s="1"/>
  <c r="AB238" i="3" s="1"/>
  <c r="AB239" i="3" s="1"/>
  <c r="AB240" i="3" s="1"/>
  <c r="AB241" i="3" s="1"/>
  <c r="AB242" i="3" s="1"/>
  <c r="AB243" i="3" s="1"/>
  <c r="AB244" i="3" s="1"/>
  <c r="AB245" i="3" s="1"/>
  <c r="AB246" i="3" s="1"/>
  <c r="AB247" i="3" s="1"/>
  <c r="AB248" i="3" s="1"/>
  <c r="AB249" i="3" s="1"/>
  <c r="AB250" i="3" s="1"/>
  <c r="AB251" i="3" s="1"/>
  <c r="AB252" i="3" s="1"/>
  <c r="AB253" i="3" s="1"/>
  <c r="H230" i="3"/>
  <c r="G230" i="3"/>
  <c r="E230" i="3"/>
  <c r="D230" i="3"/>
  <c r="C230" i="3"/>
  <c r="T230" i="3" s="1"/>
  <c r="X230" i="3" s="1"/>
  <c r="B230" i="3"/>
  <c r="A230" i="3"/>
  <c r="S230" i="3" s="1"/>
  <c r="H229" i="3"/>
  <c r="W229" i="3" s="1"/>
  <c r="AI230" i="3" s="1"/>
  <c r="G229" i="3"/>
  <c r="E229" i="3"/>
  <c r="U229" i="3" s="1"/>
  <c r="AH230" i="3" s="1"/>
  <c r="D229" i="3"/>
  <c r="C229" i="3"/>
  <c r="B229" i="3"/>
  <c r="A229" i="3"/>
  <c r="S229" i="3" s="1"/>
  <c r="H228" i="3"/>
  <c r="W228" i="3" s="1"/>
  <c r="G228" i="3"/>
  <c r="E228" i="3"/>
  <c r="D228" i="3"/>
  <c r="C228" i="3"/>
  <c r="T228" i="3" s="1"/>
  <c r="B228" i="3"/>
  <c r="A228" i="3"/>
  <c r="S228" i="3" s="1"/>
  <c r="H227" i="3"/>
  <c r="W227" i="3" s="1"/>
  <c r="G227" i="3"/>
  <c r="E227" i="3"/>
  <c r="U227" i="3" s="1"/>
  <c r="AK227" i="3" s="1"/>
  <c r="D227" i="3"/>
  <c r="C227" i="3"/>
  <c r="T227" i="3" s="1"/>
  <c r="AJ227" i="3" s="1"/>
  <c r="B227" i="3"/>
  <c r="A227" i="3"/>
  <c r="S227" i="3" s="1"/>
  <c r="H226" i="3"/>
  <c r="W226" i="3" s="1"/>
  <c r="G226" i="3"/>
  <c r="E226" i="3"/>
  <c r="U226" i="3" s="1"/>
  <c r="AK226" i="3" s="1"/>
  <c r="D226" i="3"/>
  <c r="C226" i="3"/>
  <c r="B226" i="3"/>
  <c r="A226" i="3"/>
  <c r="S226" i="3" s="1"/>
  <c r="H225" i="3"/>
  <c r="W225" i="3" s="1"/>
  <c r="G225" i="3"/>
  <c r="E225" i="3"/>
  <c r="U225" i="3" s="1"/>
  <c r="AK225" i="3" s="1"/>
  <c r="D225" i="3"/>
  <c r="C225" i="3"/>
  <c r="T225" i="3" s="1"/>
  <c r="B225" i="3"/>
  <c r="A225" i="3"/>
  <c r="S225" i="3" s="1"/>
  <c r="H224" i="3"/>
  <c r="W224" i="3" s="1"/>
  <c r="G224" i="3"/>
  <c r="E224" i="3"/>
  <c r="U224" i="3" s="1"/>
  <c r="AK224" i="3" s="1"/>
  <c r="D224" i="3"/>
  <c r="C224" i="3"/>
  <c r="T224" i="3" s="1"/>
  <c r="B224" i="3"/>
  <c r="A224" i="3"/>
  <c r="H223" i="3"/>
  <c r="W223" i="3" s="1"/>
  <c r="G223" i="3"/>
  <c r="E223" i="3"/>
  <c r="U223" i="3" s="1"/>
  <c r="AK223" i="3" s="1"/>
  <c r="D223" i="3"/>
  <c r="C223" i="3"/>
  <c r="T223" i="3" s="1"/>
  <c r="AJ223" i="3" s="1"/>
  <c r="B223" i="3"/>
  <c r="A223" i="3"/>
  <c r="S223" i="3" s="1"/>
  <c r="H222" i="3"/>
  <c r="G222" i="3"/>
  <c r="E222" i="3"/>
  <c r="U222" i="3" s="1"/>
  <c r="AK222" i="3" s="1"/>
  <c r="D222" i="3"/>
  <c r="C222" i="3"/>
  <c r="T222" i="3" s="1"/>
  <c r="B222" i="3"/>
  <c r="A222" i="3"/>
  <c r="S222" i="3" s="1"/>
  <c r="H221" i="3"/>
  <c r="W221" i="3" s="1"/>
  <c r="G221" i="3"/>
  <c r="E221" i="3"/>
  <c r="U221" i="3" s="1"/>
  <c r="AK221" i="3" s="1"/>
  <c r="D221" i="3"/>
  <c r="C221" i="3"/>
  <c r="B221" i="3"/>
  <c r="A221" i="3"/>
  <c r="S221" i="3" s="1"/>
  <c r="H220" i="3"/>
  <c r="W220" i="3" s="1"/>
  <c r="G220" i="3"/>
  <c r="E220" i="3"/>
  <c r="D220" i="3"/>
  <c r="C220" i="3"/>
  <c r="T220" i="3" s="1"/>
  <c r="B220" i="3"/>
  <c r="A220" i="3"/>
  <c r="S220" i="3" s="1"/>
  <c r="H219" i="3"/>
  <c r="W219" i="3" s="1"/>
  <c r="G219" i="3"/>
  <c r="E219" i="3"/>
  <c r="U219" i="3" s="1"/>
  <c r="AK219" i="3" s="1"/>
  <c r="D219" i="3"/>
  <c r="C219" i="3"/>
  <c r="T219" i="3" s="1"/>
  <c r="AJ219" i="3" s="1"/>
  <c r="B219" i="3"/>
  <c r="A219" i="3"/>
  <c r="S219" i="3" s="1"/>
  <c r="H218" i="3"/>
  <c r="W218" i="3" s="1"/>
  <c r="G218" i="3"/>
  <c r="E218" i="3"/>
  <c r="U218" i="3" s="1"/>
  <c r="AK218" i="3" s="1"/>
  <c r="D218" i="3"/>
  <c r="C218" i="3"/>
  <c r="B218" i="3"/>
  <c r="A218" i="3"/>
  <c r="S218" i="3" s="1"/>
  <c r="H217" i="3"/>
  <c r="W217" i="3" s="1"/>
  <c r="G217" i="3"/>
  <c r="E217" i="3"/>
  <c r="U217" i="3" s="1"/>
  <c r="AK217" i="3" s="1"/>
  <c r="D217" i="3"/>
  <c r="C217" i="3"/>
  <c r="T217" i="3" s="1"/>
  <c r="B217" i="3"/>
  <c r="A217" i="3"/>
  <c r="S217" i="3" s="1"/>
  <c r="H216" i="3"/>
  <c r="W216" i="3" s="1"/>
  <c r="G216" i="3"/>
  <c r="E216" i="3"/>
  <c r="U216" i="3" s="1"/>
  <c r="AK216" i="3" s="1"/>
  <c r="D216" i="3"/>
  <c r="C216" i="3"/>
  <c r="T216" i="3" s="1"/>
  <c r="B216" i="3"/>
  <c r="A216" i="3"/>
  <c r="H215" i="3"/>
  <c r="W215" i="3" s="1"/>
  <c r="G215" i="3"/>
  <c r="E215" i="3"/>
  <c r="U215" i="3" s="1"/>
  <c r="AK215" i="3" s="1"/>
  <c r="D215" i="3"/>
  <c r="C215" i="3"/>
  <c r="T215" i="3" s="1"/>
  <c r="AJ215" i="3" s="1"/>
  <c r="B215" i="3"/>
  <c r="A215" i="3"/>
  <c r="S215" i="3" s="1"/>
  <c r="H214" i="3"/>
  <c r="G214" i="3"/>
  <c r="E214" i="3"/>
  <c r="U214" i="3" s="1"/>
  <c r="AK214" i="3" s="1"/>
  <c r="D214" i="3"/>
  <c r="C214" i="3"/>
  <c r="T214" i="3" s="1"/>
  <c r="B214" i="3"/>
  <c r="A214" i="3"/>
  <c r="S214" i="3" s="1"/>
  <c r="H213" i="3"/>
  <c r="W213" i="3" s="1"/>
  <c r="G213" i="3"/>
  <c r="E213" i="3"/>
  <c r="U213" i="3" s="1"/>
  <c r="AK213" i="3" s="1"/>
  <c r="D213" i="3"/>
  <c r="C213" i="3"/>
  <c r="B213" i="3"/>
  <c r="A213" i="3"/>
  <c r="S213" i="3" s="1"/>
  <c r="H212" i="3"/>
  <c r="W212" i="3" s="1"/>
  <c r="G212" i="3"/>
  <c r="E212" i="3"/>
  <c r="D212" i="3"/>
  <c r="C212" i="3"/>
  <c r="T212" i="3" s="1"/>
  <c r="B212" i="3"/>
  <c r="A212" i="3"/>
  <c r="S212" i="3" s="1"/>
  <c r="H211" i="3"/>
  <c r="W211" i="3" s="1"/>
  <c r="G211" i="3"/>
  <c r="E211" i="3"/>
  <c r="U211" i="3" s="1"/>
  <c r="AK211" i="3" s="1"/>
  <c r="D211" i="3"/>
  <c r="C211" i="3"/>
  <c r="T211" i="3" s="1"/>
  <c r="AJ211" i="3" s="1"/>
  <c r="B211" i="3"/>
  <c r="A211" i="3"/>
  <c r="S211" i="3" s="1"/>
  <c r="H210" i="3"/>
  <c r="W210" i="3" s="1"/>
  <c r="G210" i="3"/>
  <c r="E210" i="3"/>
  <c r="U210" i="3" s="1"/>
  <c r="AK210" i="3" s="1"/>
  <c r="D210" i="3"/>
  <c r="C210" i="3"/>
  <c r="B210" i="3"/>
  <c r="A210" i="3"/>
  <c r="S210" i="3" s="1"/>
  <c r="H209" i="3"/>
  <c r="G209" i="3"/>
  <c r="E209" i="3"/>
  <c r="D209" i="3"/>
  <c r="C209" i="3"/>
  <c r="B209" i="3"/>
  <c r="A209" i="3"/>
  <c r="A208" i="3"/>
  <c r="AC208" i="3" s="1"/>
  <c r="H207" i="3"/>
  <c r="W207" i="3" s="1"/>
  <c r="G207" i="3"/>
  <c r="E207" i="3"/>
  <c r="AC195" i="3" s="1"/>
  <c r="AD195" i="3" s="1"/>
  <c r="D207" i="3"/>
  <c r="C207" i="3"/>
  <c r="AC193" i="3" s="1"/>
  <c r="AD193" i="3" s="1"/>
  <c r="B207" i="3"/>
  <c r="A207" i="3"/>
  <c r="S207" i="3" s="1"/>
  <c r="H206" i="3"/>
  <c r="W206" i="3" s="1"/>
  <c r="AI207" i="3" s="1"/>
  <c r="G206" i="3"/>
  <c r="E206" i="3"/>
  <c r="U206" i="3" s="1"/>
  <c r="AH207" i="3" s="1"/>
  <c r="D206" i="3"/>
  <c r="C206" i="3"/>
  <c r="B206" i="3"/>
  <c r="A206" i="3"/>
  <c r="H205" i="3"/>
  <c r="W205" i="3" s="1"/>
  <c r="G205" i="3"/>
  <c r="E205" i="3"/>
  <c r="U205" i="3" s="1"/>
  <c r="AK205" i="3" s="1"/>
  <c r="D205" i="3"/>
  <c r="C205" i="3"/>
  <c r="T205" i="3" s="1"/>
  <c r="B205" i="3"/>
  <c r="A205" i="3"/>
  <c r="S205" i="3" s="1"/>
  <c r="H204" i="3"/>
  <c r="G204" i="3"/>
  <c r="E204" i="3"/>
  <c r="U204" i="3" s="1"/>
  <c r="AK204" i="3" s="1"/>
  <c r="D204" i="3"/>
  <c r="C204" i="3"/>
  <c r="T204" i="3" s="1"/>
  <c r="AJ204" i="3" s="1"/>
  <c r="B204" i="3"/>
  <c r="A204" i="3"/>
  <c r="S204" i="3" s="1"/>
  <c r="H203" i="3"/>
  <c r="W203" i="3" s="1"/>
  <c r="G203" i="3"/>
  <c r="E203" i="3"/>
  <c r="U203" i="3" s="1"/>
  <c r="AK203" i="3" s="1"/>
  <c r="D203" i="3"/>
  <c r="C203" i="3"/>
  <c r="T203" i="3" s="1"/>
  <c r="AJ203" i="3" s="1"/>
  <c r="B203" i="3"/>
  <c r="A203" i="3"/>
  <c r="S203" i="3" s="1"/>
  <c r="H202" i="3"/>
  <c r="W202" i="3" s="1"/>
  <c r="G202" i="3"/>
  <c r="E202" i="3"/>
  <c r="D202" i="3"/>
  <c r="C202" i="3"/>
  <c r="T202" i="3" s="1"/>
  <c r="B202" i="3"/>
  <c r="A202" i="3"/>
  <c r="S202" i="3" s="1"/>
  <c r="H201" i="3"/>
  <c r="W201" i="3" s="1"/>
  <c r="G201" i="3"/>
  <c r="E201" i="3"/>
  <c r="U201" i="3" s="1"/>
  <c r="AK201" i="3" s="1"/>
  <c r="D201" i="3"/>
  <c r="C201" i="3"/>
  <c r="T201" i="3" s="1"/>
  <c r="B201" i="3"/>
  <c r="A201" i="3"/>
  <c r="S201" i="3" s="1"/>
  <c r="H200" i="3"/>
  <c r="W200" i="3" s="1"/>
  <c r="G200" i="3"/>
  <c r="E200" i="3"/>
  <c r="U200" i="3" s="1"/>
  <c r="AK200" i="3" s="1"/>
  <c r="D200" i="3"/>
  <c r="C200" i="3"/>
  <c r="B200" i="3"/>
  <c r="A200" i="3"/>
  <c r="S200" i="3" s="1"/>
  <c r="H199" i="3"/>
  <c r="G199" i="3"/>
  <c r="E199" i="3"/>
  <c r="U199" i="3" s="1"/>
  <c r="AK199" i="3" s="1"/>
  <c r="D199" i="3"/>
  <c r="C199" i="3"/>
  <c r="T199" i="3" s="1"/>
  <c r="B199" i="3"/>
  <c r="A199" i="3"/>
  <c r="S199" i="3" s="1"/>
  <c r="H198" i="3"/>
  <c r="W198" i="3" s="1"/>
  <c r="G198" i="3"/>
  <c r="E198" i="3"/>
  <c r="U198" i="3" s="1"/>
  <c r="AK198" i="3" s="1"/>
  <c r="D198" i="3"/>
  <c r="C198" i="3"/>
  <c r="T198" i="3" s="1"/>
  <c r="B198" i="3"/>
  <c r="A198" i="3"/>
  <c r="H197" i="3"/>
  <c r="W197" i="3" s="1"/>
  <c r="G197" i="3"/>
  <c r="E197" i="3"/>
  <c r="U197" i="3" s="1"/>
  <c r="AK197" i="3" s="1"/>
  <c r="D197" i="3"/>
  <c r="C197" i="3"/>
  <c r="T197" i="3" s="1"/>
  <c r="B197" i="3"/>
  <c r="A197" i="3"/>
  <c r="S197" i="3" s="1"/>
  <c r="H196" i="3"/>
  <c r="G196" i="3"/>
  <c r="E196" i="3"/>
  <c r="U196" i="3" s="1"/>
  <c r="AK196" i="3" s="1"/>
  <c r="D196" i="3"/>
  <c r="C196" i="3"/>
  <c r="T196" i="3" s="1"/>
  <c r="B196" i="3"/>
  <c r="A196" i="3"/>
  <c r="S196" i="3" s="1"/>
  <c r="H195" i="3"/>
  <c r="W195" i="3" s="1"/>
  <c r="G195" i="3"/>
  <c r="E195" i="3"/>
  <c r="U195" i="3" s="1"/>
  <c r="AK195" i="3" s="1"/>
  <c r="D195" i="3"/>
  <c r="C195" i="3"/>
  <c r="B195" i="3"/>
  <c r="A195" i="3"/>
  <c r="S195" i="3" s="1"/>
  <c r="H194" i="3"/>
  <c r="W194" i="3" s="1"/>
  <c r="G194" i="3"/>
  <c r="E194" i="3"/>
  <c r="D194" i="3"/>
  <c r="C194" i="3"/>
  <c r="T194" i="3" s="1"/>
  <c r="B194" i="3"/>
  <c r="A194" i="3"/>
  <c r="S194" i="3" s="1"/>
  <c r="H193" i="3"/>
  <c r="W193" i="3" s="1"/>
  <c r="G193" i="3"/>
  <c r="E193" i="3"/>
  <c r="D193" i="3"/>
  <c r="C193" i="3"/>
  <c r="T193" i="3" s="1"/>
  <c r="B193" i="3"/>
  <c r="A193" i="3"/>
  <c r="S193" i="3" s="1"/>
  <c r="H192" i="3"/>
  <c r="W192" i="3" s="1"/>
  <c r="G192" i="3"/>
  <c r="E192" i="3"/>
  <c r="U192" i="3" s="1"/>
  <c r="AK192" i="3" s="1"/>
  <c r="D192" i="3"/>
  <c r="C192" i="3"/>
  <c r="B192" i="3"/>
  <c r="A192" i="3"/>
  <c r="S192" i="3" s="1"/>
  <c r="H191" i="3"/>
  <c r="W191" i="3" s="1"/>
  <c r="G191" i="3"/>
  <c r="E191" i="3"/>
  <c r="U191" i="3" s="1"/>
  <c r="AK191" i="3" s="1"/>
  <c r="D191" i="3"/>
  <c r="C191" i="3"/>
  <c r="T191" i="3" s="1"/>
  <c r="B191" i="3"/>
  <c r="A191" i="3"/>
  <c r="S191" i="3" s="1"/>
  <c r="H190" i="3"/>
  <c r="W190" i="3" s="1"/>
  <c r="G190" i="3"/>
  <c r="E190" i="3"/>
  <c r="U190" i="3" s="1"/>
  <c r="AK190" i="3" s="1"/>
  <c r="D190" i="3"/>
  <c r="C190" i="3"/>
  <c r="T190" i="3" s="1"/>
  <c r="B190" i="3"/>
  <c r="A190" i="3"/>
  <c r="H189" i="3"/>
  <c r="W189" i="3" s="1"/>
  <c r="G189" i="3"/>
  <c r="E189" i="3"/>
  <c r="U189" i="3" s="1"/>
  <c r="AK189" i="3" s="1"/>
  <c r="D189" i="3"/>
  <c r="C189" i="3"/>
  <c r="T189" i="3" s="1"/>
  <c r="B189" i="3"/>
  <c r="A189" i="3"/>
  <c r="S189" i="3" s="1"/>
  <c r="H188" i="3"/>
  <c r="G188" i="3"/>
  <c r="E188" i="3"/>
  <c r="U188" i="3" s="1"/>
  <c r="AK188" i="3" s="1"/>
  <c r="D188" i="3"/>
  <c r="C188" i="3"/>
  <c r="T188" i="3" s="1"/>
  <c r="B188" i="3"/>
  <c r="A188" i="3"/>
  <c r="S188" i="3" s="1"/>
  <c r="H187" i="3"/>
  <c r="W187" i="3" s="1"/>
  <c r="G187" i="3"/>
  <c r="E187" i="3"/>
  <c r="U187" i="3" s="1"/>
  <c r="AK187" i="3" s="1"/>
  <c r="D187" i="3"/>
  <c r="C187" i="3"/>
  <c r="T187" i="3" s="1"/>
  <c r="B187" i="3"/>
  <c r="A187" i="3"/>
  <c r="S187" i="3" s="1"/>
  <c r="H186" i="3"/>
  <c r="G186" i="3"/>
  <c r="E186" i="3"/>
  <c r="D186" i="3"/>
  <c r="C186" i="3"/>
  <c r="B186" i="3"/>
  <c r="A186" i="3"/>
  <c r="A185" i="3"/>
  <c r="H184" i="3"/>
  <c r="W184" i="3" s="1"/>
  <c r="G184" i="3"/>
  <c r="E184" i="3"/>
  <c r="D184" i="3"/>
  <c r="C184" i="3"/>
  <c r="B184" i="3"/>
  <c r="A184" i="3"/>
  <c r="S184" i="3" s="1"/>
  <c r="H183" i="3"/>
  <c r="W183" i="3" s="1"/>
  <c r="AI184" i="3" s="1"/>
  <c r="G183" i="3"/>
  <c r="E183" i="3"/>
  <c r="U183" i="3" s="1"/>
  <c r="AH184" i="3" s="1"/>
  <c r="D183" i="3"/>
  <c r="C183" i="3"/>
  <c r="T183" i="3" s="1"/>
  <c r="AG184" i="3" s="1"/>
  <c r="B183" i="3"/>
  <c r="A183" i="3"/>
  <c r="S183" i="3" s="1"/>
  <c r="H182" i="3"/>
  <c r="W182" i="3" s="1"/>
  <c r="G182" i="3"/>
  <c r="E182" i="3"/>
  <c r="U182" i="3" s="1"/>
  <c r="AK182" i="3" s="1"/>
  <c r="D182" i="3"/>
  <c r="C182" i="3"/>
  <c r="B182" i="3"/>
  <c r="A182" i="3"/>
  <c r="S182" i="3" s="1"/>
  <c r="H181" i="3"/>
  <c r="W181" i="3" s="1"/>
  <c r="G181" i="3"/>
  <c r="E181" i="3"/>
  <c r="U181" i="3" s="1"/>
  <c r="AK181" i="3" s="1"/>
  <c r="D181" i="3"/>
  <c r="C181" i="3"/>
  <c r="B181" i="3"/>
  <c r="A181" i="3"/>
  <c r="S181" i="3" s="1"/>
  <c r="H180" i="3"/>
  <c r="W180" i="3" s="1"/>
  <c r="G180" i="3"/>
  <c r="E180" i="3"/>
  <c r="U180" i="3" s="1"/>
  <c r="AK180" i="3" s="1"/>
  <c r="D180" i="3"/>
  <c r="C180" i="3"/>
  <c r="T180" i="3" s="1"/>
  <c r="B180" i="3"/>
  <c r="A180" i="3"/>
  <c r="H179" i="3"/>
  <c r="W179" i="3" s="1"/>
  <c r="G179" i="3"/>
  <c r="E179" i="3"/>
  <c r="U179" i="3" s="1"/>
  <c r="AK179" i="3" s="1"/>
  <c r="D179" i="3"/>
  <c r="C179" i="3"/>
  <c r="T179" i="3" s="1"/>
  <c r="B179" i="3"/>
  <c r="A179" i="3"/>
  <c r="S179" i="3" s="1"/>
  <c r="H178" i="3"/>
  <c r="G178" i="3"/>
  <c r="E178" i="3"/>
  <c r="U178" i="3" s="1"/>
  <c r="AK178" i="3" s="1"/>
  <c r="D178" i="3"/>
  <c r="C178" i="3"/>
  <c r="T178" i="3" s="1"/>
  <c r="B178" i="3"/>
  <c r="A178" i="3"/>
  <c r="S178" i="3" s="1"/>
  <c r="H177" i="3"/>
  <c r="W177" i="3" s="1"/>
  <c r="G177" i="3"/>
  <c r="E177" i="3"/>
  <c r="U177" i="3" s="1"/>
  <c r="AK177" i="3" s="1"/>
  <c r="D177" i="3"/>
  <c r="C177" i="3"/>
  <c r="T177" i="3" s="1"/>
  <c r="B177" i="3"/>
  <c r="A177" i="3"/>
  <c r="S177" i="3" s="1"/>
  <c r="H176" i="3"/>
  <c r="W176" i="3" s="1"/>
  <c r="G176" i="3"/>
  <c r="E176" i="3"/>
  <c r="D176" i="3"/>
  <c r="C176" i="3"/>
  <c r="T176" i="3" s="1"/>
  <c r="B176" i="3"/>
  <c r="A176" i="3"/>
  <c r="S176" i="3" s="1"/>
  <c r="H175" i="3"/>
  <c r="W175" i="3" s="1"/>
  <c r="G175" i="3"/>
  <c r="E175" i="3"/>
  <c r="U175" i="3" s="1"/>
  <c r="AK175" i="3" s="1"/>
  <c r="D175" i="3"/>
  <c r="C175" i="3"/>
  <c r="T175" i="3" s="1"/>
  <c r="AJ175" i="3" s="1"/>
  <c r="B175" i="3"/>
  <c r="A175" i="3"/>
  <c r="S175" i="3" s="1"/>
  <c r="H174" i="3"/>
  <c r="W174" i="3" s="1"/>
  <c r="G174" i="3"/>
  <c r="E174" i="3"/>
  <c r="U174" i="3" s="1"/>
  <c r="AK174" i="3" s="1"/>
  <c r="D174" i="3"/>
  <c r="C174" i="3"/>
  <c r="B174" i="3"/>
  <c r="A174" i="3"/>
  <c r="S174" i="3" s="1"/>
  <c r="H173" i="3"/>
  <c r="W173" i="3" s="1"/>
  <c r="G173" i="3"/>
  <c r="E173" i="3"/>
  <c r="U173" i="3" s="1"/>
  <c r="AK173" i="3" s="1"/>
  <c r="D173" i="3"/>
  <c r="C173" i="3"/>
  <c r="T173" i="3" s="1"/>
  <c r="B173" i="3"/>
  <c r="A173" i="3"/>
  <c r="S173" i="3" s="1"/>
  <c r="H172" i="3"/>
  <c r="W172" i="3" s="1"/>
  <c r="G172" i="3"/>
  <c r="E172" i="3"/>
  <c r="U172" i="3" s="1"/>
  <c r="AK172" i="3" s="1"/>
  <c r="D172" i="3"/>
  <c r="C172" i="3"/>
  <c r="T172" i="3" s="1"/>
  <c r="B172" i="3"/>
  <c r="A172" i="3"/>
  <c r="H171" i="3"/>
  <c r="W171" i="3" s="1"/>
  <c r="G171" i="3"/>
  <c r="E171" i="3"/>
  <c r="U171" i="3" s="1"/>
  <c r="AK171" i="3" s="1"/>
  <c r="D171" i="3"/>
  <c r="C171" i="3"/>
  <c r="T171" i="3" s="1"/>
  <c r="B171" i="3"/>
  <c r="A171" i="3"/>
  <c r="S171" i="3" s="1"/>
  <c r="H170" i="3"/>
  <c r="G170" i="3"/>
  <c r="E170" i="3"/>
  <c r="U170" i="3" s="1"/>
  <c r="AK170" i="3" s="1"/>
  <c r="D170" i="3"/>
  <c r="C170" i="3"/>
  <c r="T170" i="3" s="1"/>
  <c r="B170" i="3"/>
  <c r="A170" i="3"/>
  <c r="S170" i="3" s="1"/>
  <c r="H169" i="3"/>
  <c r="W169" i="3" s="1"/>
  <c r="G169" i="3"/>
  <c r="E169" i="3"/>
  <c r="U169" i="3" s="1"/>
  <c r="AK169" i="3" s="1"/>
  <c r="D169" i="3"/>
  <c r="C169" i="3"/>
  <c r="T169" i="3" s="1"/>
  <c r="B169" i="3"/>
  <c r="A169" i="3"/>
  <c r="S169" i="3" s="1"/>
  <c r="H168" i="3"/>
  <c r="W168" i="3" s="1"/>
  <c r="G168" i="3"/>
  <c r="E168" i="3"/>
  <c r="D168" i="3"/>
  <c r="C168" i="3"/>
  <c r="T168" i="3" s="1"/>
  <c r="B168" i="3"/>
  <c r="A168" i="3"/>
  <c r="S168" i="3" s="1"/>
  <c r="H167" i="3"/>
  <c r="W167" i="3" s="1"/>
  <c r="G167" i="3"/>
  <c r="E167" i="3"/>
  <c r="U167" i="3" s="1"/>
  <c r="AK167" i="3" s="1"/>
  <c r="D167" i="3"/>
  <c r="C167" i="3"/>
  <c r="T167" i="3" s="1"/>
  <c r="AJ167" i="3" s="1"/>
  <c r="B167" i="3"/>
  <c r="A167" i="3"/>
  <c r="S167" i="3" s="1"/>
  <c r="H166" i="3"/>
  <c r="W166" i="3" s="1"/>
  <c r="G166" i="3"/>
  <c r="E166" i="3"/>
  <c r="U166" i="3" s="1"/>
  <c r="AK166" i="3" s="1"/>
  <c r="D166" i="3"/>
  <c r="C166" i="3"/>
  <c r="B166" i="3"/>
  <c r="A166" i="3"/>
  <c r="S166" i="3" s="1"/>
  <c r="H165" i="3"/>
  <c r="W165" i="3" s="1"/>
  <c r="G165" i="3"/>
  <c r="E165" i="3"/>
  <c r="U165" i="3" s="1"/>
  <c r="AK165" i="3" s="1"/>
  <c r="D165" i="3"/>
  <c r="C165" i="3"/>
  <c r="T165" i="3" s="1"/>
  <c r="AJ165" i="3" s="1"/>
  <c r="B165" i="3"/>
  <c r="A165" i="3"/>
  <c r="S165" i="3" s="1"/>
  <c r="H164" i="3"/>
  <c r="W164" i="3" s="1"/>
  <c r="G164" i="3"/>
  <c r="E164" i="3"/>
  <c r="U164" i="3" s="1"/>
  <c r="AK164" i="3" s="1"/>
  <c r="D164" i="3"/>
  <c r="C164" i="3"/>
  <c r="T164" i="3" s="1"/>
  <c r="B164" i="3"/>
  <c r="A164" i="3"/>
  <c r="H163" i="3"/>
  <c r="G163" i="3"/>
  <c r="E163" i="3"/>
  <c r="D163" i="3"/>
  <c r="C163" i="3"/>
  <c r="B163" i="3"/>
  <c r="A163" i="3"/>
  <c r="A162" i="3"/>
  <c r="AC162" i="3" s="1"/>
  <c r="H161" i="3"/>
  <c r="W161" i="3" s="1"/>
  <c r="G161" i="3"/>
  <c r="E161" i="3"/>
  <c r="U161" i="3" s="1"/>
  <c r="D161" i="3"/>
  <c r="C161" i="3"/>
  <c r="B161" i="3"/>
  <c r="A161" i="3"/>
  <c r="S161" i="3" s="1"/>
  <c r="H160" i="3"/>
  <c r="W160" i="3" s="1"/>
  <c r="AI161" i="3" s="1"/>
  <c r="G160" i="3"/>
  <c r="E160" i="3"/>
  <c r="D160" i="3"/>
  <c r="C160" i="3"/>
  <c r="T160" i="3" s="1"/>
  <c r="AG161" i="3" s="1"/>
  <c r="B160" i="3"/>
  <c r="A160" i="3"/>
  <c r="S160" i="3" s="1"/>
  <c r="H159" i="3"/>
  <c r="W159" i="3" s="1"/>
  <c r="G159" i="3"/>
  <c r="E159" i="3"/>
  <c r="U159" i="3" s="1"/>
  <c r="AK159" i="3" s="1"/>
  <c r="D159" i="3"/>
  <c r="C159" i="3"/>
  <c r="T159" i="3" s="1"/>
  <c r="AJ159" i="3" s="1"/>
  <c r="B159" i="3"/>
  <c r="A159" i="3"/>
  <c r="S159" i="3" s="1"/>
  <c r="H158" i="3"/>
  <c r="W158" i="3" s="1"/>
  <c r="G158" i="3"/>
  <c r="E158" i="3"/>
  <c r="U158" i="3" s="1"/>
  <c r="AK158" i="3" s="1"/>
  <c r="D158" i="3"/>
  <c r="C158" i="3"/>
  <c r="T158" i="3" s="1"/>
  <c r="B158" i="3"/>
  <c r="A158" i="3"/>
  <c r="S158" i="3" s="1"/>
  <c r="H157" i="3"/>
  <c r="W157" i="3" s="1"/>
  <c r="G157" i="3"/>
  <c r="E157" i="3"/>
  <c r="U157" i="3" s="1"/>
  <c r="AK157" i="3" s="1"/>
  <c r="D157" i="3"/>
  <c r="C157" i="3"/>
  <c r="T157" i="3" s="1"/>
  <c r="AJ157" i="3" s="1"/>
  <c r="B157" i="3"/>
  <c r="A157" i="3"/>
  <c r="S157" i="3" s="1"/>
  <c r="H156" i="3"/>
  <c r="W156" i="3" s="1"/>
  <c r="G156" i="3"/>
  <c r="E156" i="3"/>
  <c r="U156" i="3" s="1"/>
  <c r="AK156" i="3" s="1"/>
  <c r="D156" i="3"/>
  <c r="C156" i="3"/>
  <c r="T156" i="3" s="1"/>
  <c r="B156" i="3"/>
  <c r="A156" i="3"/>
  <c r="S156" i="3" s="1"/>
  <c r="H155" i="3"/>
  <c r="G155" i="3"/>
  <c r="E155" i="3"/>
  <c r="D155" i="3"/>
  <c r="C155" i="3"/>
  <c r="T155" i="3" s="1"/>
  <c r="B155" i="3"/>
  <c r="A155" i="3"/>
  <c r="S155" i="3" s="1"/>
  <c r="H154" i="3"/>
  <c r="W154" i="3" s="1"/>
  <c r="G154" i="3"/>
  <c r="E154" i="3"/>
  <c r="U154" i="3" s="1"/>
  <c r="AK154" i="3" s="1"/>
  <c r="D154" i="3"/>
  <c r="C154" i="3"/>
  <c r="T154" i="3" s="1"/>
  <c r="AJ154" i="3" s="1"/>
  <c r="B154" i="3"/>
  <c r="A154" i="3"/>
  <c r="S154" i="3" s="1"/>
  <c r="H153" i="3"/>
  <c r="W153" i="3" s="1"/>
  <c r="G153" i="3"/>
  <c r="E153" i="3"/>
  <c r="D153" i="3"/>
  <c r="C153" i="3"/>
  <c r="T153" i="3" s="1"/>
  <c r="AJ153" i="3" s="1"/>
  <c r="B153" i="3"/>
  <c r="A153" i="3"/>
  <c r="S153" i="3" s="1"/>
  <c r="H152" i="3"/>
  <c r="W152" i="3" s="1"/>
  <c r="G152" i="3"/>
  <c r="E152" i="3"/>
  <c r="U152" i="3" s="1"/>
  <c r="AK152" i="3" s="1"/>
  <c r="D152" i="3"/>
  <c r="C152" i="3"/>
  <c r="T152" i="3" s="1"/>
  <c r="AJ152" i="3" s="1"/>
  <c r="B152" i="3"/>
  <c r="A152" i="3"/>
  <c r="S152" i="3" s="1"/>
  <c r="H151" i="3"/>
  <c r="W151" i="3" s="1"/>
  <c r="G151" i="3"/>
  <c r="E151" i="3"/>
  <c r="U151" i="3" s="1"/>
  <c r="AK151" i="3" s="1"/>
  <c r="D151" i="3"/>
  <c r="C151" i="3"/>
  <c r="T151" i="3" s="1"/>
  <c r="AJ151" i="3" s="1"/>
  <c r="B151" i="3"/>
  <c r="A151" i="3"/>
  <c r="S151" i="3" s="1"/>
  <c r="H150" i="3"/>
  <c r="W150" i="3" s="1"/>
  <c r="G150" i="3"/>
  <c r="E150" i="3"/>
  <c r="U150" i="3" s="1"/>
  <c r="AK150" i="3" s="1"/>
  <c r="D150" i="3"/>
  <c r="C150" i="3"/>
  <c r="T150" i="3" s="1"/>
  <c r="B150" i="3"/>
  <c r="A150" i="3"/>
  <c r="S150" i="3" s="1"/>
  <c r="H149" i="3"/>
  <c r="W149" i="3" s="1"/>
  <c r="G149" i="3"/>
  <c r="E149" i="3"/>
  <c r="U149" i="3" s="1"/>
  <c r="AK149" i="3" s="1"/>
  <c r="D149" i="3"/>
  <c r="C149" i="3"/>
  <c r="T149" i="3" s="1"/>
  <c r="AJ149" i="3" s="1"/>
  <c r="B149" i="3"/>
  <c r="A149" i="3"/>
  <c r="S149" i="3" s="1"/>
  <c r="H148" i="3"/>
  <c r="W148" i="3" s="1"/>
  <c r="G148" i="3"/>
  <c r="E148" i="3"/>
  <c r="U148" i="3" s="1"/>
  <c r="AK148" i="3" s="1"/>
  <c r="D148" i="3"/>
  <c r="C148" i="3"/>
  <c r="B148" i="3"/>
  <c r="A148" i="3"/>
  <c r="S148" i="3" s="1"/>
  <c r="H147" i="3"/>
  <c r="W147" i="3" s="1"/>
  <c r="G147" i="3"/>
  <c r="E147" i="3"/>
  <c r="U147" i="3" s="1"/>
  <c r="AK147" i="3" s="1"/>
  <c r="D147" i="3"/>
  <c r="C147" i="3"/>
  <c r="T147" i="3" s="1"/>
  <c r="B147" i="3"/>
  <c r="A147" i="3"/>
  <c r="S147" i="3" s="1"/>
  <c r="H146" i="3"/>
  <c r="W146" i="3" s="1"/>
  <c r="G146" i="3"/>
  <c r="E146" i="3"/>
  <c r="U146" i="3" s="1"/>
  <c r="AK146" i="3" s="1"/>
  <c r="D146" i="3"/>
  <c r="C146" i="3"/>
  <c r="T146" i="3" s="1"/>
  <c r="AJ146" i="3" s="1"/>
  <c r="B146" i="3"/>
  <c r="A146" i="3"/>
  <c r="S146" i="3" s="1"/>
  <c r="H145" i="3"/>
  <c r="W145" i="3" s="1"/>
  <c r="G145" i="3"/>
  <c r="E145" i="3"/>
  <c r="U145" i="3" s="1"/>
  <c r="AK145" i="3" s="1"/>
  <c r="D145" i="3"/>
  <c r="C145" i="3"/>
  <c r="T145" i="3" s="1"/>
  <c r="B145" i="3"/>
  <c r="A145" i="3"/>
  <c r="S145" i="3" s="1"/>
  <c r="H144" i="3"/>
  <c r="W144" i="3" s="1"/>
  <c r="G144" i="3"/>
  <c r="E144" i="3"/>
  <c r="U144" i="3" s="1"/>
  <c r="AK144" i="3" s="1"/>
  <c r="D144" i="3"/>
  <c r="C144" i="3"/>
  <c r="T144" i="3" s="1"/>
  <c r="AJ144" i="3" s="1"/>
  <c r="B144" i="3"/>
  <c r="A144" i="3"/>
  <c r="S144" i="3" s="1"/>
  <c r="H143" i="3"/>
  <c r="W143" i="3" s="1"/>
  <c r="G143" i="3"/>
  <c r="E143" i="3"/>
  <c r="U143" i="3" s="1"/>
  <c r="AK143" i="3" s="1"/>
  <c r="D143" i="3"/>
  <c r="C143" i="3"/>
  <c r="B143" i="3"/>
  <c r="A143" i="3"/>
  <c r="S143" i="3" s="1"/>
  <c r="H142" i="3"/>
  <c r="W142" i="3" s="1"/>
  <c r="G142" i="3"/>
  <c r="E142" i="3"/>
  <c r="U142" i="3" s="1"/>
  <c r="AK142" i="3" s="1"/>
  <c r="D142" i="3"/>
  <c r="C142" i="3"/>
  <c r="T142" i="3" s="1"/>
  <c r="B142" i="3"/>
  <c r="A142" i="3"/>
  <c r="S142" i="3" s="1"/>
  <c r="H141" i="3"/>
  <c r="W141" i="3" s="1"/>
  <c r="G141" i="3"/>
  <c r="E141" i="3"/>
  <c r="U141" i="3" s="1"/>
  <c r="AK141" i="3" s="1"/>
  <c r="D141" i="3"/>
  <c r="C141" i="3"/>
  <c r="T141" i="3" s="1"/>
  <c r="AJ141" i="3" s="1"/>
  <c r="B141" i="3"/>
  <c r="A141" i="3"/>
  <c r="S141" i="3" s="1"/>
  <c r="H140" i="3"/>
  <c r="G140" i="3"/>
  <c r="E140" i="3"/>
  <c r="D140" i="3"/>
  <c r="C140" i="3"/>
  <c r="B140" i="3"/>
  <c r="A140" i="3"/>
  <c r="A139" i="3"/>
  <c r="AC139" i="3" s="1"/>
  <c r="H138" i="3"/>
  <c r="W138" i="3" s="1"/>
  <c r="G138" i="3"/>
  <c r="E138" i="3"/>
  <c r="D138" i="3"/>
  <c r="C138" i="3"/>
  <c r="B138" i="3"/>
  <c r="A138" i="3"/>
  <c r="S138" i="3" s="1"/>
  <c r="H137" i="3"/>
  <c r="W137" i="3" s="1"/>
  <c r="AI138" i="3" s="1"/>
  <c r="G137" i="3"/>
  <c r="E137" i="3"/>
  <c r="D137" i="3"/>
  <c r="C137" i="3"/>
  <c r="AC119" i="3" s="1"/>
  <c r="AD119" i="3" s="1"/>
  <c r="B137" i="3"/>
  <c r="A137" i="3"/>
  <c r="S137" i="3" s="1"/>
  <c r="H136" i="3"/>
  <c r="W136" i="3" s="1"/>
  <c r="G136" i="3"/>
  <c r="E136" i="3"/>
  <c r="U136" i="3" s="1"/>
  <c r="AK136" i="3" s="1"/>
  <c r="D136" i="3"/>
  <c r="C136" i="3"/>
  <c r="T136" i="3" s="1"/>
  <c r="B136" i="3"/>
  <c r="A136" i="3"/>
  <c r="H135" i="3"/>
  <c r="W135" i="3" s="1"/>
  <c r="G135" i="3"/>
  <c r="E135" i="3"/>
  <c r="U135" i="3" s="1"/>
  <c r="AK135" i="3" s="1"/>
  <c r="D135" i="3"/>
  <c r="C135" i="3"/>
  <c r="T135" i="3" s="1"/>
  <c r="B135" i="3"/>
  <c r="A135" i="3"/>
  <c r="S135" i="3" s="1"/>
  <c r="H134" i="3"/>
  <c r="G134" i="3"/>
  <c r="E134" i="3"/>
  <c r="U134" i="3" s="1"/>
  <c r="AK134" i="3" s="1"/>
  <c r="D134" i="3"/>
  <c r="C134" i="3"/>
  <c r="T134" i="3" s="1"/>
  <c r="B134" i="3"/>
  <c r="A134" i="3"/>
  <c r="S134" i="3" s="1"/>
  <c r="H133" i="3"/>
  <c r="W133" i="3" s="1"/>
  <c r="G133" i="3"/>
  <c r="E133" i="3"/>
  <c r="U133" i="3" s="1"/>
  <c r="AK133" i="3" s="1"/>
  <c r="D133" i="3"/>
  <c r="C133" i="3"/>
  <c r="T133" i="3" s="1"/>
  <c r="AJ133" i="3" s="1"/>
  <c r="B133" i="3"/>
  <c r="A133" i="3"/>
  <c r="S133" i="3" s="1"/>
  <c r="H132" i="3"/>
  <c r="W132" i="3" s="1"/>
  <c r="G132" i="3"/>
  <c r="E132" i="3"/>
  <c r="D132" i="3"/>
  <c r="C132" i="3"/>
  <c r="T132" i="3" s="1"/>
  <c r="AJ132" i="3" s="1"/>
  <c r="B132" i="3"/>
  <c r="A132" i="3"/>
  <c r="S132" i="3" s="1"/>
  <c r="H131" i="3"/>
  <c r="W131" i="3" s="1"/>
  <c r="G131" i="3"/>
  <c r="E131" i="3"/>
  <c r="U131" i="3" s="1"/>
  <c r="AK131" i="3" s="1"/>
  <c r="D131" i="3"/>
  <c r="C131" i="3"/>
  <c r="T131" i="3" s="1"/>
  <c r="AJ131" i="3" s="1"/>
  <c r="B131" i="3"/>
  <c r="A131" i="3"/>
  <c r="S131" i="3" s="1"/>
  <c r="H130" i="3"/>
  <c r="W130" i="3" s="1"/>
  <c r="G130" i="3"/>
  <c r="E130" i="3"/>
  <c r="U130" i="3" s="1"/>
  <c r="AK130" i="3" s="1"/>
  <c r="D130" i="3"/>
  <c r="C130" i="3"/>
  <c r="B130" i="3"/>
  <c r="A130" i="3"/>
  <c r="S130" i="3" s="1"/>
  <c r="H129" i="3"/>
  <c r="W129" i="3" s="1"/>
  <c r="G129" i="3"/>
  <c r="E129" i="3"/>
  <c r="U129" i="3" s="1"/>
  <c r="AK129" i="3" s="1"/>
  <c r="D129" i="3"/>
  <c r="C129" i="3"/>
  <c r="T129" i="3" s="1"/>
  <c r="B129" i="3"/>
  <c r="A129" i="3"/>
  <c r="S129" i="3" s="1"/>
  <c r="H128" i="3"/>
  <c r="W128" i="3" s="1"/>
  <c r="G128" i="3"/>
  <c r="E128" i="3"/>
  <c r="U128" i="3" s="1"/>
  <c r="AK128" i="3" s="1"/>
  <c r="D128" i="3"/>
  <c r="C128" i="3"/>
  <c r="T128" i="3" s="1"/>
  <c r="B128" i="3"/>
  <c r="A128" i="3"/>
  <c r="H127" i="3"/>
  <c r="W127" i="3" s="1"/>
  <c r="G127" i="3"/>
  <c r="E127" i="3"/>
  <c r="U127" i="3" s="1"/>
  <c r="AK127" i="3" s="1"/>
  <c r="D127" i="3"/>
  <c r="C127" i="3"/>
  <c r="T127" i="3" s="1"/>
  <c r="B127" i="3"/>
  <c r="A127" i="3"/>
  <c r="S127" i="3" s="1"/>
  <c r="H126" i="3"/>
  <c r="G126" i="3"/>
  <c r="E126" i="3"/>
  <c r="U126" i="3" s="1"/>
  <c r="AK126" i="3" s="1"/>
  <c r="D126" i="3"/>
  <c r="C126" i="3"/>
  <c r="T126" i="3" s="1"/>
  <c r="B126" i="3"/>
  <c r="A126" i="3"/>
  <c r="S126" i="3" s="1"/>
  <c r="H125" i="3"/>
  <c r="W125" i="3" s="1"/>
  <c r="G125" i="3"/>
  <c r="E125" i="3"/>
  <c r="U125" i="3" s="1"/>
  <c r="AK125" i="3" s="1"/>
  <c r="D125" i="3"/>
  <c r="C125" i="3"/>
  <c r="T125" i="3" s="1"/>
  <c r="B125" i="3"/>
  <c r="A125" i="3"/>
  <c r="S125" i="3" s="1"/>
  <c r="H124" i="3"/>
  <c r="W124" i="3" s="1"/>
  <c r="G124" i="3"/>
  <c r="E124" i="3"/>
  <c r="D124" i="3"/>
  <c r="C124" i="3"/>
  <c r="T124" i="3" s="1"/>
  <c r="B124" i="3"/>
  <c r="A124" i="3"/>
  <c r="S124" i="3" s="1"/>
  <c r="H123" i="3"/>
  <c r="W123" i="3" s="1"/>
  <c r="G123" i="3"/>
  <c r="E123" i="3"/>
  <c r="U123" i="3" s="1"/>
  <c r="AK123" i="3" s="1"/>
  <c r="D123" i="3"/>
  <c r="C123" i="3"/>
  <c r="T123" i="3" s="1"/>
  <c r="AJ123" i="3" s="1"/>
  <c r="B123" i="3"/>
  <c r="A123" i="3"/>
  <c r="S123" i="3" s="1"/>
  <c r="H122" i="3"/>
  <c r="W122" i="3" s="1"/>
  <c r="G122" i="3"/>
  <c r="E122" i="3"/>
  <c r="U122" i="3" s="1"/>
  <c r="AK122" i="3" s="1"/>
  <c r="D122" i="3"/>
  <c r="C122" i="3"/>
  <c r="B122" i="3"/>
  <c r="A122" i="3"/>
  <c r="S122" i="3" s="1"/>
  <c r="H121" i="3"/>
  <c r="W121" i="3" s="1"/>
  <c r="G121" i="3"/>
  <c r="E121" i="3"/>
  <c r="U121" i="3" s="1"/>
  <c r="AK121" i="3" s="1"/>
  <c r="D121" i="3"/>
  <c r="C121" i="3"/>
  <c r="T121" i="3" s="1"/>
  <c r="B121" i="3"/>
  <c r="A121" i="3"/>
  <c r="S121" i="3" s="1"/>
  <c r="H120" i="3"/>
  <c r="W120" i="3" s="1"/>
  <c r="G120" i="3"/>
  <c r="E120" i="3"/>
  <c r="U120" i="3" s="1"/>
  <c r="AK120" i="3" s="1"/>
  <c r="D120" i="3"/>
  <c r="C120" i="3"/>
  <c r="T120" i="3" s="1"/>
  <c r="AJ120" i="3" s="1"/>
  <c r="B120" i="3"/>
  <c r="A120" i="3"/>
  <c r="H119" i="3"/>
  <c r="W119" i="3" s="1"/>
  <c r="G119" i="3"/>
  <c r="E119" i="3"/>
  <c r="U119" i="3" s="1"/>
  <c r="AK119" i="3" s="1"/>
  <c r="D119" i="3"/>
  <c r="C119" i="3"/>
  <c r="T119" i="3" s="1"/>
  <c r="B119" i="3"/>
  <c r="A119" i="3"/>
  <c r="S119" i="3" s="1"/>
  <c r="H118" i="3"/>
  <c r="G118" i="3"/>
  <c r="E118" i="3"/>
  <c r="U118" i="3" s="1"/>
  <c r="AK118" i="3" s="1"/>
  <c r="D118" i="3"/>
  <c r="C118" i="3"/>
  <c r="T118" i="3" s="1"/>
  <c r="B118" i="3"/>
  <c r="A118" i="3"/>
  <c r="S118" i="3" s="1"/>
  <c r="H117" i="3"/>
  <c r="G117" i="3"/>
  <c r="E117" i="3"/>
  <c r="D117" i="3"/>
  <c r="C117" i="3"/>
  <c r="B117" i="3"/>
  <c r="A117" i="3"/>
  <c r="A116" i="3"/>
  <c r="AC116" i="3" s="1"/>
  <c r="H115" i="3"/>
  <c r="W115" i="3" s="1"/>
  <c r="G115" i="3"/>
  <c r="E115" i="3"/>
  <c r="U115" i="3" s="1"/>
  <c r="D115" i="3"/>
  <c r="C115" i="3"/>
  <c r="T115" i="3" s="1"/>
  <c r="X115" i="3" s="1"/>
  <c r="B115" i="3"/>
  <c r="A115" i="3"/>
  <c r="S115" i="3" s="1"/>
  <c r="H114" i="3"/>
  <c r="W114" i="3" s="1"/>
  <c r="AI115" i="3" s="1"/>
  <c r="G114" i="3"/>
  <c r="E114" i="3"/>
  <c r="D114" i="3"/>
  <c r="C114" i="3"/>
  <c r="B114" i="3"/>
  <c r="A114" i="3"/>
  <c r="S114" i="3" s="1"/>
  <c r="H113" i="3"/>
  <c r="W113" i="3" s="1"/>
  <c r="G113" i="3"/>
  <c r="E113" i="3"/>
  <c r="U113" i="3" s="1"/>
  <c r="AK113" i="3" s="1"/>
  <c r="D113" i="3"/>
  <c r="C113" i="3"/>
  <c r="T113" i="3" s="1"/>
  <c r="B113" i="3"/>
  <c r="A113" i="3"/>
  <c r="H112" i="3"/>
  <c r="W112" i="3" s="1"/>
  <c r="G112" i="3"/>
  <c r="E112" i="3"/>
  <c r="U112" i="3" s="1"/>
  <c r="AK112" i="3" s="1"/>
  <c r="D112" i="3"/>
  <c r="C112" i="3"/>
  <c r="B112" i="3"/>
  <c r="A112" i="3"/>
  <c r="S112" i="3" s="1"/>
  <c r="H111" i="3"/>
  <c r="W111" i="3" s="1"/>
  <c r="G111" i="3"/>
  <c r="E111" i="3"/>
  <c r="U111" i="3" s="1"/>
  <c r="AK111" i="3" s="1"/>
  <c r="D111" i="3"/>
  <c r="C111" i="3"/>
  <c r="T111" i="3" s="1"/>
  <c r="AJ111" i="3" s="1"/>
  <c r="B111" i="3"/>
  <c r="A111" i="3"/>
  <c r="S111" i="3" s="1"/>
  <c r="H110" i="3"/>
  <c r="W110" i="3" s="1"/>
  <c r="G110" i="3"/>
  <c r="E110" i="3"/>
  <c r="U110" i="3" s="1"/>
  <c r="AK110" i="3" s="1"/>
  <c r="D110" i="3"/>
  <c r="C110" i="3"/>
  <c r="T110" i="3" s="1"/>
  <c r="AJ110" i="3" s="1"/>
  <c r="B110" i="3"/>
  <c r="A110" i="3"/>
  <c r="H109" i="3"/>
  <c r="W109" i="3" s="1"/>
  <c r="G109" i="3"/>
  <c r="E109" i="3"/>
  <c r="U109" i="3" s="1"/>
  <c r="AK109" i="3" s="1"/>
  <c r="D109" i="3"/>
  <c r="C109" i="3"/>
  <c r="T109" i="3" s="1"/>
  <c r="B109" i="3"/>
  <c r="A109" i="3"/>
  <c r="S109" i="3" s="1"/>
  <c r="H108" i="3"/>
  <c r="G108" i="3"/>
  <c r="E108" i="3"/>
  <c r="U108" i="3" s="1"/>
  <c r="AK108" i="3" s="1"/>
  <c r="D108" i="3"/>
  <c r="C108" i="3"/>
  <c r="T108" i="3" s="1"/>
  <c r="AJ108" i="3" s="1"/>
  <c r="B108" i="3"/>
  <c r="A108" i="3"/>
  <c r="S108" i="3" s="1"/>
  <c r="H107" i="3"/>
  <c r="W107" i="3" s="1"/>
  <c r="G107" i="3"/>
  <c r="E107" i="3"/>
  <c r="U107" i="3" s="1"/>
  <c r="AK107" i="3" s="1"/>
  <c r="D107" i="3"/>
  <c r="C107" i="3"/>
  <c r="T107" i="3" s="1"/>
  <c r="B107" i="3"/>
  <c r="A107" i="3"/>
  <c r="S107" i="3" s="1"/>
  <c r="H106" i="3"/>
  <c r="W106" i="3" s="1"/>
  <c r="G106" i="3"/>
  <c r="E106" i="3"/>
  <c r="D106" i="3"/>
  <c r="C106" i="3"/>
  <c r="T106" i="3" s="1"/>
  <c r="B106" i="3"/>
  <c r="A106" i="3"/>
  <c r="S106" i="3" s="1"/>
  <c r="H105" i="3"/>
  <c r="W105" i="3" s="1"/>
  <c r="G105" i="3"/>
  <c r="E105" i="3"/>
  <c r="U105" i="3" s="1"/>
  <c r="AK105" i="3" s="1"/>
  <c r="D105" i="3"/>
  <c r="C105" i="3"/>
  <c r="T105" i="3" s="1"/>
  <c r="AJ105" i="3" s="1"/>
  <c r="B105" i="3"/>
  <c r="A105" i="3"/>
  <c r="S105" i="3" s="1"/>
  <c r="H104" i="3"/>
  <c r="W104" i="3" s="1"/>
  <c r="G104" i="3"/>
  <c r="E104" i="3"/>
  <c r="U104" i="3" s="1"/>
  <c r="AK104" i="3" s="1"/>
  <c r="D104" i="3"/>
  <c r="C104" i="3"/>
  <c r="B104" i="3"/>
  <c r="A104" i="3"/>
  <c r="S104" i="3" s="1"/>
  <c r="H103" i="3"/>
  <c r="W103" i="3" s="1"/>
  <c r="G103" i="3"/>
  <c r="E103" i="3"/>
  <c r="U103" i="3" s="1"/>
  <c r="AK103" i="3" s="1"/>
  <c r="D103" i="3"/>
  <c r="C103" i="3"/>
  <c r="T103" i="3" s="1"/>
  <c r="B103" i="3"/>
  <c r="A103" i="3"/>
  <c r="S103" i="3" s="1"/>
  <c r="H102" i="3"/>
  <c r="W102" i="3" s="1"/>
  <c r="G102" i="3"/>
  <c r="E102" i="3"/>
  <c r="U102" i="3" s="1"/>
  <c r="AK102" i="3" s="1"/>
  <c r="D102" i="3"/>
  <c r="C102" i="3"/>
  <c r="T102" i="3" s="1"/>
  <c r="B102" i="3"/>
  <c r="A102" i="3"/>
  <c r="H101" i="3"/>
  <c r="W101" i="3" s="1"/>
  <c r="G101" i="3"/>
  <c r="E101" i="3"/>
  <c r="U101" i="3" s="1"/>
  <c r="AK101" i="3" s="1"/>
  <c r="D101" i="3"/>
  <c r="C101" i="3"/>
  <c r="T101" i="3" s="1"/>
  <c r="B101" i="3"/>
  <c r="A101" i="3"/>
  <c r="S101" i="3" s="1"/>
  <c r="H100" i="3"/>
  <c r="G100" i="3"/>
  <c r="E100" i="3"/>
  <c r="U100" i="3" s="1"/>
  <c r="AK100" i="3" s="1"/>
  <c r="D100" i="3"/>
  <c r="C100" i="3"/>
  <c r="T100" i="3" s="1"/>
  <c r="AJ100" i="3" s="1"/>
  <c r="B100" i="3"/>
  <c r="A100" i="3"/>
  <c r="S100" i="3" s="1"/>
  <c r="H99" i="3"/>
  <c r="W99" i="3" s="1"/>
  <c r="G99" i="3"/>
  <c r="E99" i="3"/>
  <c r="U99" i="3" s="1"/>
  <c r="AK99" i="3" s="1"/>
  <c r="D99" i="3"/>
  <c r="C99" i="3"/>
  <c r="B99" i="3"/>
  <c r="A99" i="3"/>
  <c r="S99" i="3" s="1"/>
  <c r="H98" i="3"/>
  <c r="W98" i="3" s="1"/>
  <c r="G98" i="3"/>
  <c r="E98" i="3"/>
  <c r="D98" i="3"/>
  <c r="C98" i="3"/>
  <c r="T98" i="3" s="1"/>
  <c r="B98" i="3"/>
  <c r="A98" i="3"/>
  <c r="S98" i="3" s="1"/>
  <c r="H97" i="3"/>
  <c r="W97" i="3" s="1"/>
  <c r="G97" i="3"/>
  <c r="E97" i="3"/>
  <c r="U97" i="3" s="1"/>
  <c r="AK97" i="3" s="1"/>
  <c r="D97" i="3"/>
  <c r="C97" i="3"/>
  <c r="T97" i="3" s="1"/>
  <c r="AJ97" i="3" s="1"/>
  <c r="B97" i="3"/>
  <c r="A97" i="3"/>
  <c r="S97" i="3" s="1"/>
  <c r="H96" i="3"/>
  <c r="W96" i="3" s="1"/>
  <c r="G96" i="3"/>
  <c r="E96" i="3"/>
  <c r="U96" i="3" s="1"/>
  <c r="AK96" i="3" s="1"/>
  <c r="D96" i="3"/>
  <c r="C96" i="3"/>
  <c r="B96" i="3"/>
  <c r="A96" i="3"/>
  <c r="S96" i="3" s="1"/>
  <c r="H95" i="3"/>
  <c r="W95" i="3" s="1"/>
  <c r="G95" i="3"/>
  <c r="E95" i="3"/>
  <c r="U95" i="3" s="1"/>
  <c r="AK95" i="3" s="1"/>
  <c r="D95" i="3"/>
  <c r="C95" i="3"/>
  <c r="T95" i="3" s="1"/>
  <c r="AJ95" i="3" s="1"/>
  <c r="B95" i="3"/>
  <c r="A95" i="3"/>
  <c r="S95" i="3" s="1"/>
  <c r="H94" i="3"/>
  <c r="G94" i="3"/>
  <c r="E94" i="3"/>
  <c r="D94" i="3"/>
  <c r="C94" i="3"/>
  <c r="B94" i="3"/>
  <c r="A94" i="3"/>
  <c r="A93" i="3"/>
  <c r="AC93" i="3" s="1"/>
  <c r="H92" i="3"/>
  <c r="W92" i="3" s="1"/>
  <c r="G92" i="3"/>
  <c r="E92" i="3"/>
  <c r="U92" i="3" s="1"/>
  <c r="D92" i="3"/>
  <c r="C92" i="3"/>
  <c r="T92" i="3" s="1"/>
  <c r="X92" i="3" s="1"/>
  <c r="B92" i="3"/>
  <c r="A92" i="3"/>
  <c r="H91" i="3"/>
  <c r="W91" i="3" s="1"/>
  <c r="AI92" i="3" s="1"/>
  <c r="G91" i="3"/>
  <c r="E91" i="3"/>
  <c r="D91" i="3"/>
  <c r="C91" i="3"/>
  <c r="T91" i="3" s="1"/>
  <c r="AG92" i="3" s="1"/>
  <c r="B91" i="3"/>
  <c r="A91" i="3"/>
  <c r="S91" i="3" s="1"/>
  <c r="H90" i="3"/>
  <c r="G90" i="3"/>
  <c r="E90" i="3"/>
  <c r="U90" i="3" s="1"/>
  <c r="AK90" i="3" s="1"/>
  <c r="D90" i="3"/>
  <c r="C90" i="3"/>
  <c r="T90" i="3" s="1"/>
  <c r="AJ90" i="3" s="1"/>
  <c r="B90" i="3"/>
  <c r="A90" i="3"/>
  <c r="S90" i="3" s="1"/>
  <c r="H89" i="3"/>
  <c r="G89" i="3"/>
  <c r="E89" i="3"/>
  <c r="U89" i="3" s="1"/>
  <c r="AK89" i="3" s="1"/>
  <c r="D89" i="3"/>
  <c r="C89" i="3"/>
  <c r="T89" i="3" s="1"/>
  <c r="B89" i="3"/>
  <c r="A89" i="3"/>
  <c r="S89" i="3" s="1"/>
  <c r="H88" i="3"/>
  <c r="W88" i="3" s="1"/>
  <c r="G88" i="3"/>
  <c r="E88" i="3"/>
  <c r="D88" i="3"/>
  <c r="C88" i="3"/>
  <c r="T88" i="3" s="1"/>
  <c r="B88" i="3"/>
  <c r="A88" i="3"/>
  <c r="S88" i="3" s="1"/>
  <c r="H87" i="3"/>
  <c r="W87" i="3" s="1"/>
  <c r="G87" i="3"/>
  <c r="E87" i="3"/>
  <c r="U87" i="3" s="1"/>
  <c r="AK87" i="3" s="1"/>
  <c r="D87" i="3"/>
  <c r="C87" i="3"/>
  <c r="T87" i="3" s="1"/>
  <c r="B87" i="3"/>
  <c r="A87" i="3"/>
  <c r="S87" i="3" s="1"/>
  <c r="H86" i="3"/>
  <c r="W86" i="3" s="1"/>
  <c r="G86" i="3"/>
  <c r="E86" i="3"/>
  <c r="U86" i="3" s="1"/>
  <c r="AK86" i="3" s="1"/>
  <c r="D86" i="3"/>
  <c r="C86" i="3"/>
  <c r="B86" i="3"/>
  <c r="A86" i="3"/>
  <c r="S86" i="3" s="1"/>
  <c r="H85" i="3"/>
  <c r="W85" i="3" s="1"/>
  <c r="G85" i="3"/>
  <c r="E85" i="3"/>
  <c r="U85" i="3" s="1"/>
  <c r="AK85" i="3" s="1"/>
  <c r="D85" i="3"/>
  <c r="C85" i="3"/>
  <c r="T85" i="3" s="1"/>
  <c r="B85" i="3"/>
  <c r="A85" i="3"/>
  <c r="S85" i="3" s="1"/>
  <c r="H84" i="3"/>
  <c r="W84" i="3" s="1"/>
  <c r="G84" i="3"/>
  <c r="E84" i="3"/>
  <c r="U84" i="3" s="1"/>
  <c r="AK84" i="3" s="1"/>
  <c r="D84" i="3"/>
  <c r="C84" i="3"/>
  <c r="T84" i="3" s="1"/>
  <c r="AJ84" i="3" s="1"/>
  <c r="B84" i="3"/>
  <c r="A84" i="3"/>
  <c r="H83" i="3"/>
  <c r="W83" i="3" s="1"/>
  <c r="G83" i="3"/>
  <c r="E83" i="3"/>
  <c r="U83" i="3" s="1"/>
  <c r="AK83" i="3" s="1"/>
  <c r="D83" i="3"/>
  <c r="C83" i="3"/>
  <c r="T83" i="3" s="1"/>
  <c r="B83" i="3"/>
  <c r="A83" i="3"/>
  <c r="S83" i="3" s="1"/>
  <c r="H82" i="3"/>
  <c r="G82" i="3"/>
  <c r="E82" i="3"/>
  <c r="U82" i="3" s="1"/>
  <c r="AK82" i="3" s="1"/>
  <c r="D82" i="3"/>
  <c r="C82" i="3"/>
  <c r="T82" i="3" s="1"/>
  <c r="AJ82" i="3" s="1"/>
  <c r="B82" i="3"/>
  <c r="A82" i="3"/>
  <c r="S82" i="3" s="1"/>
  <c r="H81" i="3"/>
  <c r="G81" i="3"/>
  <c r="E81" i="3"/>
  <c r="U81" i="3" s="1"/>
  <c r="AK81" i="3" s="1"/>
  <c r="D81" i="3"/>
  <c r="C81" i="3"/>
  <c r="B81" i="3"/>
  <c r="A81" i="3"/>
  <c r="S81" i="3" s="1"/>
  <c r="H80" i="3"/>
  <c r="W80" i="3" s="1"/>
  <c r="G80" i="3"/>
  <c r="E80" i="3"/>
  <c r="D80" i="3"/>
  <c r="C80" i="3"/>
  <c r="T80" i="3" s="1"/>
  <c r="B80" i="3"/>
  <c r="A80" i="3"/>
  <c r="S80" i="3" s="1"/>
  <c r="H79" i="3"/>
  <c r="W79" i="3" s="1"/>
  <c r="G79" i="3"/>
  <c r="E79" i="3"/>
  <c r="U79" i="3" s="1"/>
  <c r="AK79" i="3" s="1"/>
  <c r="D79" i="3"/>
  <c r="C79" i="3"/>
  <c r="T79" i="3" s="1"/>
  <c r="B79" i="3"/>
  <c r="A79" i="3"/>
  <c r="S79" i="3" s="1"/>
  <c r="H78" i="3"/>
  <c r="W78" i="3" s="1"/>
  <c r="G78" i="3"/>
  <c r="E78" i="3"/>
  <c r="U78" i="3" s="1"/>
  <c r="AK78" i="3" s="1"/>
  <c r="D78" i="3"/>
  <c r="C78" i="3"/>
  <c r="B78" i="3"/>
  <c r="A78" i="3"/>
  <c r="S78" i="3" s="1"/>
  <c r="H77" i="3"/>
  <c r="W77" i="3" s="1"/>
  <c r="G77" i="3"/>
  <c r="E77" i="3"/>
  <c r="U77" i="3" s="1"/>
  <c r="AK77" i="3" s="1"/>
  <c r="D77" i="3"/>
  <c r="C77" i="3"/>
  <c r="T77" i="3" s="1"/>
  <c r="B77" i="3"/>
  <c r="A77" i="3"/>
  <c r="S77" i="3" s="1"/>
  <c r="H76" i="3"/>
  <c r="W76" i="3" s="1"/>
  <c r="G76" i="3"/>
  <c r="E76" i="3"/>
  <c r="U76" i="3" s="1"/>
  <c r="AK76" i="3" s="1"/>
  <c r="D76" i="3"/>
  <c r="C76" i="3"/>
  <c r="T76" i="3" s="1"/>
  <c r="AJ76" i="3" s="1"/>
  <c r="B76" i="3"/>
  <c r="A76" i="3"/>
  <c r="H75" i="3"/>
  <c r="W75" i="3" s="1"/>
  <c r="G75" i="3"/>
  <c r="E75" i="3"/>
  <c r="U75" i="3" s="1"/>
  <c r="AK75" i="3" s="1"/>
  <c r="D75" i="3"/>
  <c r="C75" i="3"/>
  <c r="T75" i="3" s="1"/>
  <c r="AJ75" i="3" s="1"/>
  <c r="B75" i="3"/>
  <c r="A75" i="3"/>
  <c r="H74" i="3"/>
  <c r="G74" i="3"/>
  <c r="E74" i="3"/>
  <c r="U74" i="3" s="1"/>
  <c r="AK74" i="3" s="1"/>
  <c r="D74" i="3"/>
  <c r="C74" i="3"/>
  <c r="T74" i="3" s="1"/>
  <c r="AJ74" i="3" s="1"/>
  <c r="B74" i="3"/>
  <c r="A74" i="3"/>
  <c r="S74" i="3" s="1"/>
  <c r="H73" i="3"/>
  <c r="W73" i="3" s="1"/>
  <c r="G73" i="3"/>
  <c r="E73" i="3"/>
  <c r="U73" i="3" s="1"/>
  <c r="AK73" i="3" s="1"/>
  <c r="D73" i="3"/>
  <c r="C73" i="3"/>
  <c r="T73" i="3" s="1"/>
  <c r="B73" i="3"/>
  <c r="A73" i="3"/>
  <c r="S73" i="3" s="1"/>
  <c r="H72" i="3"/>
  <c r="W72" i="3" s="1"/>
  <c r="G72" i="3"/>
  <c r="E72" i="3"/>
  <c r="D72" i="3"/>
  <c r="C72" i="3"/>
  <c r="T72" i="3" s="1"/>
  <c r="AJ72" i="3" s="1"/>
  <c r="B72" i="3"/>
  <c r="A72" i="3"/>
  <c r="S72" i="3" s="1"/>
  <c r="H71" i="3"/>
  <c r="G71" i="3"/>
  <c r="E71" i="3"/>
  <c r="D71" i="3"/>
  <c r="C71" i="3"/>
  <c r="B71" i="3"/>
  <c r="A71" i="3"/>
  <c r="A70" i="3"/>
  <c r="AB164" i="3"/>
  <c r="AB165" i="3" s="1"/>
  <c r="AB166" i="3" s="1"/>
  <c r="AB167" i="3" s="1"/>
  <c r="AB168" i="3" s="1"/>
  <c r="AB169" i="3" s="1"/>
  <c r="U155" i="3"/>
  <c r="AK155" i="3" s="1"/>
  <c r="T148" i="3"/>
  <c r="AH274" i="3"/>
  <c r="AG274" i="3"/>
  <c r="AF274" i="3"/>
  <c r="AE274" i="3"/>
  <c r="AH273" i="3"/>
  <c r="AG273" i="3"/>
  <c r="AF273" i="3"/>
  <c r="AE273" i="3"/>
  <c r="AH272" i="3"/>
  <c r="AG272" i="3"/>
  <c r="AF272" i="3"/>
  <c r="AE272" i="3"/>
  <c r="AH271" i="3"/>
  <c r="AG271" i="3"/>
  <c r="AF271" i="3"/>
  <c r="AE271" i="3"/>
  <c r="AH270" i="3"/>
  <c r="AG270" i="3"/>
  <c r="AF270" i="3"/>
  <c r="AE270" i="3"/>
  <c r="AH269" i="3"/>
  <c r="AG269" i="3"/>
  <c r="AI269" i="3" s="1"/>
  <c r="AF269" i="3"/>
  <c r="AE269" i="3"/>
  <c r="AH268" i="3"/>
  <c r="AG268" i="3"/>
  <c r="AF268" i="3"/>
  <c r="AE268" i="3"/>
  <c r="AH267" i="3"/>
  <c r="AG267" i="3"/>
  <c r="AF267" i="3"/>
  <c r="AE267" i="3"/>
  <c r="AH266" i="3"/>
  <c r="AG266" i="3"/>
  <c r="AF266" i="3"/>
  <c r="AE266" i="3"/>
  <c r="AH265" i="3"/>
  <c r="AG265" i="3"/>
  <c r="AI265" i="3" s="1"/>
  <c r="AF265" i="3"/>
  <c r="AE265" i="3"/>
  <c r="AH264" i="3"/>
  <c r="AG264" i="3"/>
  <c r="AF264" i="3"/>
  <c r="AE264" i="3"/>
  <c r="AH263" i="3"/>
  <c r="AG263" i="3"/>
  <c r="AI263" i="3" s="1"/>
  <c r="AF263" i="3"/>
  <c r="AE263" i="3"/>
  <c r="AH262" i="3"/>
  <c r="AG262" i="3"/>
  <c r="AF262" i="3"/>
  <c r="AE262" i="3"/>
  <c r="AH261" i="3"/>
  <c r="AG261" i="3"/>
  <c r="AF261" i="3"/>
  <c r="AE261" i="3"/>
  <c r="AH260" i="3"/>
  <c r="AG260" i="3"/>
  <c r="AF260" i="3"/>
  <c r="AE260" i="3"/>
  <c r="AH259" i="3"/>
  <c r="AG259" i="3"/>
  <c r="AF259" i="3"/>
  <c r="AE259" i="3"/>
  <c r="AH258" i="3"/>
  <c r="AG258" i="3"/>
  <c r="AF258" i="3"/>
  <c r="AE258" i="3"/>
  <c r="AH257" i="3"/>
  <c r="AG257" i="3"/>
  <c r="AF257" i="3"/>
  <c r="AE257" i="3"/>
  <c r="AH256" i="3"/>
  <c r="AG256" i="3"/>
  <c r="AF256" i="3"/>
  <c r="AE256" i="3"/>
  <c r="AK255" i="3"/>
  <c r="AJ255" i="3"/>
  <c r="T252" i="3"/>
  <c r="AG253" i="3" s="1"/>
  <c r="W251" i="3"/>
  <c r="S250" i="3"/>
  <c r="W248" i="3"/>
  <c r="U246" i="3"/>
  <c r="AK246" i="3" s="1"/>
  <c r="T244" i="3"/>
  <c r="AJ244" i="3" s="1"/>
  <c r="S242" i="3"/>
  <c r="U241" i="3"/>
  <c r="AK241" i="3" s="1"/>
  <c r="W240" i="3"/>
  <c r="U238" i="3"/>
  <c r="AK238" i="3" s="1"/>
  <c r="T236" i="3"/>
  <c r="AJ236" i="3" s="1"/>
  <c r="S234" i="3"/>
  <c r="AK232" i="3"/>
  <c r="AJ232" i="3"/>
  <c r="AH232" i="3"/>
  <c r="AG232" i="3"/>
  <c r="AF232" i="3"/>
  <c r="AE232" i="3"/>
  <c r="W230" i="3"/>
  <c r="T229" i="3"/>
  <c r="AH228" i="3"/>
  <c r="AG228" i="3"/>
  <c r="AF228" i="3"/>
  <c r="AE228" i="3"/>
  <c r="U228" i="3"/>
  <c r="AK228" i="3" s="1"/>
  <c r="AH227" i="3"/>
  <c r="AG227" i="3"/>
  <c r="AF227" i="3"/>
  <c r="AE227" i="3"/>
  <c r="AH226" i="3"/>
  <c r="AG226" i="3"/>
  <c r="AF226" i="3"/>
  <c r="AE226" i="3"/>
  <c r="T226" i="3"/>
  <c r="AJ226" i="3" s="1"/>
  <c r="AH225" i="3"/>
  <c r="AG225" i="3"/>
  <c r="AF225" i="3"/>
  <c r="AE225" i="3"/>
  <c r="AH224" i="3"/>
  <c r="AG224" i="3"/>
  <c r="AF224" i="3"/>
  <c r="AE224" i="3"/>
  <c r="S224" i="3"/>
  <c r="AH223" i="3"/>
  <c r="AG223" i="3"/>
  <c r="AF223" i="3"/>
  <c r="AE223" i="3"/>
  <c r="AH222" i="3"/>
  <c r="AG222" i="3"/>
  <c r="AF222" i="3"/>
  <c r="AE222" i="3"/>
  <c r="W222" i="3"/>
  <c r="AH221" i="3"/>
  <c r="AG221" i="3"/>
  <c r="AF221" i="3"/>
  <c r="AE221" i="3"/>
  <c r="T221" i="3"/>
  <c r="AH220" i="3"/>
  <c r="AG220" i="3"/>
  <c r="AF220" i="3"/>
  <c r="AE220" i="3"/>
  <c r="U220" i="3"/>
  <c r="AK220" i="3" s="1"/>
  <c r="AH219" i="3"/>
  <c r="AG219" i="3"/>
  <c r="AF219" i="3"/>
  <c r="AE219" i="3"/>
  <c r="AH218" i="3"/>
  <c r="AG218" i="3"/>
  <c r="AF218" i="3"/>
  <c r="AE218" i="3"/>
  <c r="T218" i="3"/>
  <c r="AJ218" i="3" s="1"/>
  <c r="AH217" i="3"/>
  <c r="AG217" i="3"/>
  <c r="AF217" i="3"/>
  <c r="AE217" i="3"/>
  <c r="AH216" i="3"/>
  <c r="AG216" i="3"/>
  <c r="AF216" i="3"/>
  <c r="AE216" i="3"/>
  <c r="S216" i="3"/>
  <c r="AH215" i="3"/>
  <c r="AG215" i="3"/>
  <c r="AF215" i="3"/>
  <c r="AE215" i="3"/>
  <c r="AH214" i="3"/>
  <c r="AG214" i="3"/>
  <c r="AF214" i="3"/>
  <c r="AE214" i="3"/>
  <c r="W214" i="3"/>
  <c r="AH213" i="3"/>
  <c r="AG213" i="3"/>
  <c r="AF213" i="3"/>
  <c r="AE213" i="3"/>
  <c r="T213" i="3"/>
  <c r="AH212" i="3"/>
  <c r="AG212" i="3"/>
  <c r="AF212" i="3"/>
  <c r="AE212" i="3"/>
  <c r="U212" i="3"/>
  <c r="AK212" i="3" s="1"/>
  <c r="AH211" i="3"/>
  <c r="AG211" i="3"/>
  <c r="AF211" i="3"/>
  <c r="AE211" i="3"/>
  <c r="AH210" i="3"/>
  <c r="AG210" i="3"/>
  <c r="AF210" i="3"/>
  <c r="AE210" i="3"/>
  <c r="T210" i="3"/>
  <c r="AJ210" i="3" s="1"/>
  <c r="AK209" i="3"/>
  <c r="AJ209" i="3"/>
  <c r="AH209" i="3"/>
  <c r="AG209" i="3"/>
  <c r="AF209" i="3"/>
  <c r="AE209" i="3"/>
  <c r="S206" i="3"/>
  <c r="AH205" i="3"/>
  <c r="AG205" i="3"/>
  <c r="AF205" i="3"/>
  <c r="AE205" i="3"/>
  <c r="AH204" i="3"/>
  <c r="AG204" i="3"/>
  <c r="AF204" i="3"/>
  <c r="AE204" i="3"/>
  <c r="W204" i="3"/>
  <c r="AH203" i="3"/>
  <c r="AG203" i="3"/>
  <c r="AF203" i="3"/>
  <c r="AE203" i="3"/>
  <c r="AH202" i="3"/>
  <c r="AG202" i="3"/>
  <c r="AF202" i="3"/>
  <c r="AE202" i="3"/>
  <c r="U202" i="3"/>
  <c r="AK202" i="3" s="1"/>
  <c r="AH201" i="3"/>
  <c r="AG201" i="3"/>
  <c r="AF201" i="3"/>
  <c r="AE201" i="3"/>
  <c r="AH200" i="3"/>
  <c r="AG200" i="3"/>
  <c r="AF200" i="3"/>
  <c r="AE200" i="3"/>
  <c r="T200" i="3"/>
  <c r="AJ200" i="3" s="1"/>
  <c r="AH199" i="3"/>
  <c r="AG199" i="3"/>
  <c r="AF199" i="3"/>
  <c r="AE199" i="3"/>
  <c r="W199" i="3"/>
  <c r="AH198" i="3"/>
  <c r="AG198" i="3"/>
  <c r="AF198" i="3"/>
  <c r="AE198" i="3"/>
  <c r="S198" i="3"/>
  <c r="AH197" i="3"/>
  <c r="AG197" i="3"/>
  <c r="AF197" i="3"/>
  <c r="AE197" i="3"/>
  <c r="AH196" i="3"/>
  <c r="AG196" i="3"/>
  <c r="AF196" i="3"/>
  <c r="AE196" i="3"/>
  <c r="W196" i="3"/>
  <c r="AH195" i="3"/>
  <c r="AG195" i="3"/>
  <c r="AF195" i="3"/>
  <c r="AE195" i="3"/>
  <c r="T195" i="3"/>
  <c r="AJ195" i="3" s="1"/>
  <c r="AH194" i="3"/>
  <c r="AG194" i="3"/>
  <c r="AF194" i="3"/>
  <c r="AE194" i="3"/>
  <c r="U194" i="3"/>
  <c r="AK194" i="3" s="1"/>
  <c r="AH193" i="3"/>
  <c r="AG193" i="3"/>
  <c r="AF193" i="3"/>
  <c r="AE193" i="3"/>
  <c r="U193" i="3"/>
  <c r="AK193" i="3" s="1"/>
  <c r="AH192" i="3"/>
  <c r="AG192" i="3"/>
  <c r="AF192" i="3"/>
  <c r="AE192" i="3"/>
  <c r="T192" i="3"/>
  <c r="AJ192" i="3" s="1"/>
  <c r="AH191" i="3"/>
  <c r="AG191" i="3"/>
  <c r="AF191" i="3"/>
  <c r="AE191" i="3"/>
  <c r="AH190" i="3"/>
  <c r="AG190" i="3"/>
  <c r="AF190" i="3"/>
  <c r="AE190" i="3"/>
  <c r="S190" i="3"/>
  <c r="AH189" i="3"/>
  <c r="AG189" i="3"/>
  <c r="AF189" i="3"/>
  <c r="AE189" i="3"/>
  <c r="AH188" i="3"/>
  <c r="AG188" i="3"/>
  <c r="AF188" i="3"/>
  <c r="AE188" i="3"/>
  <c r="W188" i="3"/>
  <c r="AH187" i="3"/>
  <c r="AG187" i="3"/>
  <c r="AF187" i="3"/>
  <c r="AE187" i="3"/>
  <c r="AK186" i="3"/>
  <c r="AJ186" i="3"/>
  <c r="AH186" i="3"/>
  <c r="AG186" i="3"/>
  <c r="AF186" i="3"/>
  <c r="AE186" i="3"/>
  <c r="U184" i="3"/>
  <c r="AH182" i="3"/>
  <c r="AG182" i="3"/>
  <c r="AF182" i="3"/>
  <c r="AE182" i="3"/>
  <c r="T182" i="3"/>
  <c r="AJ182" i="3" s="1"/>
  <c r="AH181" i="3"/>
  <c r="AG181" i="3"/>
  <c r="AF181" i="3"/>
  <c r="AE181" i="3"/>
  <c r="T181" i="3"/>
  <c r="AH180" i="3"/>
  <c r="AG180" i="3"/>
  <c r="AF180" i="3"/>
  <c r="AE180" i="3"/>
  <c r="S180" i="3"/>
  <c r="AH179" i="3"/>
  <c r="AG179" i="3"/>
  <c r="AF179" i="3"/>
  <c r="AE179" i="3"/>
  <c r="AH178" i="3"/>
  <c r="AG178" i="3"/>
  <c r="AF178" i="3"/>
  <c r="AE178" i="3"/>
  <c r="W178" i="3"/>
  <c r="AH177" i="3"/>
  <c r="AG177" i="3"/>
  <c r="AF177" i="3"/>
  <c r="AE177" i="3"/>
  <c r="AH176" i="3"/>
  <c r="AG176" i="3"/>
  <c r="AF176" i="3"/>
  <c r="AE176" i="3"/>
  <c r="U176" i="3"/>
  <c r="AK176" i="3" s="1"/>
  <c r="AH175" i="3"/>
  <c r="AG175" i="3"/>
  <c r="AF175" i="3"/>
  <c r="AE175" i="3"/>
  <c r="AH174" i="3"/>
  <c r="AG174" i="3"/>
  <c r="AF174" i="3"/>
  <c r="AE174" i="3"/>
  <c r="T174" i="3"/>
  <c r="AJ174" i="3" s="1"/>
  <c r="AH173" i="3"/>
  <c r="AG173" i="3"/>
  <c r="AF173" i="3"/>
  <c r="AE173" i="3"/>
  <c r="AH172" i="3"/>
  <c r="AG172" i="3"/>
  <c r="AF172" i="3"/>
  <c r="AE172" i="3"/>
  <c r="S172" i="3"/>
  <c r="AH171" i="3"/>
  <c r="AG171" i="3"/>
  <c r="AF171" i="3"/>
  <c r="AE171" i="3"/>
  <c r="AH170" i="3"/>
  <c r="AG170" i="3"/>
  <c r="AF170" i="3"/>
  <c r="AE170" i="3"/>
  <c r="W170" i="3"/>
  <c r="AH169" i="3"/>
  <c r="AG169" i="3"/>
  <c r="AF169" i="3"/>
  <c r="AE169" i="3"/>
  <c r="AH168" i="3"/>
  <c r="AG168" i="3"/>
  <c r="AF168" i="3"/>
  <c r="AE168" i="3"/>
  <c r="U168" i="3"/>
  <c r="AK168" i="3" s="1"/>
  <c r="AH167" i="3"/>
  <c r="AG167" i="3"/>
  <c r="AF167" i="3"/>
  <c r="AE167" i="3"/>
  <c r="AH166" i="3"/>
  <c r="AG166" i="3"/>
  <c r="AF166" i="3"/>
  <c r="AE166" i="3"/>
  <c r="T166" i="3"/>
  <c r="AJ166" i="3" s="1"/>
  <c r="AH165" i="3"/>
  <c r="AG165" i="3"/>
  <c r="AF165" i="3"/>
  <c r="AE165" i="3"/>
  <c r="AH164" i="3"/>
  <c r="AG164" i="3"/>
  <c r="AF164" i="3"/>
  <c r="AE164" i="3"/>
  <c r="S164" i="3"/>
  <c r="AK163" i="3"/>
  <c r="AJ163" i="3"/>
  <c r="AH163" i="3"/>
  <c r="AG163" i="3"/>
  <c r="AF163" i="3"/>
  <c r="AE163" i="3"/>
  <c r="AH159" i="3"/>
  <c r="AG159" i="3"/>
  <c r="AF159" i="3"/>
  <c r="AE159" i="3"/>
  <c r="AH158" i="3"/>
  <c r="AG158" i="3"/>
  <c r="AF158" i="3"/>
  <c r="AE158" i="3"/>
  <c r="AH157" i="3"/>
  <c r="AG157" i="3"/>
  <c r="AF157" i="3"/>
  <c r="AE157" i="3"/>
  <c r="AH156" i="3"/>
  <c r="AG156" i="3"/>
  <c r="AF156" i="3"/>
  <c r="AE156" i="3"/>
  <c r="AH155" i="3"/>
  <c r="AG155" i="3"/>
  <c r="AF155" i="3"/>
  <c r="AE155" i="3"/>
  <c r="W155" i="3"/>
  <c r="AH154" i="3"/>
  <c r="AG154" i="3"/>
  <c r="AF154" i="3"/>
  <c r="AE154" i="3"/>
  <c r="AH153" i="3"/>
  <c r="AG153" i="3"/>
  <c r="AF153" i="3"/>
  <c r="AE153" i="3"/>
  <c r="U153" i="3"/>
  <c r="AK153" i="3" s="1"/>
  <c r="AH152" i="3"/>
  <c r="AG152" i="3"/>
  <c r="AF152" i="3"/>
  <c r="AE152" i="3"/>
  <c r="AH151" i="3"/>
  <c r="AG151" i="3"/>
  <c r="AF151" i="3"/>
  <c r="AE151" i="3"/>
  <c r="AH150" i="3"/>
  <c r="AG150" i="3"/>
  <c r="AF150" i="3"/>
  <c r="AE150" i="3"/>
  <c r="AH149" i="3"/>
  <c r="AG149" i="3"/>
  <c r="AF149" i="3"/>
  <c r="AE149" i="3"/>
  <c r="AH148" i="3"/>
  <c r="AG148" i="3"/>
  <c r="AF148" i="3"/>
  <c r="AE148" i="3"/>
  <c r="AH147" i="3"/>
  <c r="AG147" i="3"/>
  <c r="AF147" i="3"/>
  <c r="AE147" i="3"/>
  <c r="AH146" i="3"/>
  <c r="AG146" i="3"/>
  <c r="AF146" i="3"/>
  <c r="AE146" i="3"/>
  <c r="AH145" i="3"/>
  <c r="AG145" i="3"/>
  <c r="AF145" i="3"/>
  <c r="AE145" i="3"/>
  <c r="AH144" i="3"/>
  <c r="AG144" i="3"/>
  <c r="AF144" i="3"/>
  <c r="AE144" i="3"/>
  <c r="AH143" i="3"/>
  <c r="AG143" i="3"/>
  <c r="AF143" i="3"/>
  <c r="AE143" i="3"/>
  <c r="T143" i="3"/>
  <c r="AJ143" i="3" s="1"/>
  <c r="AH142" i="3"/>
  <c r="AG142" i="3"/>
  <c r="AF142" i="3"/>
  <c r="AE142" i="3"/>
  <c r="AH141" i="3"/>
  <c r="AG141" i="3"/>
  <c r="AF141" i="3"/>
  <c r="AE141" i="3"/>
  <c r="AB141" i="3"/>
  <c r="AB142" i="3" s="1"/>
  <c r="AB143" i="3" s="1"/>
  <c r="AB144" i="3" s="1"/>
  <c r="AB145" i="3" s="1"/>
  <c r="AB146" i="3" s="1"/>
  <c r="AK140" i="3"/>
  <c r="AJ140" i="3"/>
  <c r="AH140" i="3"/>
  <c r="AG140" i="3"/>
  <c r="AF140" i="3"/>
  <c r="AE140" i="3"/>
  <c r="S139" i="3"/>
  <c r="T138" i="3"/>
  <c r="X138" i="3" s="1"/>
  <c r="AH136" i="3"/>
  <c r="AG136" i="3"/>
  <c r="AF136" i="3"/>
  <c r="AE136" i="3"/>
  <c r="S136" i="3"/>
  <c r="AH135" i="3"/>
  <c r="AG135" i="3"/>
  <c r="AF135" i="3"/>
  <c r="AE135" i="3"/>
  <c r="AH134" i="3"/>
  <c r="AG134" i="3"/>
  <c r="AF134" i="3"/>
  <c r="AE134" i="3"/>
  <c r="W134" i="3"/>
  <c r="AH133" i="3"/>
  <c r="AG133" i="3"/>
  <c r="AF133" i="3"/>
  <c r="AE133" i="3"/>
  <c r="AH132" i="3"/>
  <c r="AG132" i="3"/>
  <c r="AF132" i="3"/>
  <c r="AE132" i="3"/>
  <c r="U132" i="3"/>
  <c r="AK132" i="3" s="1"/>
  <c r="AH131" i="3"/>
  <c r="AG131" i="3"/>
  <c r="AF131" i="3"/>
  <c r="AE131" i="3"/>
  <c r="AH130" i="3"/>
  <c r="AG130" i="3"/>
  <c r="AF130" i="3"/>
  <c r="AE130" i="3"/>
  <c r="T130" i="3"/>
  <c r="AJ130" i="3" s="1"/>
  <c r="AH129" i="3"/>
  <c r="AG129" i="3"/>
  <c r="AF129" i="3"/>
  <c r="AE129" i="3"/>
  <c r="AH128" i="3"/>
  <c r="AG128" i="3"/>
  <c r="AF128" i="3"/>
  <c r="AE128" i="3"/>
  <c r="S128" i="3"/>
  <c r="AH127" i="3"/>
  <c r="AG127" i="3"/>
  <c r="AF127" i="3"/>
  <c r="AE127" i="3"/>
  <c r="AH126" i="3"/>
  <c r="AG126" i="3"/>
  <c r="AF126" i="3"/>
  <c r="AE126" i="3"/>
  <c r="W126" i="3"/>
  <c r="AH125" i="3"/>
  <c r="AG125" i="3"/>
  <c r="AF125" i="3"/>
  <c r="AE125" i="3"/>
  <c r="AH124" i="3"/>
  <c r="AG124" i="3"/>
  <c r="AF124" i="3"/>
  <c r="AE124" i="3"/>
  <c r="U124" i="3"/>
  <c r="AK124" i="3" s="1"/>
  <c r="AH123" i="3"/>
  <c r="AG123" i="3"/>
  <c r="AF123" i="3"/>
  <c r="AE123" i="3"/>
  <c r="AH122" i="3"/>
  <c r="AG122" i="3"/>
  <c r="AF122" i="3"/>
  <c r="AE122" i="3"/>
  <c r="T122" i="3"/>
  <c r="AJ122" i="3" s="1"/>
  <c r="AH121" i="3"/>
  <c r="AG121" i="3"/>
  <c r="AF121" i="3"/>
  <c r="AE121" i="3"/>
  <c r="AH120" i="3"/>
  <c r="AG120" i="3"/>
  <c r="AF120" i="3"/>
  <c r="AE120" i="3"/>
  <c r="S120" i="3"/>
  <c r="AH119" i="3"/>
  <c r="AG119" i="3"/>
  <c r="AF119" i="3"/>
  <c r="AE119" i="3"/>
  <c r="AH118" i="3"/>
  <c r="AG118" i="3"/>
  <c r="AF118" i="3"/>
  <c r="AE118" i="3"/>
  <c r="W118" i="3"/>
  <c r="AK117" i="3"/>
  <c r="AJ117" i="3"/>
  <c r="AH117" i="3"/>
  <c r="AG117" i="3"/>
  <c r="AF117" i="3"/>
  <c r="AE117" i="3"/>
  <c r="U114" i="3"/>
  <c r="AH115" i="3" s="1"/>
  <c r="AH113" i="3"/>
  <c r="AG113" i="3"/>
  <c r="AF113" i="3"/>
  <c r="AE113" i="3"/>
  <c r="S113" i="3"/>
  <c r="AH112" i="3"/>
  <c r="AG112" i="3"/>
  <c r="AF112" i="3"/>
  <c r="AE112" i="3"/>
  <c r="T112" i="3"/>
  <c r="AJ112" i="3" s="1"/>
  <c r="AH111" i="3"/>
  <c r="AG111" i="3"/>
  <c r="AF111" i="3"/>
  <c r="AE111" i="3"/>
  <c r="AH110" i="3"/>
  <c r="AG110" i="3"/>
  <c r="AF110" i="3"/>
  <c r="AE110" i="3"/>
  <c r="S110" i="3"/>
  <c r="AH109" i="3"/>
  <c r="AG109" i="3"/>
  <c r="AF109" i="3"/>
  <c r="AE109" i="3"/>
  <c r="AH108" i="3"/>
  <c r="AG108" i="3"/>
  <c r="AF108" i="3"/>
  <c r="AE108" i="3"/>
  <c r="W108" i="3"/>
  <c r="AH107" i="3"/>
  <c r="AG107" i="3"/>
  <c r="AF107" i="3"/>
  <c r="AE107" i="3"/>
  <c r="AH106" i="3"/>
  <c r="AG106" i="3"/>
  <c r="AF106" i="3"/>
  <c r="AE106" i="3"/>
  <c r="U106" i="3"/>
  <c r="AK106" i="3" s="1"/>
  <c r="AH105" i="3"/>
  <c r="AG105" i="3"/>
  <c r="AF105" i="3"/>
  <c r="AE105" i="3"/>
  <c r="AH104" i="3"/>
  <c r="AG104" i="3"/>
  <c r="AF104" i="3"/>
  <c r="AE104" i="3"/>
  <c r="T104" i="3"/>
  <c r="AH103" i="3"/>
  <c r="AG103" i="3"/>
  <c r="AF103" i="3"/>
  <c r="AE103" i="3"/>
  <c r="AH102" i="3"/>
  <c r="AG102" i="3"/>
  <c r="AF102" i="3"/>
  <c r="AE102" i="3"/>
  <c r="S102" i="3"/>
  <c r="AH101" i="3"/>
  <c r="AG101" i="3"/>
  <c r="AF101" i="3"/>
  <c r="AE101" i="3"/>
  <c r="AH100" i="3"/>
  <c r="AG100" i="3"/>
  <c r="AF100" i="3"/>
  <c r="AE100" i="3"/>
  <c r="W100" i="3"/>
  <c r="AH99" i="3"/>
  <c r="AG99" i="3"/>
  <c r="AF99" i="3"/>
  <c r="AE99" i="3"/>
  <c r="T99" i="3"/>
  <c r="AH98" i="3"/>
  <c r="AG98" i="3"/>
  <c r="AF98" i="3"/>
  <c r="AE98" i="3"/>
  <c r="U98" i="3"/>
  <c r="AK98" i="3" s="1"/>
  <c r="AH97" i="3"/>
  <c r="AG97" i="3"/>
  <c r="AF97" i="3"/>
  <c r="AE97" i="3"/>
  <c r="AH96" i="3"/>
  <c r="AG96" i="3"/>
  <c r="AF96" i="3"/>
  <c r="AE96" i="3"/>
  <c r="T96" i="3"/>
  <c r="AJ96" i="3" s="1"/>
  <c r="AH95" i="3"/>
  <c r="AG95" i="3"/>
  <c r="AF95" i="3"/>
  <c r="AE95" i="3"/>
  <c r="AK94" i="3"/>
  <c r="AJ94" i="3"/>
  <c r="AH94" i="3"/>
  <c r="AG94" i="3"/>
  <c r="AF94" i="3"/>
  <c r="AE94" i="3"/>
  <c r="S92" i="3"/>
  <c r="U91" i="3"/>
  <c r="AH92" i="3" s="1"/>
  <c r="AH90" i="3"/>
  <c r="AG90" i="3"/>
  <c r="AF90" i="3"/>
  <c r="AE90" i="3"/>
  <c r="W90" i="3"/>
  <c r="AH89" i="3"/>
  <c r="AG89" i="3"/>
  <c r="AF89" i="3"/>
  <c r="AE89" i="3"/>
  <c r="W89" i="3"/>
  <c r="AH88" i="3"/>
  <c r="AG88" i="3"/>
  <c r="AF88" i="3"/>
  <c r="AE88" i="3"/>
  <c r="U88" i="3"/>
  <c r="AK88" i="3" s="1"/>
  <c r="AH87" i="3"/>
  <c r="AG87" i="3"/>
  <c r="AF87" i="3"/>
  <c r="AE87" i="3"/>
  <c r="AH86" i="3"/>
  <c r="AG86" i="3"/>
  <c r="AF86" i="3"/>
  <c r="AE86" i="3"/>
  <c r="T86" i="3"/>
  <c r="AH85" i="3"/>
  <c r="AG85" i="3"/>
  <c r="AF85" i="3"/>
  <c r="AE85" i="3"/>
  <c r="AH84" i="3"/>
  <c r="AG84" i="3"/>
  <c r="AF84" i="3"/>
  <c r="AE84" i="3"/>
  <c r="S84" i="3"/>
  <c r="AH83" i="3"/>
  <c r="AG83" i="3"/>
  <c r="AF83" i="3"/>
  <c r="AE83" i="3"/>
  <c r="AH82" i="3"/>
  <c r="AG82" i="3"/>
  <c r="AF82" i="3"/>
  <c r="AE82" i="3"/>
  <c r="W82" i="3"/>
  <c r="AH81" i="3"/>
  <c r="AG81" i="3"/>
  <c r="AF81" i="3"/>
  <c r="AE81" i="3"/>
  <c r="W81" i="3"/>
  <c r="T81" i="3"/>
  <c r="AH80" i="3"/>
  <c r="AG80" i="3"/>
  <c r="AF80" i="3"/>
  <c r="AE80" i="3"/>
  <c r="U80" i="3"/>
  <c r="AK80" i="3" s="1"/>
  <c r="AH79" i="3"/>
  <c r="AG79" i="3"/>
  <c r="AF79" i="3"/>
  <c r="AE79" i="3"/>
  <c r="AH78" i="3"/>
  <c r="AG78" i="3"/>
  <c r="AF78" i="3"/>
  <c r="AE78" i="3"/>
  <c r="T78" i="3"/>
  <c r="AH77" i="3"/>
  <c r="AG77" i="3"/>
  <c r="AF77" i="3"/>
  <c r="AE77" i="3"/>
  <c r="AH76" i="3"/>
  <c r="AG76" i="3"/>
  <c r="AF76" i="3"/>
  <c r="AE76" i="3"/>
  <c r="S76" i="3"/>
  <c r="AH75" i="3"/>
  <c r="AG75" i="3"/>
  <c r="AF75" i="3"/>
  <c r="AE75" i="3"/>
  <c r="S75" i="3"/>
  <c r="AH74" i="3"/>
  <c r="AG74" i="3"/>
  <c r="AF74" i="3"/>
  <c r="AE74" i="3"/>
  <c r="W74" i="3"/>
  <c r="AH73" i="3"/>
  <c r="AG73" i="3"/>
  <c r="AF73" i="3"/>
  <c r="AE73" i="3"/>
  <c r="AH72" i="3"/>
  <c r="AG72" i="3"/>
  <c r="AF72" i="3"/>
  <c r="AE72" i="3"/>
  <c r="U72" i="3"/>
  <c r="AK71" i="3"/>
  <c r="AJ71" i="3"/>
  <c r="AH71" i="3"/>
  <c r="AG71" i="3"/>
  <c r="AF71" i="3"/>
  <c r="AE71" i="3"/>
  <c r="AH67" i="3"/>
  <c r="AG67" i="3"/>
  <c r="AF67" i="3"/>
  <c r="AE67" i="3"/>
  <c r="AH66" i="3"/>
  <c r="AG66" i="3"/>
  <c r="AF66" i="3"/>
  <c r="AE66" i="3"/>
  <c r="AH65" i="3"/>
  <c r="AG65" i="3"/>
  <c r="AF65" i="3"/>
  <c r="AE65" i="3"/>
  <c r="AH64" i="3"/>
  <c r="AG64" i="3"/>
  <c r="AF64" i="3"/>
  <c r="AE64" i="3"/>
  <c r="AH63" i="3"/>
  <c r="AG63" i="3"/>
  <c r="AF63" i="3"/>
  <c r="AE63" i="3"/>
  <c r="AH62" i="3"/>
  <c r="AG62" i="3"/>
  <c r="AF62" i="3"/>
  <c r="AE62" i="3"/>
  <c r="AH61" i="3"/>
  <c r="AG61" i="3"/>
  <c r="AF61" i="3"/>
  <c r="AE61" i="3"/>
  <c r="AH60" i="3"/>
  <c r="AG60" i="3"/>
  <c r="AF60" i="3"/>
  <c r="AE60" i="3"/>
  <c r="AH59" i="3"/>
  <c r="AG59" i="3"/>
  <c r="AF59" i="3"/>
  <c r="AE59" i="3"/>
  <c r="AH58" i="3"/>
  <c r="AG58" i="3"/>
  <c r="AF58" i="3"/>
  <c r="AE58" i="3"/>
  <c r="AH57" i="3"/>
  <c r="AG57" i="3"/>
  <c r="AF57" i="3"/>
  <c r="AE57" i="3"/>
  <c r="AH56" i="3"/>
  <c r="AG56" i="3"/>
  <c r="AF56" i="3"/>
  <c r="AE56" i="3"/>
  <c r="AH55" i="3"/>
  <c r="AG55" i="3"/>
  <c r="AF55" i="3"/>
  <c r="AE55" i="3"/>
  <c r="AH54" i="3"/>
  <c r="AG54" i="3"/>
  <c r="AF54" i="3"/>
  <c r="AE54" i="3"/>
  <c r="AH53" i="3"/>
  <c r="AG53" i="3"/>
  <c r="AF53" i="3"/>
  <c r="AE53" i="3"/>
  <c r="AH52" i="3"/>
  <c r="AG52" i="3"/>
  <c r="AF52" i="3"/>
  <c r="AE52" i="3"/>
  <c r="AH51" i="3"/>
  <c r="AG51" i="3"/>
  <c r="AF51" i="3"/>
  <c r="AE51" i="3"/>
  <c r="AH50" i="3"/>
  <c r="AG50" i="3"/>
  <c r="AF50" i="3"/>
  <c r="AE50" i="3"/>
  <c r="AH49" i="3"/>
  <c r="AG49" i="3"/>
  <c r="AF49" i="3"/>
  <c r="AE49" i="3"/>
  <c r="AK48" i="3"/>
  <c r="AJ48" i="3"/>
  <c r="AH48" i="3"/>
  <c r="AG48" i="3"/>
  <c r="AF48" i="3"/>
  <c r="AE48" i="3"/>
  <c r="AB26" i="3"/>
  <c r="AB27" i="3" s="1"/>
  <c r="AB28" i="3" s="1"/>
  <c r="AB29" i="3" s="1"/>
  <c r="S24" i="3"/>
  <c r="A47" i="3"/>
  <c r="S47" i="3" s="1"/>
  <c r="AC27" i="3"/>
  <c r="AD27" i="3" s="1"/>
  <c r="T45" i="3"/>
  <c r="X45" i="3" s="1"/>
  <c r="AC32" i="3"/>
  <c r="AD32" i="3" s="1"/>
  <c r="AC44" i="3"/>
  <c r="AD44" i="3" s="1"/>
  <c r="AC46" i="3"/>
  <c r="AD46" i="3" s="1"/>
  <c r="AC34" i="3"/>
  <c r="AD34" i="3" s="1"/>
  <c r="AC29" i="3"/>
  <c r="AD29" i="3" s="1"/>
  <c r="W46" i="3"/>
  <c r="U46" i="3"/>
  <c r="T46" i="3"/>
  <c r="S46" i="3"/>
  <c r="W45" i="3"/>
  <c r="AI46" i="3" s="1"/>
  <c r="U45" i="3"/>
  <c r="AH46" i="3" s="1"/>
  <c r="S45" i="3"/>
  <c r="AH44" i="3"/>
  <c r="AG44" i="3"/>
  <c r="AF44" i="3"/>
  <c r="AE44" i="3"/>
  <c r="W44" i="3"/>
  <c r="U44" i="3"/>
  <c r="AK44" i="3" s="1"/>
  <c r="T44" i="3"/>
  <c r="S44" i="3"/>
  <c r="AH43" i="3"/>
  <c r="AG43" i="3"/>
  <c r="AF43" i="3"/>
  <c r="AE43" i="3"/>
  <c r="W43" i="3"/>
  <c r="U43" i="3"/>
  <c r="AK43" i="3" s="1"/>
  <c r="T43" i="3"/>
  <c r="S43" i="3"/>
  <c r="AH42" i="3"/>
  <c r="AG42" i="3"/>
  <c r="AF42" i="3"/>
  <c r="AE42" i="3"/>
  <c r="W42" i="3"/>
  <c r="U42" i="3"/>
  <c r="T42" i="3"/>
  <c r="S42" i="3"/>
  <c r="AH41" i="3"/>
  <c r="AG41" i="3"/>
  <c r="AF41" i="3"/>
  <c r="AE41" i="3"/>
  <c r="W41" i="3"/>
  <c r="U41" i="3"/>
  <c r="AK41" i="3" s="1"/>
  <c r="T41" i="3"/>
  <c r="AJ41" i="3" s="1"/>
  <c r="S41" i="3"/>
  <c r="AH40" i="3"/>
  <c r="AG40" i="3"/>
  <c r="AF40" i="3"/>
  <c r="AE40" i="3"/>
  <c r="W40" i="3"/>
  <c r="U40" i="3"/>
  <c r="AK40" i="3" s="1"/>
  <c r="T40" i="3"/>
  <c r="S40" i="3"/>
  <c r="AH39" i="3"/>
  <c r="AG39" i="3"/>
  <c r="AF39" i="3"/>
  <c r="AE39" i="3"/>
  <c r="W39" i="3"/>
  <c r="U39" i="3"/>
  <c r="AK39" i="3" s="1"/>
  <c r="T39" i="3"/>
  <c r="S39" i="3"/>
  <c r="AH38" i="3"/>
  <c r="AG38" i="3"/>
  <c r="AF38" i="3"/>
  <c r="AE38" i="3"/>
  <c r="W38" i="3"/>
  <c r="U38" i="3"/>
  <c r="AK38" i="3" s="1"/>
  <c r="T38" i="3"/>
  <c r="S38" i="3"/>
  <c r="AH37" i="3"/>
  <c r="AG37" i="3"/>
  <c r="AF37" i="3"/>
  <c r="AE37" i="3"/>
  <c r="W37" i="3"/>
  <c r="U37" i="3"/>
  <c r="T37" i="3"/>
  <c r="AJ37" i="3" s="1"/>
  <c r="S37" i="3"/>
  <c r="AH36" i="3"/>
  <c r="AG36" i="3"/>
  <c r="AF36" i="3"/>
  <c r="AE36" i="3"/>
  <c r="W36" i="3"/>
  <c r="U36" i="3"/>
  <c r="AK36" i="3" s="1"/>
  <c r="T36" i="3"/>
  <c r="AJ36" i="3" s="1"/>
  <c r="S36" i="3"/>
  <c r="AH35" i="3"/>
  <c r="AG35" i="3"/>
  <c r="AF35" i="3"/>
  <c r="AE35" i="3"/>
  <c r="W35" i="3"/>
  <c r="U35" i="3"/>
  <c r="AK35" i="3" s="1"/>
  <c r="T35" i="3"/>
  <c r="S35" i="3"/>
  <c r="AH34" i="3"/>
  <c r="AG34" i="3"/>
  <c r="AF34" i="3"/>
  <c r="AE34" i="3"/>
  <c r="W34" i="3"/>
  <c r="U34" i="3"/>
  <c r="T34" i="3"/>
  <c r="S34" i="3"/>
  <c r="AH33" i="3"/>
  <c r="AG33" i="3"/>
  <c r="AF33" i="3"/>
  <c r="AE33" i="3"/>
  <c r="W33" i="3"/>
  <c r="U33" i="3"/>
  <c r="AK33" i="3" s="1"/>
  <c r="T33" i="3"/>
  <c r="AJ33" i="3" s="1"/>
  <c r="S33" i="3"/>
  <c r="AH32" i="3"/>
  <c r="AG32" i="3"/>
  <c r="AF32" i="3"/>
  <c r="AE32" i="3"/>
  <c r="W32" i="3"/>
  <c r="U32" i="3"/>
  <c r="AK32" i="3" s="1"/>
  <c r="T32" i="3"/>
  <c r="S32" i="3"/>
  <c r="AH31" i="3"/>
  <c r="AG31" i="3"/>
  <c r="AF31" i="3"/>
  <c r="AE31" i="3"/>
  <c r="W31" i="3"/>
  <c r="U31" i="3"/>
  <c r="AK31" i="3" s="1"/>
  <c r="T31" i="3"/>
  <c r="S31" i="3"/>
  <c r="AH30" i="3"/>
  <c r="AG30" i="3"/>
  <c r="AF30" i="3"/>
  <c r="AE30" i="3"/>
  <c r="W30" i="3"/>
  <c r="U30" i="3"/>
  <c r="T30" i="3"/>
  <c r="S30" i="3"/>
  <c r="AH29" i="3"/>
  <c r="AG29" i="3"/>
  <c r="AF29" i="3"/>
  <c r="AE29" i="3"/>
  <c r="AC41" i="3"/>
  <c r="AD41" i="3" s="1"/>
  <c r="W29" i="3"/>
  <c r="U29" i="3"/>
  <c r="T29" i="3"/>
  <c r="S29" i="3"/>
  <c r="AH28" i="3"/>
  <c r="AG28" i="3"/>
  <c r="AF28" i="3"/>
  <c r="AE28" i="3"/>
  <c r="W28" i="3"/>
  <c r="U28" i="3"/>
  <c r="AK28" i="3" s="1"/>
  <c r="T28" i="3"/>
  <c r="AJ28" i="3" s="1"/>
  <c r="S28" i="3"/>
  <c r="AH27" i="3"/>
  <c r="AG27" i="3"/>
  <c r="AF27" i="3"/>
  <c r="AE27" i="3"/>
  <c r="W27" i="3"/>
  <c r="U27" i="3"/>
  <c r="T27" i="3"/>
  <c r="S27" i="3"/>
  <c r="AH26" i="3"/>
  <c r="AG26" i="3"/>
  <c r="AF26" i="3"/>
  <c r="AE26" i="3"/>
  <c r="AC39" i="3"/>
  <c r="AD39" i="3" s="1"/>
  <c r="W26" i="3"/>
  <c r="U26" i="3"/>
  <c r="AK26" i="3" s="1"/>
  <c r="T26" i="3"/>
  <c r="AJ26" i="3" s="1"/>
  <c r="S26" i="3"/>
  <c r="AK25" i="3"/>
  <c r="AJ25" i="3"/>
  <c r="AH25" i="3"/>
  <c r="AG25" i="3"/>
  <c r="AF25" i="3"/>
  <c r="AE25" i="3"/>
  <c r="H69" i="3"/>
  <c r="W69" i="3" s="1"/>
  <c r="G69" i="3"/>
  <c r="E69" i="3"/>
  <c r="D69" i="3"/>
  <c r="C69" i="3"/>
  <c r="B69" i="3"/>
  <c r="H68" i="3"/>
  <c r="W68" i="3" s="1"/>
  <c r="AI69" i="3" s="1"/>
  <c r="G68" i="3"/>
  <c r="E68" i="3"/>
  <c r="U68" i="3" s="1"/>
  <c r="AH69" i="3" s="1"/>
  <c r="D68" i="3"/>
  <c r="C68" i="3"/>
  <c r="T68" i="3" s="1"/>
  <c r="B68" i="3"/>
  <c r="H67" i="3"/>
  <c r="W67" i="3" s="1"/>
  <c r="G67" i="3"/>
  <c r="E67" i="3"/>
  <c r="U67" i="3" s="1"/>
  <c r="AK67" i="3" s="1"/>
  <c r="D67" i="3"/>
  <c r="C67" i="3"/>
  <c r="T67" i="3" s="1"/>
  <c r="B67" i="3"/>
  <c r="H66" i="3"/>
  <c r="W66" i="3" s="1"/>
  <c r="G66" i="3"/>
  <c r="E66" i="3"/>
  <c r="U66" i="3" s="1"/>
  <c r="AK66" i="3" s="1"/>
  <c r="D66" i="3"/>
  <c r="C66" i="3"/>
  <c r="T66" i="3" s="1"/>
  <c r="B66" i="3"/>
  <c r="H65" i="3"/>
  <c r="W65" i="3" s="1"/>
  <c r="G65" i="3"/>
  <c r="E65" i="3"/>
  <c r="U65" i="3" s="1"/>
  <c r="AK65" i="3" s="1"/>
  <c r="D65" i="3"/>
  <c r="C65" i="3"/>
  <c r="T65" i="3" s="1"/>
  <c r="B65" i="3"/>
  <c r="H64" i="3"/>
  <c r="W64" i="3" s="1"/>
  <c r="G64" i="3"/>
  <c r="E64" i="3"/>
  <c r="U64" i="3" s="1"/>
  <c r="AK64" i="3" s="1"/>
  <c r="D64" i="3"/>
  <c r="C64" i="3"/>
  <c r="T64" i="3" s="1"/>
  <c r="AJ64" i="3" s="1"/>
  <c r="B64" i="3"/>
  <c r="H63" i="3"/>
  <c r="W63" i="3" s="1"/>
  <c r="G63" i="3"/>
  <c r="E63" i="3"/>
  <c r="U63" i="3" s="1"/>
  <c r="AK63" i="3" s="1"/>
  <c r="D63" i="3"/>
  <c r="C63" i="3"/>
  <c r="T63" i="3" s="1"/>
  <c r="AJ63" i="3" s="1"/>
  <c r="B63" i="3"/>
  <c r="H62" i="3"/>
  <c r="W62" i="3" s="1"/>
  <c r="G62" i="3"/>
  <c r="E62" i="3"/>
  <c r="U62" i="3" s="1"/>
  <c r="AK62" i="3" s="1"/>
  <c r="D62" i="3"/>
  <c r="C62" i="3"/>
  <c r="T62" i="3" s="1"/>
  <c r="B62" i="3"/>
  <c r="H61" i="3"/>
  <c r="W61" i="3" s="1"/>
  <c r="G61" i="3"/>
  <c r="E61" i="3"/>
  <c r="U61" i="3" s="1"/>
  <c r="AK61" i="3" s="1"/>
  <c r="D61" i="3"/>
  <c r="C61" i="3"/>
  <c r="T61" i="3" s="1"/>
  <c r="B61" i="3"/>
  <c r="H60" i="3"/>
  <c r="W60" i="3" s="1"/>
  <c r="G60" i="3"/>
  <c r="E60" i="3"/>
  <c r="U60" i="3" s="1"/>
  <c r="AK60" i="3" s="1"/>
  <c r="D60" i="3"/>
  <c r="C60" i="3"/>
  <c r="T60" i="3" s="1"/>
  <c r="B60" i="3"/>
  <c r="H59" i="3"/>
  <c r="W59" i="3" s="1"/>
  <c r="G59" i="3"/>
  <c r="E59" i="3"/>
  <c r="U59" i="3" s="1"/>
  <c r="AK59" i="3" s="1"/>
  <c r="D59" i="3"/>
  <c r="C59" i="3"/>
  <c r="T59" i="3" s="1"/>
  <c r="B59" i="3"/>
  <c r="H58" i="3"/>
  <c r="W58" i="3" s="1"/>
  <c r="G58" i="3"/>
  <c r="E58" i="3"/>
  <c r="U58" i="3" s="1"/>
  <c r="AK58" i="3" s="1"/>
  <c r="D58" i="3"/>
  <c r="C58" i="3"/>
  <c r="T58" i="3" s="1"/>
  <c r="B58" i="3"/>
  <c r="H57" i="3"/>
  <c r="W57" i="3" s="1"/>
  <c r="G57" i="3"/>
  <c r="E57" i="3"/>
  <c r="U57" i="3" s="1"/>
  <c r="AK57" i="3" s="1"/>
  <c r="D57" i="3"/>
  <c r="C57" i="3"/>
  <c r="T57" i="3" s="1"/>
  <c r="B57" i="3"/>
  <c r="H56" i="3"/>
  <c r="W56" i="3" s="1"/>
  <c r="G56" i="3"/>
  <c r="E56" i="3"/>
  <c r="U56" i="3" s="1"/>
  <c r="AK56" i="3" s="1"/>
  <c r="D56" i="3"/>
  <c r="C56" i="3"/>
  <c r="T56" i="3" s="1"/>
  <c r="AJ56" i="3" s="1"/>
  <c r="B56" i="3"/>
  <c r="H55" i="3"/>
  <c r="W55" i="3" s="1"/>
  <c r="G55" i="3"/>
  <c r="E55" i="3"/>
  <c r="U55" i="3" s="1"/>
  <c r="AK55" i="3" s="1"/>
  <c r="D55" i="3"/>
  <c r="C55" i="3"/>
  <c r="T55" i="3" s="1"/>
  <c r="AJ55" i="3" s="1"/>
  <c r="B55" i="3"/>
  <c r="H54" i="3"/>
  <c r="W54" i="3" s="1"/>
  <c r="G54" i="3"/>
  <c r="E54" i="3"/>
  <c r="U54" i="3" s="1"/>
  <c r="AK54" i="3" s="1"/>
  <c r="D54" i="3"/>
  <c r="C54" i="3"/>
  <c r="T54" i="3" s="1"/>
  <c r="B54" i="3"/>
  <c r="H53" i="3"/>
  <c r="W53" i="3" s="1"/>
  <c r="G53" i="3"/>
  <c r="E53" i="3"/>
  <c r="U53" i="3" s="1"/>
  <c r="AK53" i="3" s="1"/>
  <c r="D53" i="3"/>
  <c r="C53" i="3"/>
  <c r="T53" i="3" s="1"/>
  <c r="B53" i="3"/>
  <c r="H52" i="3"/>
  <c r="W52" i="3" s="1"/>
  <c r="G52" i="3"/>
  <c r="E52" i="3"/>
  <c r="U52" i="3" s="1"/>
  <c r="AK52" i="3" s="1"/>
  <c r="D52" i="3"/>
  <c r="C52" i="3"/>
  <c r="T52" i="3" s="1"/>
  <c r="AJ52" i="3" s="1"/>
  <c r="B52" i="3"/>
  <c r="H51" i="3"/>
  <c r="W51" i="3" s="1"/>
  <c r="G51" i="3"/>
  <c r="E51" i="3"/>
  <c r="U51" i="3" s="1"/>
  <c r="AK51" i="3" s="1"/>
  <c r="D51" i="3"/>
  <c r="C51" i="3"/>
  <c r="T51" i="3" s="1"/>
  <c r="B51" i="3"/>
  <c r="H50" i="3"/>
  <c r="W50" i="3" s="1"/>
  <c r="G50" i="3"/>
  <c r="E50" i="3"/>
  <c r="U50" i="3" s="1"/>
  <c r="AK50" i="3" s="1"/>
  <c r="D50" i="3"/>
  <c r="C50" i="3"/>
  <c r="T50" i="3" s="1"/>
  <c r="B50" i="3"/>
  <c r="H49" i="3"/>
  <c r="W49" i="3" s="1"/>
  <c r="G49" i="3"/>
  <c r="E49" i="3"/>
  <c r="U49" i="3" s="1"/>
  <c r="AK49" i="3" s="1"/>
  <c r="D49" i="3"/>
  <c r="C49" i="3"/>
  <c r="T49" i="3" s="1"/>
  <c r="B49" i="3"/>
  <c r="A69" i="3"/>
  <c r="S69" i="3" s="1"/>
  <c r="A68" i="3"/>
  <c r="S68" i="3" s="1"/>
  <c r="A67" i="3"/>
  <c r="S67" i="3" s="1"/>
  <c r="A66" i="3"/>
  <c r="S66" i="3" s="1"/>
  <c r="A65" i="3"/>
  <c r="S65" i="3" s="1"/>
  <c r="A64" i="3"/>
  <c r="S64" i="3" s="1"/>
  <c r="A63" i="3"/>
  <c r="S63" i="3" s="1"/>
  <c r="A62" i="3"/>
  <c r="S62" i="3" s="1"/>
  <c r="A61" i="3"/>
  <c r="S61" i="3" s="1"/>
  <c r="A60" i="3"/>
  <c r="S60" i="3" s="1"/>
  <c r="A59" i="3"/>
  <c r="S59" i="3" s="1"/>
  <c r="A58" i="3"/>
  <c r="S58" i="3" s="1"/>
  <c r="A57" i="3"/>
  <c r="S57" i="3" s="1"/>
  <c r="A56" i="3"/>
  <c r="S56" i="3" s="1"/>
  <c r="A55" i="3"/>
  <c r="S55" i="3" s="1"/>
  <c r="A54" i="3"/>
  <c r="S54" i="3" s="1"/>
  <c r="A53" i="3"/>
  <c r="S53" i="3" s="1"/>
  <c r="A52" i="3"/>
  <c r="S52" i="3" s="1"/>
  <c r="A51" i="3"/>
  <c r="S51" i="3" s="1"/>
  <c r="A50" i="3"/>
  <c r="S50" i="3" s="1"/>
  <c r="A49" i="3"/>
  <c r="S49" i="3" s="1"/>
  <c r="H48" i="3"/>
  <c r="G48" i="3"/>
  <c r="E48" i="3"/>
  <c r="D48" i="3"/>
  <c r="C48" i="3"/>
  <c r="B48" i="3"/>
  <c r="A48" i="3"/>
  <c r="AB1284" i="3" l="1"/>
  <c r="AA1283" i="3"/>
  <c r="Y1283" i="3"/>
  <c r="Z1283" i="3"/>
  <c r="X1218" i="3"/>
  <c r="X1242" i="3"/>
  <c r="X1223" i="3"/>
  <c r="X1243" i="3"/>
  <c r="X1228" i="3"/>
  <c r="X1226" i="3"/>
  <c r="X1236" i="3"/>
  <c r="X1235" i="3"/>
  <c r="X1230" i="3"/>
  <c r="X1232" i="3"/>
  <c r="X1240" i="3"/>
  <c r="X1233" i="3"/>
  <c r="X1241" i="3"/>
  <c r="X1225" i="3"/>
  <c r="X1237" i="3"/>
  <c r="X1244" i="3"/>
  <c r="X1229" i="3"/>
  <c r="X1224" i="3"/>
  <c r="X1234" i="3"/>
  <c r="X1238" i="3"/>
  <c r="X1227" i="3"/>
  <c r="X1239" i="3"/>
  <c r="X1231" i="3"/>
  <c r="AI50" i="3"/>
  <c r="AI435" i="3"/>
  <c r="AI617" i="3"/>
  <c r="Z1234" i="3"/>
  <c r="Y1234" i="3"/>
  <c r="AB1235" i="3"/>
  <c r="AA1234" i="3"/>
  <c r="T137" i="3"/>
  <c r="AG138" i="3" s="1"/>
  <c r="T207" i="3"/>
  <c r="X207" i="3" s="1"/>
  <c r="AI697" i="3"/>
  <c r="AI219" i="3"/>
  <c r="AI732" i="3"/>
  <c r="X128" i="3"/>
  <c r="X1159" i="3"/>
  <c r="X1153" i="3"/>
  <c r="X1216" i="3"/>
  <c r="X1212" i="3"/>
  <c r="X1032" i="3"/>
  <c r="X1167" i="3"/>
  <c r="X1156" i="3"/>
  <c r="X1164" i="3"/>
  <c r="X1076" i="3"/>
  <c r="X1075" i="3"/>
  <c r="X1104" i="3"/>
  <c r="X1095" i="3"/>
  <c r="X1069" i="3"/>
  <c r="X1158" i="3"/>
  <c r="X1181" i="3"/>
  <c r="X1202" i="3"/>
  <c r="X1210" i="3"/>
  <c r="X1185" i="3"/>
  <c r="X1189" i="3"/>
  <c r="X1161" i="3"/>
  <c r="X1130" i="3"/>
  <c r="X1134" i="3"/>
  <c r="X1150" i="3"/>
  <c r="X1147" i="3"/>
  <c r="X1116" i="3"/>
  <c r="X1121" i="3"/>
  <c r="X1108" i="3"/>
  <c r="X1111" i="3"/>
  <c r="X1097" i="3"/>
  <c r="X1102" i="3"/>
  <c r="X1084" i="3"/>
  <c r="X1103" i="3"/>
  <c r="X1021" i="3"/>
  <c r="X1019" i="3"/>
  <c r="X1086" i="3"/>
  <c r="X1173" i="3"/>
  <c r="X1015" i="3"/>
  <c r="X1065" i="3"/>
  <c r="X1200" i="3"/>
  <c r="X1038" i="3"/>
  <c r="X1046" i="3"/>
  <c r="X1072" i="3"/>
  <c r="X1050" i="3"/>
  <c r="X1081" i="3"/>
  <c r="X1144" i="3"/>
  <c r="X1120" i="3"/>
  <c r="X1101" i="3"/>
  <c r="X1051" i="3"/>
  <c r="X1078" i="3"/>
  <c r="X1054" i="3"/>
  <c r="X1020" i="3"/>
  <c r="X1029" i="3"/>
  <c r="X1024" i="3"/>
  <c r="X1074" i="3"/>
  <c r="X1211" i="3"/>
  <c r="X1160" i="3"/>
  <c r="X1168" i="3"/>
  <c r="X1146" i="3"/>
  <c r="X1188" i="3"/>
  <c r="X1165" i="3"/>
  <c r="X1217" i="3"/>
  <c r="X1205" i="3"/>
  <c r="X1187" i="3"/>
  <c r="X1193" i="3"/>
  <c r="X1176" i="3"/>
  <c r="X1148" i="3"/>
  <c r="X1136" i="3"/>
  <c r="X1112" i="3"/>
  <c r="X1096" i="3"/>
  <c r="X1085" i="3"/>
  <c r="X1025" i="3"/>
  <c r="X1052" i="3"/>
  <c r="X1208" i="3"/>
  <c r="X1115" i="3"/>
  <c r="X1088" i="3"/>
  <c r="X1063" i="3"/>
  <c r="X1099" i="3"/>
  <c r="X1073" i="3"/>
  <c r="X1079" i="3"/>
  <c r="X1022" i="3"/>
  <c r="X1163" i="3"/>
  <c r="X1114" i="3"/>
  <c r="X1183" i="3"/>
  <c r="X1182" i="3"/>
  <c r="X1122" i="3"/>
  <c r="X1041" i="3"/>
  <c r="X1195" i="3"/>
  <c r="X1177" i="3"/>
  <c r="X1092" i="3"/>
  <c r="X1209" i="3"/>
  <c r="X1194" i="3"/>
  <c r="X1166" i="3"/>
  <c r="X1135" i="3"/>
  <c r="X1140" i="3"/>
  <c r="X1117" i="3"/>
  <c r="X1089" i="3"/>
  <c r="X1030" i="3"/>
  <c r="X1043" i="3"/>
  <c r="X1047" i="3"/>
  <c r="X1048" i="3"/>
  <c r="X1098" i="3"/>
  <c r="X1068" i="3"/>
  <c r="X1184" i="3"/>
  <c r="X1119" i="3"/>
  <c r="X1171" i="3"/>
  <c r="X1199" i="3"/>
  <c r="X1100" i="3"/>
  <c r="X1033" i="3"/>
  <c r="X1215" i="3"/>
  <c r="X1201" i="3"/>
  <c r="X1044" i="3"/>
  <c r="X1203" i="3"/>
  <c r="X1061" i="3"/>
  <c r="X1035" i="3"/>
  <c r="X1016" i="3"/>
  <c r="X1123" i="3"/>
  <c r="X1180" i="3"/>
  <c r="X1142" i="3"/>
  <c r="X1204" i="3"/>
  <c r="X1207" i="3"/>
  <c r="X1213" i="3"/>
  <c r="X1220" i="3"/>
  <c r="X1214" i="3"/>
  <c r="X1155" i="3"/>
  <c r="X1145" i="3"/>
  <c r="X1109" i="3"/>
  <c r="X1124" i="3"/>
  <c r="X1087" i="3"/>
  <c r="X1034" i="3"/>
  <c r="X1058" i="3"/>
  <c r="X1055" i="3"/>
  <c r="X1057" i="3"/>
  <c r="X1178" i="3"/>
  <c r="X1186" i="3"/>
  <c r="X1143" i="3"/>
  <c r="X1107" i="3"/>
  <c r="X1017" i="3"/>
  <c r="X1023" i="3"/>
  <c r="X1053" i="3"/>
  <c r="X1067" i="3"/>
  <c r="X1133" i="3"/>
  <c r="X1062" i="3"/>
  <c r="X1206" i="3"/>
  <c r="X1026" i="3"/>
  <c r="X1070" i="3"/>
  <c r="X1110" i="3"/>
  <c r="X1137" i="3"/>
  <c r="X1192" i="3"/>
  <c r="X1179" i="3"/>
  <c r="X1219" i="3"/>
  <c r="X1170" i="3"/>
  <c r="X1157" i="3"/>
  <c r="X1141" i="3"/>
  <c r="X1131" i="3"/>
  <c r="X1132" i="3"/>
  <c r="X1149" i="3"/>
  <c r="X1118" i="3"/>
  <c r="X1091" i="3"/>
  <c r="X1093" i="3"/>
  <c r="X1040" i="3"/>
  <c r="X1139" i="3"/>
  <c r="X1127" i="3"/>
  <c r="X1071" i="3"/>
  <c r="X1018" i="3"/>
  <c r="X1027" i="3"/>
  <c r="X1045" i="3"/>
  <c r="X1154" i="3"/>
  <c r="X1113" i="3"/>
  <c r="X1077" i="3"/>
  <c r="X1031" i="3"/>
  <c r="X1126" i="3"/>
  <c r="X1066" i="3"/>
  <c r="X1169" i="3"/>
  <c r="X1191" i="3"/>
  <c r="X1190" i="3"/>
  <c r="X1196" i="3"/>
  <c r="X1125" i="3"/>
  <c r="X1090" i="3"/>
  <c r="X1039" i="3"/>
  <c r="X1064" i="3"/>
  <c r="X1172" i="3"/>
  <c r="X1138" i="3"/>
  <c r="X1094" i="3"/>
  <c r="X1049" i="3"/>
  <c r="X1056" i="3"/>
  <c r="X1028" i="3"/>
  <c r="X1162" i="3"/>
  <c r="X1042" i="3"/>
  <c r="X1080" i="3"/>
  <c r="AI710" i="3"/>
  <c r="AI596" i="3"/>
  <c r="AI319" i="3"/>
  <c r="AI419" i="3"/>
  <c r="AI444" i="3"/>
  <c r="AI467" i="3"/>
  <c r="AI722" i="3"/>
  <c r="AI724" i="3"/>
  <c r="AB1213" i="3"/>
  <c r="Y1212" i="3"/>
  <c r="AA1212" i="3"/>
  <c r="Z1212" i="3"/>
  <c r="Z1188" i="3"/>
  <c r="AB1189" i="3"/>
  <c r="AA1188" i="3"/>
  <c r="Y1188" i="3"/>
  <c r="AB1164" i="3"/>
  <c r="Y1163" i="3"/>
  <c r="AA1163" i="3"/>
  <c r="Z1163" i="3"/>
  <c r="AB1143" i="3"/>
  <c r="AA1142" i="3"/>
  <c r="Y1142" i="3"/>
  <c r="Z1142" i="3"/>
  <c r="AB1121" i="3"/>
  <c r="AA1120" i="3"/>
  <c r="Y1120" i="3"/>
  <c r="Z1120" i="3"/>
  <c r="Z1096" i="3"/>
  <c r="AB1097" i="3"/>
  <c r="AA1096" i="3"/>
  <c r="Y1096" i="3"/>
  <c r="Y1073" i="3"/>
  <c r="Z1073" i="3"/>
  <c r="AB1028" i="3"/>
  <c r="Z1027" i="3"/>
  <c r="Y1027" i="3"/>
  <c r="AA1027" i="3"/>
  <c r="AB1074" i="3"/>
  <c r="AA1073" i="3"/>
  <c r="Y1048" i="3"/>
  <c r="AB1049" i="3"/>
  <c r="Z1048" i="3"/>
  <c r="AA1048" i="3"/>
  <c r="AI504" i="3"/>
  <c r="AI251" i="3"/>
  <c r="AI249" i="3"/>
  <c r="AI245" i="3"/>
  <c r="AI243" i="3"/>
  <c r="AI241" i="3"/>
  <c r="AI239" i="3"/>
  <c r="AI237" i="3"/>
  <c r="AI233" i="3"/>
  <c r="X281" i="3"/>
  <c r="AI290" i="3"/>
  <c r="AI634" i="3"/>
  <c r="AI636" i="3"/>
  <c r="AI680" i="3"/>
  <c r="AI727" i="3"/>
  <c r="AA910" i="3"/>
  <c r="Z910" i="3"/>
  <c r="AB911" i="3"/>
  <c r="Y910" i="3"/>
  <c r="X81" i="3"/>
  <c r="AI75" i="3"/>
  <c r="X257" i="3"/>
  <c r="X265" i="3"/>
  <c r="X273" i="3"/>
  <c r="X288" i="3"/>
  <c r="AC305" i="3"/>
  <c r="AD305" i="3" s="1"/>
  <c r="X83" i="3"/>
  <c r="AI421" i="3"/>
  <c r="AI455" i="3"/>
  <c r="X294" i="3"/>
  <c r="AI333" i="3"/>
  <c r="AI271" i="3"/>
  <c r="X270" i="3"/>
  <c r="AA979" i="3"/>
  <c r="Z979" i="3"/>
  <c r="Y979" i="3"/>
  <c r="AB980" i="3"/>
  <c r="AI683" i="3"/>
  <c r="AI730" i="3"/>
  <c r="AB1002" i="3"/>
  <c r="AA1001" i="3"/>
  <c r="Z1001" i="3"/>
  <c r="Y1001" i="3"/>
  <c r="AI425" i="3"/>
  <c r="AI205" i="3"/>
  <c r="AI285" i="3"/>
  <c r="AI578" i="3"/>
  <c r="AC466" i="3"/>
  <c r="AD466" i="3" s="1"/>
  <c r="AI540" i="3"/>
  <c r="AI86" i="3"/>
  <c r="AI130" i="3"/>
  <c r="AI316" i="3"/>
  <c r="AI500" i="3"/>
  <c r="AI661" i="3"/>
  <c r="AI449" i="3"/>
  <c r="AI734" i="3"/>
  <c r="AI332" i="3"/>
  <c r="AI343" i="3"/>
  <c r="AI351" i="3"/>
  <c r="AI353" i="3"/>
  <c r="AI372" i="3"/>
  <c r="AI374" i="3"/>
  <c r="AI376" i="3"/>
  <c r="AI380" i="3"/>
  <c r="AI389" i="3"/>
  <c r="AC395" i="3"/>
  <c r="AD395" i="3" s="1"/>
  <c r="AI481" i="3"/>
  <c r="AI550" i="3"/>
  <c r="AI629" i="3"/>
  <c r="AI675" i="3"/>
  <c r="AI679" i="3"/>
  <c r="S714" i="3"/>
  <c r="AC96" i="3"/>
  <c r="AD96" i="3" s="1"/>
  <c r="AC170" i="3"/>
  <c r="AD170" i="3" s="1"/>
  <c r="AI281" i="3"/>
  <c r="AC469" i="3"/>
  <c r="AD469" i="3" s="1"/>
  <c r="AC717" i="3"/>
  <c r="AD717" i="3" s="1"/>
  <c r="AI716" i="3"/>
  <c r="AI141" i="3"/>
  <c r="AI193" i="3"/>
  <c r="AI248" i="3"/>
  <c r="AC402" i="3"/>
  <c r="AD402" i="3" s="1"/>
  <c r="X104" i="3"/>
  <c r="AI442" i="3"/>
  <c r="AI498" i="3"/>
  <c r="AI618" i="3"/>
  <c r="AI521" i="3"/>
  <c r="AI532" i="3"/>
  <c r="AI580" i="3"/>
  <c r="AC627" i="3"/>
  <c r="AD627" i="3" s="1"/>
  <c r="AC701" i="3"/>
  <c r="AD701" i="3" s="1"/>
  <c r="AI520" i="3"/>
  <c r="AI535" i="3"/>
  <c r="X103" i="3"/>
  <c r="AI108" i="3"/>
  <c r="AI362" i="3"/>
  <c r="AI448" i="3"/>
  <c r="AI514" i="3"/>
  <c r="S553" i="3"/>
  <c r="AI625" i="3"/>
  <c r="AI642" i="3"/>
  <c r="AC331" i="3"/>
  <c r="AD331" i="3" s="1"/>
  <c r="AI382" i="3"/>
  <c r="AI236" i="3"/>
  <c r="AI283" i="3"/>
  <c r="AI287" i="3"/>
  <c r="AI320" i="3"/>
  <c r="AI360" i="3"/>
  <c r="AI434" i="3"/>
  <c r="AI559" i="3"/>
  <c r="AI561" i="3"/>
  <c r="AB693" i="3"/>
  <c r="AB694" i="3" s="1"/>
  <c r="AB695" i="3" s="1"/>
  <c r="AB696" i="3" s="1"/>
  <c r="Z696" i="3" s="1"/>
  <c r="AI97" i="3"/>
  <c r="AI148" i="3"/>
  <c r="AI289" i="3"/>
  <c r="AI304" i="3"/>
  <c r="AI306" i="3"/>
  <c r="AC333" i="3"/>
  <c r="AD333" i="3" s="1"/>
  <c r="AC487" i="3"/>
  <c r="AD487" i="3" s="1"/>
  <c r="AI494" i="3"/>
  <c r="AI502" i="3"/>
  <c r="AI221" i="3"/>
  <c r="AI534" i="3"/>
  <c r="AB647" i="3"/>
  <c r="AB648" i="3" s="1"/>
  <c r="AB649" i="3" s="1"/>
  <c r="Y649" i="3" s="1"/>
  <c r="S208" i="3"/>
  <c r="AI312" i="3"/>
  <c r="AI385" i="3"/>
  <c r="AI394" i="3"/>
  <c r="U414" i="3"/>
  <c r="AI424" i="3"/>
  <c r="AC645" i="3"/>
  <c r="AI663" i="3"/>
  <c r="AI693" i="3"/>
  <c r="AI701" i="3"/>
  <c r="AI292" i="3"/>
  <c r="AI57" i="3"/>
  <c r="AI103" i="3"/>
  <c r="X196" i="3"/>
  <c r="X953" i="3"/>
  <c r="X974" i="3"/>
  <c r="X959" i="3"/>
  <c r="X980" i="3"/>
  <c r="X935" i="3"/>
  <c r="X977" i="3"/>
  <c r="X1010" i="3"/>
  <c r="X934" i="3"/>
  <c r="X960" i="3"/>
  <c r="X930" i="3"/>
  <c r="X925" i="3"/>
  <c r="X943" i="3"/>
  <c r="X931" i="3"/>
  <c r="X933" i="3"/>
  <c r="X940" i="3"/>
  <c r="X1000" i="3"/>
  <c r="X993" i="3"/>
  <c r="X962" i="3"/>
  <c r="X964" i="3"/>
  <c r="X948" i="3"/>
  <c r="X986" i="3"/>
  <c r="X949" i="3"/>
  <c r="X939" i="3"/>
  <c r="X998" i="3"/>
  <c r="X961" i="3"/>
  <c r="X995" i="3"/>
  <c r="X970" i="3"/>
  <c r="X932" i="3"/>
  <c r="X927" i="3"/>
  <c r="X951" i="3"/>
  <c r="X994" i="3"/>
  <c r="X936" i="3"/>
  <c r="X956" i="3"/>
  <c r="X963" i="3"/>
  <c r="X996" i="3"/>
  <c r="X983" i="3"/>
  <c r="X982" i="3"/>
  <c r="X981" i="3"/>
  <c r="X1004" i="3"/>
  <c r="X941" i="3"/>
  <c r="X985" i="3"/>
  <c r="X976" i="3"/>
  <c r="X957" i="3"/>
  <c r="X966" i="3"/>
  <c r="X978" i="3"/>
  <c r="X984" i="3"/>
  <c r="X997" i="3"/>
  <c r="X972" i="3"/>
  <c r="X987" i="3"/>
  <c r="X952" i="3"/>
  <c r="X973" i="3"/>
  <c r="X928" i="3"/>
  <c r="X929" i="3"/>
  <c r="X1001" i="3"/>
  <c r="X946" i="3"/>
  <c r="X965" i="3"/>
  <c r="X955" i="3"/>
  <c r="X1006" i="3"/>
  <c r="X937" i="3"/>
  <c r="X1005" i="3"/>
  <c r="X969" i="3"/>
  <c r="X954" i="3"/>
  <c r="X924" i="3"/>
  <c r="X1003" i="3"/>
  <c r="X1002" i="3"/>
  <c r="X989" i="3"/>
  <c r="X950" i="3"/>
  <c r="X1008" i="3"/>
  <c r="X938" i="3"/>
  <c r="X999" i="3"/>
  <c r="X992" i="3"/>
  <c r="X971" i="3"/>
  <c r="X926" i="3"/>
  <c r="X1009" i="3"/>
  <c r="X979" i="3"/>
  <c r="X942" i="3"/>
  <c r="X975" i="3"/>
  <c r="X947" i="3"/>
  <c r="X1007" i="3"/>
  <c r="X923" i="3"/>
  <c r="X1011" i="3"/>
  <c r="X958" i="3"/>
  <c r="X1012" i="3"/>
  <c r="X988" i="3"/>
  <c r="AI297" i="3"/>
  <c r="S323" i="3"/>
  <c r="AI428" i="3"/>
  <c r="AB486" i="3"/>
  <c r="AB487" i="3" s="1"/>
  <c r="AB488" i="3" s="1"/>
  <c r="AB489" i="3" s="1"/>
  <c r="AB490" i="3" s="1"/>
  <c r="AB491" i="3" s="1"/>
  <c r="Z491" i="3" s="1"/>
  <c r="AC678" i="3"/>
  <c r="AD678" i="3" s="1"/>
  <c r="AI339" i="3"/>
  <c r="AI408" i="3"/>
  <c r="AI624" i="3"/>
  <c r="AI84" i="3"/>
  <c r="AI106" i="3"/>
  <c r="AI128" i="3"/>
  <c r="AI329" i="3"/>
  <c r="AI335" i="3"/>
  <c r="AI337" i="3"/>
  <c r="AI430" i="3"/>
  <c r="AC441" i="3"/>
  <c r="AD441" i="3" s="1"/>
  <c r="AC484" i="3"/>
  <c r="AI527" i="3"/>
  <c r="AI546" i="3"/>
  <c r="AI665" i="3"/>
  <c r="AI719" i="3"/>
  <c r="AI721" i="3"/>
  <c r="AI726" i="3"/>
  <c r="AI728" i="3"/>
  <c r="AB958" i="3"/>
  <c r="AA958" i="3" s="1"/>
  <c r="Z957" i="3"/>
  <c r="Y957" i="3"/>
  <c r="AI196" i="3"/>
  <c r="U207" i="3"/>
  <c r="AB509" i="3"/>
  <c r="AB510" i="3" s="1"/>
  <c r="Y510" i="3" s="1"/>
  <c r="AC507" i="3"/>
  <c r="S507" i="3"/>
  <c r="AI73" i="3"/>
  <c r="AC121" i="3"/>
  <c r="AD121" i="3" s="1"/>
  <c r="U137" i="3"/>
  <c r="AH138" i="3" s="1"/>
  <c r="AC185" i="3"/>
  <c r="AB187" i="3"/>
  <c r="Z187" i="3" s="1"/>
  <c r="AI279" i="3"/>
  <c r="AI615" i="3"/>
  <c r="AC70" i="3"/>
  <c r="AB72" i="3"/>
  <c r="AB73" i="3" s="1"/>
  <c r="AB74" i="3" s="1"/>
  <c r="AB75" i="3" s="1"/>
  <c r="AB76" i="3" s="1"/>
  <c r="AB77" i="3" s="1"/>
  <c r="AB78" i="3" s="1"/>
  <c r="Z78" i="3" s="1"/>
  <c r="S70" i="3"/>
  <c r="AI364" i="3"/>
  <c r="AI510" i="3"/>
  <c r="AC101" i="3"/>
  <c r="AD101" i="3" s="1"/>
  <c r="AI325" i="3"/>
  <c r="AI327" i="3"/>
  <c r="AC349" i="3"/>
  <c r="AD349" i="3" s="1"/>
  <c r="AI454" i="3"/>
  <c r="AI469" i="3"/>
  <c r="AI474" i="3"/>
  <c r="AC494" i="3"/>
  <c r="AD494" i="3" s="1"/>
  <c r="AI557" i="3"/>
  <c r="AI146" i="3"/>
  <c r="AI158" i="3"/>
  <c r="AC144" i="3"/>
  <c r="AD144" i="3" s="1"/>
  <c r="AC218" i="3"/>
  <c r="AD218" i="3" s="1"/>
  <c r="AC326" i="3"/>
  <c r="AD326" i="3" s="1"/>
  <c r="AI612" i="3"/>
  <c r="AI652" i="3"/>
  <c r="AI700" i="3"/>
  <c r="AI709" i="3"/>
  <c r="AI711" i="3"/>
  <c r="AI718" i="3"/>
  <c r="AI696" i="3"/>
  <c r="AC103" i="3"/>
  <c r="AD103" i="3" s="1"/>
  <c r="AC448" i="3"/>
  <c r="AD448" i="3" s="1"/>
  <c r="AI456" i="3"/>
  <c r="S461" i="3"/>
  <c r="AB463" i="3"/>
  <c r="AB464" i="3" s="1"/>
  <c r="AB465" i="3" s="1"/>
  <c r="AB466" i="3" s="1"/>
  <c r="Z466" i="3" s="1"/>
  <c r="AI495" i="3"/>
  <c r="AI512" i="3"/>
  <c r="AI523" i="3"/>
  <c r="AI588" i="3"/>
  <c r="AI314" i="3"/>
  <c r="AI395" i="3"/>
  <c r="AI638" i="3"/>
  <c r="AI649" i="3"/>
  <c r="AI258" i="3"/>
  <c r="AI264" i="3"/>
  <c r="AI268" i="3"/>
  <c r="AI377" i="3"/>
  <c r="AB440" i="3"/>
  <c r="AB441" i="3" s="1"/>
  <c r="Y441" i="3" s="1"/>
  <c r="AI451" i="3"/>
  <c r="AC510" i="3"/>
  <c r="AD510" i="3" s="1"/>
  <c r="AC535" i="3"/>
  <c r="AD535" i="3" s="1"/>
  <c r="AI533" i="3"/>
  <c r="AC553" i="3"/>
  <c r="AI567" i="3"/>
  <c r="AI571" i="3"/>
  <c r="AI678" i="3"/>
  <c r="AI708" i="3"/>
  <c r="AI56" i="3"/>
  <c r="AI64" i="3"/>
  <c r="AI79" i="3"/>
  <c r="AI80" i="3"/>
  <c r="AI85" i="3"/>
  <c r="AI102" i="3"/>
  <c r="AI173" i="3"/>
  <c r="X102" i="3"/>
  <c r="AI334" i="3"/>
  <c r="AI341" i="3"/>
  <c r="AI411" i="3"/>
  <c r="S438" i="3"/>
  <c r="AI445" i="3"/>
  <c r="AI453" i="3"/>
  <c r="AI463" i="3"/>
  <c r="AI465" i="3"/>
  <c r="AI475" i="3"/>
  <c r="AI497" i="3"/>
  <c r="AI537" i="3"/>
  <c r="AI592" i="3"/>
  <c r="AI610" i="3"/>
  <c r="AC655" i="3"/>
  <c r="AD655" i="3" s="1"/>
  <c r="AI656" i="3"/>
  <c r="AI671" i="3"/>
  <c r="AI699" i="3"/>
  <c r="AI705" i="3"/>
  <c r="AC724" i="3"/>
  <c r="AD724" i="3" s="1"/>
  <c r="X262" i="3"/>
  <c r="AJ296" i="3"/>
  <c r="X296" i="3"/>
  <c r="X46" i="3"/>
  <c r="X124" i="3"/>
  <c r="X131" i="3"/>
  <c r="AI125" i="3"/>
  <c r="X113" i="3"/>
  <c r="X100" i="3"/>
  <c r="X322" i="3"/>
  <c r="X912" i="3"/>
  <c r="X910" i="3"/>
  <c r="X914" i="3"/>
  <c r="X900" i="3"/>
  <c r="X913" i="3"/>
  <c r="X902" i="3"/>
  <c r="X903" i="3"/>
  <c r="X904" i="3"/>
  <c r="X907" i="3"/>
  <c r="X901" i="3"/>
  <c r="X908" i="3"/>
  <c r="X918" i="3"/>
  <c r="X915" i="3"/>
  <c r="X911" i="3"/>
  <c r="X917" i="3"/>
  <c r="X909" i="3"/>
  <c r="X905" i="3"/>
  <c r="X919" i="3"/>
  <c r="X916" i="3"/>
  <c r="X906" i="3"/>
  <c r="X920" i="3"/>
  <c r="AC303" i="3"/>
  <c r="AD303" i="3" s="1"/>
  <c r="X334" i="3"/>
  <c r="AI363" i="3"/>
  <c r="AC372" i="3"/>
  <c r="AD372" i="3" s="1"/>
  <c r="AI406" i="3"/>
  <c r="U506" i="3"/>
  <c r="X29" i="3"/>
  <c r="AI59" i="3"/>
  <c r="AI61" i="3"/>
  <c r="AI63" i="3"/>
  <c r="AI119" i="3"/>
  <c r="AI159" i="3"/>
  <c r="AI262" i="3"/>
  <c r="AI272" i="3"/>
  <c r="AI246" i="3"/>
  <c r="AI282" i="3"/>
  <c r="AI284" i="3"/>
  <c r="AC310" i="3"/>
  <c r="AD310" i="3" s="1"/>
  <c r="AI311" i="3"/>
  <c r="AI315" i="3"/>
  <c r="AI331" i="3"/>
  <c r="AI336" i="3"/>
  <c r="T367" i="3"/>
  <c r="X367" i="3" s="1"/>
  <c r="AI373" i="3"/>
  <c r="AI378" i="3"/>
  <c r="AI381" i="3"/>
  <c r="AI396" i="3"/>
  <c r="AI405" i="3"/>
  <c r="AC415" i="3"/>
  <c r="AI423" i="3"/>
  <c r="T528" i="3"/>
  <c r="AG529" i="3" s="1"/>
  <c r="T690" i="3"/>
  <c r="X690" i="3" s="1"/>
  <c r="AC676" i="3"/>
  <c r="AD676" i="3" s="1"/>
  <c r="X268" i="3"/>
  <c r="X112" i="3"/>
  <c r="AB49" i="3"/>
  <c r="AB50" i="3" s="1"/>
  <c r="AB51" i="3" s="1"/>
  <c r="AB52" i="3" s="1"/>
  <c r="Y52" i="3" s="1"/>
  <c r="AI52" i="3"/>
  <c r="AI76" i="3"/>
  <c r="AI101" i="3"/>
  <c r="AI118" i="3"/>
  <c r="AI189" i="3"/>
  <c r="AI195" i="3"/>
  <c r="AJ196" i="3"/>
  <c r="AI201" i="3"/>
  <c r="AI220" i="3"/>
  <c r="AI228" i="3"/>
  <c r="X136" i="3"/>
  <c r="AC231" i="3"/>
  <c r="X84" i="3"/>
  <c r="AC285" i="3"/>
  <c r="AD285" i="3" s="1"/>
  <c r="AI291" i="3"/>
  <c r="AI305" i="3"/>
  <c r="AC308" i="3"/>
  <c r="AD308" i="3" s="1"/>
  <c r="X339" i="3"/>
  <c r="AC323" i="3"/>
  <c r="AC400" i="3"/>
  <c r="AD400" i="3" s="1"/>
  <c r="AC540" i="3"/>
  <c r="AD540" i="3" s="1"/>
  <c r="U552" i="3"/>
  <c r="AC556" i="3"/>
  <c r="AD556" i="3" s="1"/>
  <c r="T574" i="3"/>
  <c r="X574" i="3" s="1"/>
  <c r="X44" i="3"/>
  <c r="X223" i="3"/>
  <c r="X317" i="3"/>
  <c r="S300" i="3"/>
  <c r="T321" i="3"/>
  <c r="AG322" i="3" s="1"/>
  <c r="AI350" i="3"/>
  <c r="AI359" i="3"/>
  <c r="AI388" i="3"/>
  <c r="AI401" i="3"/>
  <c r="AI407" i="3"/>
  <c r="AI412" i="3"/>
  <c r="AI417" i="3"/>
  <c r="AI126" i="3"/>
  <c r="AI131" i="3"/>
  <c r="AI171" i="3"/>
  <c r="AI178" i="3"/>
  <c r="AI215" i="3"/>
  <c r="AI227" i="3"/>
  <c r="AI261" i="3"/>
  <c r="X226" i="3"/>
  <c r="AI295" i="3"/>
  <c r="AC300" i="3"/>
  <c r="AI318" i="3"/>
  <c r="U321" i="3"/>
  <c r="AH322" i="3" s="1"/>
  <c r="AC418" i="3"/>
  <c r="AD418" i="3" s="1"/>
  <c r="T436" i="3"/>
  <c r="X436" i="3" s="1"/>
  <c r="AI26" i="3"/>
  <c r="AI109" i="3"/>
  <c r="AI151" i="3"/>
  <c r="AI177" i="3"/>
  <c r="AI199" i="3"/>
  <c r="AI214" i="3"/>
  <c r="AI218" i="3"/>
  <c r="AI226" i="3"/>
  <c r="AC75" i="3"/>
  <c r="AD75" i="3" s="1"/>
  <c r="X125" i="3"/>
  <c r="AC149" i="3"/>
  <c r="AD149" i="3" s="1"/>
  <c r="AC211" i="3"/>
  <c r="AD211" i="3" s="1"/>
  <c r="AI294" i="3"/>
  <c r="AI307" i="3"/>
  <c r="AC356" i="3"/>
  <c r="AD356" i="3" s="1"/>
  <c r="AI371" i="3"/>
  <c r="AI400" i="3"/>
  <c r="AI403" i="3"/>
  <c r="AI418" i="3"/>
  <c r="U460" i="3"/>
  <c r="AC464" i="3"/>
  <c r="AD464" i="3" s="1"/>
  <c r="T482" i="3"/>
  <c r="AG483" i="3" s="1"/>
  <c r="AC602" i="3"/>
  <c r="AD602" i="3" s="1"/>
  <c r="T620" i="3"/>
  <c r="AG621" i="3" s="1"/>
  <c r="AI426" i="3"/>
  <c r="AI501" i="3"/>
  <c r="T505" i="3"/>
  <c r="AC517" i="3"/>
  <c r="AD517" i="3" s="1"/>
  <c r="AI524" i="3"/>
  <c r="AC538" i="3"/>
  <c r="AD538" i="3" s="1"/>
  <c r="AI543" i="3"/>
  <c r="AI564" i="3"/>
  <c r="AC586" i="3"/>
  <c r="AD586" i="3" s="1"/>
  <c r="AI590" i="3"/>
  <c r="AI591" i="3"/>
  <c r="AI594" i="3"/>
  <c r="AI602" i="3"/>
  <c r="AC604" i="3"/>
  <c r="AD604" i="3" s="1"/>
  <c r="AI606" i="3"/>
  <c r="AI627" i="3"/>
  <c r="AI653" i="3"/>
  <c r="AC671" i="3"/>
  <c r="AD671" i="3" s="1"/>
  <c r="AI670" i="3"/>
  <c r="AI687" i="3"/>
  <c r="AI717" i="3"/>
  <c r="AI433" i="3"/>
  <c r="AI472" i="3"/>
  <c r="AI477" i="3"/>
  <c r="AI513" i="3"/>
  <c r="AI518" i="3"/>
  <c r="AI547" i="3"/>
  <c r="AI587" i="3"/>
  <c r="AC632" i="3"/>
  <c r="AD632" i="3" s="1"/>
  <c r="AC650" i="3"/>
  <c r="AD650" i="3" s="1"/>
  <c r="AI677" i="3"/>
  <c r="AI682" i="3"/>
  <c r="T735" i="3"/>
  <c r="AG736" i="3" s="1"/>
  <c r="AC694" i="3"/>
  <c r="AD694" i="3" s="1"/>
  <c r="AI706" i="3"/>
  <c r="AI538" i="3"/>
  <c r="AI555" i="3"/>
  <c r="AI604" i="3"/>
  <c r="AI608" i="3"/>
  <c r="AI613" i="3"/>
  <c r="AI614" i="3"/>
  <c r="AI641" i="3"/>
  <c r="AI647" i="3"/>
  <c r="AI476" i="3"/>
  <c r="AI480" i="3"/>
  <c r="AI522" i="3"/>
  <c r="AB532" i="3"/>
  <c r="AB533" i="3" s="1"/>
  <c r="Z533" i="3" s="1"/>
  <c r="AC622" i="3"/>
  <c r="AB670" i="3"/>
  <c r="AB671" i="3" s="1"/>
  <c r="Y671" i="3" s="1"/>
  <c r="AI440" i="3"/>
  <c r="AI446" i="3"/>
  <c r="AI468" i="3"/>
  <c r="AI471" i="3"/>
  <c r="AI479" i="3"/>
  <c r="AI489" i="3"/>
  <c r="AI493" i="3"/>
  <c r="AI516" i="3"/>
  <c r="AC530" i="3"/>
  <c r="AI544" i="3"/>
  <c r="AI565" i="3"/>
  <c r="AI572" i="3"/>
  <c r="AI579" i="3"/>
  <c r="AI585" i="3"/>
  <c r="AI589" i="3"/>
  <c r="AC607" i="3"/>
  <c r="AD607" i="3" s="1"/>
  <c r="AI603" i="3"/>
  <c r="AI607" i="3"/>
  <c r="AI640" i="3"/>
  <c r="AI659" i="3"/>
  <c r="AI684" i="3"/>
  <c r="AI688" i="3"/>
  <c r="AI695" i="3"/>
  <c r="AI725" i="3"/>
  <c r="AI458" i="3"/>
  <c r="AI486" i="3"/>
  <c r="AI492" i="3"/>
  <c r="X524" i="3"/>
  <c r="AI525" i="3"/>
  <c r="AI536" i="3"/>
  <c r="AI548" i="3"/>
  <c r="AI702" i="3"/>
  <c r="AI703" i="3"/>
  <c r="AI707" i="3"/>
  <c r="AJ80" i="3"/>
  <c r="X80" i="3"/>
  <c r="AJ142" i="3"/>
  <c r="AJ158" i="3"/>
  <c r="AJ168" i="3"/>
  <c r="AJ176" i="3"/>
  <c r="AJ194" i="3"/>
  <c r="AJ212" i="3"/>
  <c r="X212" i="3"/>
  <c r="AJ220" i="3"/>
  <c r="X220" i="3"/>
  <c r="AJ228" i="3"/>
  <c r="X228" i="3"/>
  <c r="AJ246" i="3"/>
  <c r="X256" i="3"/>
  <c r="AJ256" i="3"/>
  <c r="AK258" i="3"/>
  <c r="X264" i="3"/>
  <c r="AJ264" i="3"/>
  <c r="AK266" i="3"/>
  <c r="X272" i="3"/>
  <c r="AJ272" i="3"/>
  <c r="AJ150" i="3"/>
  <c r="AJ88" i="3"/>
  <c r="X88" i="3"/>
  <c r="AJ106" i="3"/>
  <c r="X106" i="3"/>
  <c r="AJ50" i="3"/>
  <c r="X261" i="3"/>
  <c r="AJ261" i="3"/>
  <c r="X269" i="3"/>
  <c r="AJ60" i="3"/>
  <c r="X259" i="3"/>
  <c r="AK261" i="3"/>
  <c r="X267" i="3"/>
  <c r="AK269" i="3"/>
  <c r="X309" i="3"/>
  <c r="AJ309" i="3"/>
  <c r="X258" i="3"/>
  <c r="AJ258" i="3"/>
  <c r="AK260" i="3"/>
  <c r="X266" i="3"/>
  <c r="AJ266" i="3"/>
  <c r="X274" i="3"/>
  <c r="AJ274" i="3"/>
  <c r="AJ51" i="3"/>
  <c r="AK259" i="3"/>
  <c r="AK267" i="3"/>
  <c r="AJ109" i="3"/>
  <c r="X109" i="3"/>
  <c r="A303" i="3"/>
  <c r="S303" i="3" s="1"/>
  <c r="J326" i="3" s="1"/>
  <c r="AE280" i="3"/>
  <c r="Y351" i="3"/>
  <c r="X351" i="3"/>
  <c r="AJ351" i="3"/>
  <c r="AI78" i="3"/>
  <c r="AJ107" i="3"/>
  <c r="X107" i="3"/>
  <c r="AJ79" i="3"/>
  <c r="X79" i="3"/>
  <c r="AJ87" i="3"/>
  <c r="X87" i="3"/>
  <c r="AJ193" i="3"/>
  <c r="AJ237" i="3"/>
  <c r="AJ245" i="3"/>
  <c r="AC239" i="3"/>
  <c r="AD239" i="3" s="1"/>
  <c r="X120" i="3"/>
  <c r="X132" i="3"/>
  <c r="X72" i="3"/>
  <c r="X41" i="3"/>
  <c r="X303" i="3"/>
  <c r="AJ303" i="3"/>
  <c r="Y303" i="3"/>
  <c r="X311" i="3"/>
  <c r="AJ311" i="3"/>
  <c r="X319" i="3"/>
  <c r="AJ319" i="3"/>
  <c r="X356" i="3"/>
  <c r="AJ356" i="3"/>
  <c r="X364" i="3"/>
  <c r="AJ364" i="3"/>
  <c r="Y372" i="3"/>
  <c r="AJ372" i="3"/>
  <c r="X388" i="3"/>
  <c r="AJ388" i="3"/>
  <c r="X470" i="3"/>
  <c r="AJ470" i="3"/>
  <c r="AJ475" i="3"/>
  <c r="X475" i="3"/>
  <c r="X489" i="3"/>
  <c r="AJ489" i="3"/>
  <c r="X516" i="3"/>
  <c r="AJ516" i="3"/>
  <c r="AJ98" i="3"/>
  <c r="X98" i="3"/>
  <c r="AJ357" i="3"/>
  <c r="X357" i="3"/>
  <c r="AJ118" i="3"/>
  <c r="X118" i="3"/>
  <c r="AJ190" i="3"/>
  <c r="AJ49" i="3"/>
  <c r="AJ61" i="3"/>
  <c r="AJ65" i="3"/>
  <c r="AC55" i="3"/>
  <c r="AD55" i="3" s="1"/>
  <c r="X30" i="3"/>
  <c r="AJ31" i="3"/>
  <c r="X31" i="3"/>
  <c r="AJ32" i="3"/>
  <c r="X32" i="3"/>
  <c r="X34" i="3"/>
  <c r="AJ35" i="3"/>
  <c r="X35" i="3"/>
  <c r="AI38" i="3"/>
  <c r="AI40" i="3"/>
  <c r="AI41" i="3"/>
  <c r="AI44" i="3"/>
  <c r="AI51" i="3"/>
  <c r="AI134" i="3"/>
  <c r="AI150" i="3"/>
  <c r="U160" i="3"/>
  <c r="AH161" i="3" s="1"/>
  <c r="AI175" i="3"/>
  <c r="AI194" i="3"/>
  <c r="AJ197" i="3"/>
  <c r="AJ222" i="3"/>
  <c r="X222" i="3"/>
  <c r="AJ241" i="3"/>
  <c r="AJ257" i="3"/>
  <c r="AJ265" i="3"/>
  <c r="AC98" i="3"/>
  <c r="AD98" i="3" s="1"/>
  <c r="AC124" i="3"/>
  <c r="AD124" i="3" s="1"/>
  <c r="AC172" i="3"/>
  <c r="AD172" i="3" s="1"/>
  <c r="AC234" i="3"/>
  <c r="AD234" i="3" s="1"/>
  <c r="AK264" i="3"/>
  <c r="S254" i="3"/>
  <c r="U257" i="3"/>
  <c r="AK257" i="3" s="1"/>
  <c r="U265" i="3"/>
  <c r="U273" i="3"/>
  <c r="AK273" i="3" s="1"/>
  <c r="X122" i="3"/>
  <c r="X133" i="3"/>
  <c r="X74" i="3"/>
  <c r="X90" i="3"/>
  <c r="X227" i="3"/>
  <c r="AJ288" i="3"/>
  <c r="AJ318" i="3"/>
  <c r="X318" i="3"/>
  <c r="AE303" i="3"/>
  <c r="X330" i="3"/>
  <c r="AJ330" i="3"/>
  <c r="X338" i="3"/>
  <c r="AJ355" i="3"/>
  <c r="X355" i="3"/>
  <c r="X360" i="3"/>
  <c r="X37" i="3"/>
  <c r="AJ701" i="3"/>
  <c r="X701" i="3"/>
  <c r="AJ78" i="3"/>
  <c r="X78" i="3"/>
  <c r="AJ121" i="3"/>
  <c r="X121" i="3"/>
  <c r="AJ127" i="3"/>
  <c r="X127" i="3"/>
  <c r="T184" i="3"/>
  <c r="X174" i="3" s="1"/>
  <c r="AJ214" i="3"/>
  <c r="X214" i="3"/>
  <c r="U230" i="3"/>
  <c r="AJ233" i="3"/>
  <c r="AJ239" i="3"/>
  <c r="AJ273" i="3"/>
  <c r="AJ155" i="3"/>
  <c r="AC167" i="3"/>
  <c r="AD167" i="3" s="1"/>
  <c r="AJ217" i="3"/>
  <c r="X217" i="3"/>
  <c r="AJ225" i="3"/>
  <c r="X225" i="3"/>
  <c r="AC241" i="3"/>
  <c r="AD241" i="3" s="1"/>
  <c r="W275" i="3"/>
  <c r="AI276" i="3" s="1"/>
  <c r="X123" i="3"/>
  <c r="X75" i="3"/>
  <c r="X91" i="3"/>
  <c r="X210" i="3"/>
  <c r="AJ285" i="3"/>
  <c r="X285" i="3"/>
  <c r="X293" i="3"/>
  <c r="AJ293" i="3"/>
  <c r="AJ282" i="3"/>
  <c r="X282" i="3"/>
  <c r="X279" i="3"/>
  <c r="X337" i="3"/>
  <c r="AJ337" i="3"/>
  <c r="X362" i="3"/>
  <c r="AJ362" i="3"/>
  <c r="X386" i="3"/>
  <c r="X406" i="3"/>
  <c r="AJ406" i="3"/>
  <c r="X437" i="3"/>
  <c r="AJ129" i="3"/>
  <c r="X129" i="3"/>
  <c r="AJ248" i="3"/>
  <c r="X365" i="3"/>
  <c r="AJ365" i="3"/>
  <c r="AC57" i="3"/>
  <c r="AD57" i="3" s="1"/>
  <c r="X38" i="3"/>
  <c r="X39" i="3"/>
  <c r="AJ86" i="3"/>
  <c r="X86" i="3"/>
  <c r="AI98" i="3"/>
  <c r="T114" i="3"/>
  <c r="AJ126" i="3"/>
  <c r="X126" i="3"/>
  <c r="AI129" i="3"/>
  <c r="AI149" i="3"/>
  <c r="AI157" i="3"/>
  <c r="AI170" i="3"/>
  <c r="AJ187" i="3"/>
  <c r="AI191" i="3"/>
  <c r="AI192" i="3"/>
  <c r="AI198" i="3"/>
  <c r="AI204" i="3"/>
  <c r="AI211" i="3"/>
  <c r="AI217" i="3"/>
  <c r="AI224" i="3"/>
  <c r="AI266" i="3"/>
  <c r="AC73" i="3"/>
  <c r="AD73" i="3" s="1"/>
  <c r="AC126" i="3"/>
  <c r="AD126" i="3" s="1"/>
  <c r="AC147" i="3"/>
  <c r="AD147" i="3" s="1"/>
  <c r="AJ164" i="3"/>
  <c r="AJ172" i="3"/>
  <c r="AJ198" i="3"/>
  <c r="X198" i="3"/>
  <c r="AC188" i="3"/>
  <c r="AD188" i="3" s="1"/>
  <c r="AJ216" i="3"/>
  <c r="X216" i="3"/>
  <c r="AJ224" i="3"/>
  <c r="X224" i="3"/>
  <c r="AJ234" i="3"/>
  <c r="AJ242" i="3"/>
  <c r="AJ250" i="3"/>
  <c r="AC236" i="3"/>
  <c r="AD236" i="3" s="1"/>
  <c r="AJ260" i="3"/>
  <c r="AJ268" i="3"/>
  <c r="AI244" i="3"/>
  <c r="AI238" i="3"/>
  <c r="X105" i="3"/>
  <c r="X76" i="3"/>
  <c r="X28" i="3"/>
  <c r="X211" i="3"/>
  <c r="X284" i="3"/>
  <c r="AJ284" i="3"/>
  <c r="X280" i="3"/>
  <c r="AJ316" i="3"/>
  <c r="X316" i="3"/>
  <c r="X328" i="3"/>
  <c r="AJ328" i="3"/>
  <c r="X344" i="3"/>
  <c r="AJ339" i="3"/>
  <c r="AJ353" i="3"/>
  <c r="X353" i="3"/>
  <c r="AI366" i="3"/>
  <c r="AJ385" i="3"/>
  <c r="X385" i="3"/>
  <c r="Y349" i="3"/>
  <c r="X349" i="3"/>
  <c r="AJ349" i="3"/>
  <c r="U367" i="3"/>
  <c r="AH368" i="3" s="1"/>
  <c r="AC351" i="3"/>
  <c r="AD351" i="3" s="1"/>
  <c r="AG230" i="3"/>
  <c r="X229" i="3"/>
  <c r="X40" i="3"/>
  <c r="X42" i="3"/>
  <c r="AJ43" i="3"/>
  <c r="X43" i="3"/>
  <c r="AJ85" i="3"/>
  <c r="X85" i="3"/>
  <c r="AJ221" i="3"/>
  <c r="X221" i="3"/>
  <c r="AJ119" i="3"/>
  <c r="X119" i="3"/>
  <c r="X135" i="3"/>
  <c r="X275" i="3"/>
  <c r="AC47" i="3"/>
  <c r="X276" i="3"/>
  <c r="X95" i="3"/>
  <c r="X108" i="3"/>
  <c r="X215" i="3"/>
  <c r="AJ291" i="3"/>
  <c r="X291" i="3"/>
  <c r="X818" i="3"/>
  <c r="X887" i="3"/>
  <c r="X868" i="3"/>
  <c r="X866" i="3"/>
  <c r="X890" i="3"/>
  <c r="X878" i="3"/>
  <c r="X895" i="3"/>
  <c r="X855" i="3"/>
  <c r="X858" i="3"/>
  <c r="X839" i="3"/>
  <c r="X826" i="3"/>
  <c r="X821" i="3"/>
  <c r="X815" i="3"/>
  <c r="X792" i="3"/>
  <c r="X755" i="3"/>
  <c r="X748" i="3"/>
  <c r="X771" i="3"/>
  <c r="X768" i="3"/>
  <c r="X781" i="3"/>
  <c r="X799" i="3"/>
  <c r="X832" i="3"/>
  <c r="X802" i="3"/>
  <c r="X850" i="3"/>
  <c r="X796" i="3"/>
  <c r="X867" i="3"/>
  <c r="X797" i="3"/>
  <c r="X822" i="3"/>
  <c r="X834" i="3"/>
  <c r="X801" i="3"/>
  <c r="X838" i="3"/>
  <c r="X823" i="3"/>
  <c r="X817" i="3"/>
  <c r="X775" i="3"/>
  <c r="X782" i="3"/>
  <c r="X844" i="3"/>
  <c r="X879" i="3"/>
  <c r="X828" i="3"/>
  <c r="X766" i="3"/>
  <c r="X893" i="3"/>
  <c r="X840" i="3"/>
  <c r="X889" i="3"/>
  <c r="X805" i="3"/>
  <c r="X846" i="3"/>
  <c r="X859" i="3"/>
  <c r="X842" i="3"/>
  <c r="X825" i="3"/>
  <c r="X785" i="3"/>
  <c r="X740" i="3"/>
  <c r="X752" i="3"/>
  <c r="X747" i="3"/>
  <c r="X759" i="3"/>
  <c r="X751" i="3"/>
  <c r="X800" i="3"/>
  <c r="X833" i="3"/>
  <c r="X798" i="3"/>
  <c r="X836" i="3"/>
  <c r="X880" i="3"/>
  <c r="X886" i="3"/>
  <c r="X892" i="3"/>
  <c r="X877" i="3"/>
  <c r="X860" i="3"/>
  <c r="X861" i="3"/>
  <c r="X849" i="3"/>
  <c r="X827" i="3"/>
  <c r="X743" i="3"/>
  <c r="X757" i="3"/>
  <c r="X848" i="3"/>
  <c r="X791" i="3"/>
  <c r="X843" i="3"/>
  <c r="X862" i="3"/>
  <c r="X789" i="3"/>
  <c r="X758" i="3"/>
  <c r="X824" i="3"/>
  <c r="X871" i="3"/>
  <c r="X793" i="3"/>
  <c r="X888" i="3"/>
  <c r="X851" i="3"/>
  <c r="X881" i="3"/>
  <c r="X864" i="3"/>
  <c r="X854" i="3"/>
  <c r="X809" i="3"/>
  <c r="X786" i="3"/>
  <c r="X741" i="3"/>
  <c r="X774" i="3"/>
  <c r="X756" i="3"/>
  <c r="X769" i="3"/>
  <c r="X742" i="3"/>
  <c r="X776" i="3"/>
  <c r="X772" i="3"/>
  <c r="X777" i="3"/>
  <c r="X803" i="3"/>
  <c r="X884" i="3"/>
  <c r="X882" i="3"/>
  <c r="X883" i="3"/>
  <c r="X812" i="3"/>
  <c r="X856" i="3"/>
  <c r="X835" i="3"/>
  <c r="X790" i="3"/>
  <c r="X749" i="3"/>
  <c r="X763" i="3"/>
  <c r="X750" i="3"/>
  <c r="X746" i="3"/>
  <c r="X778" i="3"/>
  <c r="X780" i="3"/>
  <c r="X787" i="3"/>
  <c r="X764" i="3"/>
  <c r="X762" i="3"/>
  <c r="X770" i="3"/>
  <c r="X765" i="3"/>
  <c r="X816" i="3"/>
  <c r="X894" i="3"/>
  <c r="X863" i="3"/>
  <c r="X814" i="3"/>
  <c r="X753" i="3"/>
  <c r="X739" i="3"/>
  <c r="X872" i="3"/>
  <c r="X754" i="3"/>
  <c r="X870" i="3"/>
  <c r="X847" i="3"/>
  <c r="X819" i="3"/>
  <c r="X795" i="3"/>
  <c r="X845" i="3"/>
  <c r="X891" i="3"/>
  <c r="X820" i="3"/>
  <c r="X865" i="3"/>
  <c r="X831" i="3"/>
  <c r="X811" i="3"/>
  <c r="X788" i="3"/>
  <c r="X779" i="3"/>
  <c r="X744" i="3"/>
  <c r="X745" i="3"/>
  <c r="X885" i="3"/>
  <c r="X869" i="3"/>
  <c r="X808" i="3"/>
  <c r="X837" i="3"/>
  <c r="X810" i="3"/>
  <c r="X813" i="3"/>
  <c r="X767" i="3"/>
  <c r="X857" i="3"/>
  <c r="X841" i="3"/>
  <c r="X794" i="3"/>
  <c r="X773" i="3"/>
  <c r="X804" i="3"/>
  <c r="X873" i="3"/>
  <c r="X874" i="3"/>
  <c r="X897" i="3"/>
  <c r="X896" i="3"/>
  <c r="X730" i="3"/>
  <c r="X652" i="3"/>
  <c r="X649" i="3"/>
  <c r="X687" i="3"/>
  <c r="X560" i="3"/>
  <c r="X628" i="3"/>
  <c r="X675" i="3"/>
  <c r="X617" i="3"/>
  <c r="X558" i="3"/>
  <c r="X496" i="3"/>
  <c r="X525" i="3"/>
  <c r="X519" i="3"/>
  <c r="X518" i="3"/>
  <c r="X454" i="3"/>
  <c r="X446" i="3"/>
  <c r="X523" i="3"/>
  <c r="X419" i="3"/>
  <c r="X426" i="3"/>
  <c r="X299" i="3"/>
  <c r="X400" i="3"/>
  <c r="X387" i="3"/>
  <c r="X292" i="3"/>
  <c r="X287" i="3"/>
  <c r="X307" i="3"/>
  <c r="AJ307" i="3"/>
  <c r="X368" i="3"/>
  <c r="AJ402" i="3"/>
  <c r="X402" i="3"/>
  <c r="X410" i="3"/>
  <c r="AJ410" i="3"/>
  <c r="X434" i="3"/>
  <c r="AJ62" i="3"/>
  <c r="AJ67" i="3"/>
  <c r="AJ27" i="3"/>
  <c r="X27" i="3"/>
  <c r="AI77" i="3"/>
  <c r="AJ177" i="3"/>
  <c r="AJ59" i="3"/>
  <c r="AI72" i="3"/>
  <c r="AI82" i="3"/>
  <c r="AI96" i="3"/>
  <c r="AJ101" i="3"/>
  <c r="X101" i="3"/>
  <c r="AJ134" i="3"/>
  <c r="X134" i="3"/>
  <c r="AI169" i="3"/>
  <c r="AJ180" i="3"/>
  <c r="AI190" i="3"/>
  <c r="AI197" i="3"/>
  <c r="AJ199" i="3"/>
  <c r="AI202" i="3"/>
  <c r="AJ205" i="3"/>
  <c r="AJ213" i="3"/>
  <c r="X213" i="3"/>
  <c r="AI216" i="3"/>
  <c r="AC80" i="3"/>
  <c r="AD80" i="3" s="1"/>
  <c r="AC142" i="3"/>
  <c r="AD142" i="3" s="1"/>
  <c r="X170" i="3"/>
  <c r="AC190" i="3"/>
  <c r="AD190" i="3" s="1"/>
  <c r="AC216" i="3"/>
  <c r="AD216" i="3" s="1"/>
  <c r="AJ240" i="3"/>
  <c r="AC264" i="3"/>
  <c r="AD264" i="3" s="1"/>
  <c r="U276" i="3"/>
  <c r="X96" i="3"/>
  <c r="X110" i="3"/>
  <c r="X82" i="3"/>
  <c r="X33" i="3"/>
  <c r="X218" i="3"/>
  <c r="A372" i="3"/>
  <c r="S372" i="3" s="1"/>
  <c r="J395" i="3" s="1"/>
  <c r="AE349" i="3"/>
  <c r="AJ290" i="3"/>
  <c r="X290" i="3"/>
  <c r="T298" i="3"/>
  <c r="AC280" i="3"/>
  <c r="AD280" i="3" s="1"/>
  <c r="AJ314" i="3"/>
  <c r="X314" i="3"/>
  <c r="X305" i="3"/>
  <c r="AI310" i="3"/>
  <c r="X326" i="3"/>
  <c r="AJ326" i="3"/>
  <c r="X359" i="3"/>
  <c r="AJ359" i="3"/>
  <c r="X363" i="3"/>
  <c r="AJ363" i="3"/>
  <c r="AJ383" i="3"/>
  <c r="X383" i="3"/>
  <c r="X412" i="3"/>
  <c r="AJ178" i="3"/>
  <c r="AJ238" i="3"/>
  <c r="AJ202" i="3"/>
  <c r="AJ77" i="3"/>
  <c r="X77" i="3"/>
  <c r="AI33" i="3"/>
  <c r="AI35" i="3"/>
  <c r="AI58" i="3"/>
  <c r="AI66" i="3"/>
  <c r="AJ99" i="3"/>
  <c r="X99" i="3"/>
  <c r="AI104" i="3"/>
  <c r="AI121" i="3"/>
  <c r="AI122" i="3"/>
  <c r="AI127" i="3"/>
  <c r="AI164" i="3"/>
  <c r="AI172" i="3"/>
  <c r="AJ191" i="3"/>
  <c r="AJ247" i="3"/>
  <c r="AJ249" i="3"/>
  <c r="AJ73" i="3"/>
  <c r="X73" i="3"/>
  <c r="AJ89" i="3"/>
  <c r="X89" i="3"/>
  <c r="AC259" i="3"/>
  <c r="AD259" i="3" s="1"/>
  <c r="U275" i="3"/>
  <c r="AC257" i="3"/>
  <c r="AD257" i="3" s="1"/>
  <c r="T263" i="3"/>
  <c r="AJ263" i="3" s="1"/>
  <c r="T271" i="3"/>
  <c r="X130" i="3"/>
  <c r="X97" i="3"/>
  <c r="X111" i="3"/>
  <c r="X36" i="3"/>
  <c r="X219" i="3"/>
  <c r="AC277" i="3"/>
  <c r="S277" i="3"/>
  <c r="AJ289" i="3"/>
  <c r="X289" i="3"/>
  <c r="X297" i="3"/>
  <c r="U299" i="3"/>
  <c r="AC287" i="3"/>
  <c r="AD287" i="3" s="1"/>
  <c r="X286" i="3"/>
  <c r="AI293" i="3"/>
  <c r="X295" i="3"/>
  <c r="AI302" i="3"/>
  <c r="X341" i="3"/>
  <c r="AJ341" i="3"/>
  <c r="X358" i="3"/>
  <c r="X366" i="3"/>
  <c r="AJ366" i="3"/>
  <c r="X354" i="3"/>
  <c r="AJ411" i="3"/>
  <c r="X411" i="3"/>
  <c r="AI340" i="3"/>
  <c r="AI348" i="3"/>
  <c r="AI352" i="3"/>
  <c r="AC354" i="3"/>
  <c r="AD354" i="3" s="1"/>
  <c r="AI356" i="3"/>
  <c r="X361" i="3"/>
  <c r="AI361" i="3"/>
  <c r="X376" i="3"/>
  <c r="AJ376" i="3"/>
  <c r="X384" i="3"/>
  <c r="S369" i="3"/>
  <c r="AJ394" i="3"/>
  <c r="X394" i="3"/>
  <c r="AJ405" i="3"/>
  <c r="X405" i="3"/>
  <c r="AJ449" i="3"/>
  <c r="X449" i="3"/>
  <c r="X457" i="3"/>
  <c r="AJ457" i="3"/>
  <c r="X495" i="3"/>
  <c r="AC328" i="3"/>
  <c r="AD328" i="3" s="1"/>
  <c r="X332" i="3"/>
  <c r="X340" i="3"/>
  <c r="T345" i="3"/>
  <c r="X345" i="3" s="1"/>
  <c r="S346" i="3"/>
  <c r="U368" i="3"/>
  <c r="X391" i="3"/>
  <c r="AC369" i="3"/>
  <c r="AC377" i="3"/>
  <c r="AD377" i="3" s="1"/>
  <c r="AJ418" i="3"/>
  <c r="X418" i="3"/>
  <c r="AC420" i="3"/>
  <c r="AD420" i="3" s="1"/>
  <c r="U436" i="3"/>
  <c r="AH437" i="3" s="1"/>
  <c r="X428" i="3"/>
  <c r="AJ428" i="3"/>
  <c r="X448" i="3"/>
  <c r="AJ448" i="3"/>
  <c r="X456" i="3"/>
  <c r="AJ456" i="3"/>
  <c r="AI303" i="3"/>
  <c r="AI326" i="3"/>
  <c r="U345" i="3"/>
  <c r="AC346" i="3"/>
  <c r="X390" i="3"/>
  <c r="AG391" i="3"/>
  <c r="AI384" i="3"/>
  <c r="AJ407" i="3"/>
  <c r="X407" i="3"/>
  <c r="X404" i="3"/>
  <c r="AJ409" i="3"/>
  <c r="X409" i="3"/>
  <c r="AJ417" i="3"/>
  <c r="X417" i="3"/>
  <c r="X422" i="3"/>
  <c r="X427" i="3"/>
  <c r="AJ427" i="3"/>
  <c r="X447" i="3"/>
  <c r="AJ447" i="3"/>
  <c r="X455" i="3"/>
  <c r="X483" i="3"/>
  <c r="X479" i="3"/>
  <c r="X494" i="3"/>
  <c r="AJ502" i="3"/>
  <c r="X502" i="3"/>
  <c r="X493" i="3"/>
  <c r="AJ521" i="3"/>
  <c r="X521" i="3"/>
  <c r="AC282" i="3"/>
  <c r="AD282" i="3" s="1"/>
  <c r="AI286" i="3"/>
  <c r="AI338" i="3"/>
  <c r="AI342" i="3"/>
  <c r="X343" i="3"/>
  <c r="AI349" i="3"/>
  <c r="AI354" i="3"/>
  <c r="AI357" i="3"/>
  <c r="AI365" i="3"/>
  <c r="AC379" i="3"/>
  <c r="AD379" i="3" s="1"/>
  <c r="U391" i="3"/>
  <c r="AI387" i="3"/>
  <c r="AJ398" i="3"/>
  <c r="X398" i="3"/>
  <c r="X414" i="3"/>
  <c r="AK418" i="3"/>
  <c r="X424" i="3"/>
  <c r="X432" i="3"/>
  <c r="X315" i="3"/>
  <c r="X380" i="3"/>
  <c r="AJ380" i="3"/>
  <c r="U390" i="3"/>
  <c r="AH391" i="3" s="1"/>
  <c r="AC374" i="3"/>
  <c r="AD374" i="3" s="1"/>
  <c r="AJ389" i="3"/>
  <c r="X389" i="3"/>
  <c r="AJ420" i="3"/>
  <c r="X420" i="3"/>
  <c r="AJ450" i="3"/>
  <c r="X450" i="3"/>
  <c r="X478" i="3"/>
  <c r="X500" i="3"/>
  <c r="AI280" i="3"/>
  <c r="AJ286" i="3"/>
  <c r="AI296" i="3"/>
  <c r="AI309" i="3"/>
  <c r="AI328" i="3"/>
  <c r="AI358" i="3"/>
  <c r="AJ396" i="3"/>
  <c r="X396" i="3"/>
  <c r="AI397" i="3"/>
  <c r="X408" i="3"/>
  <c r="X430" i="3"/>
  <c r="AJ430" i="3"/>
  <c r="AI422" i="3"/>
  <c r="X452" i="3"/>
  <c r="AJ452" i="3"/>
  <c r="X473" i="3"/>
  <c r="AI288" i="3"/>
  <c r="AI313" i="3"/>
  <c r="AI317" i="3"/>
  <c r="AI330" i="3"/>
  <c r="X342" i="3"/>
  <c r="AI355" i="3"/>
  <c r="AJ378" i="3"/>
  <c r="X378" i="3"/>
  <c r="X374" i="3"/>
  <c r="AC397" i="3"/>
  <c r="AD397" i="3" s="1"/>
  <c r="U413" i="3"/>
  <c r="AH414" i="3" s="1"/>
  <c r="X413" i="3"/>
  <c r="AJ421" i="3"/>
  <c r="X421" i="3"/>
  <c r="X451" i="3"/>
  <c r="AJ451" i="3"/>
  <c r="AJ474" i="3"/>
  <c r="X474" i="3"/>
  <c r="AJ473" i="3"/>
  <c r="X476" i="3"/>
  <c r="X480" i="3"/>
  <c r="AJ480" i="3"/>
  <c r="AJ495" i="3"/>
  <c r="X503" i="3"/>
  <c r="AJ503" i="3"/>
  <c r="X505" i="3"/>
  <c r="AJ546" i="3"/>
  <c r="X546" i="3"/>
  <c r="X559" i="3"/>
  <c r="AJ559" i="3"/>
  <c r="X608" i="3"/>
  <c r="S392" i="3"/>
  <c r="AI399" i="3"/>
  <c r="AI410" i="3"/>
  <c r="AC425" i="3"/>
  <c r="AD425" i="3" s="1"/>
  <c r="AI441" i="3"/>
  <c r="AC446" i="3"/>
  <c r="AD446" i="3" s="1"/>
  <c r="X477" i="3"/>
  <c r="AJ492" i="3"/>
  <c r="X492" i="3"/>
  <c r="X499" i="3"/>
  <c r="X501" i="3"/>
  <c r="X515" i="3"/>
  <c r="AJ636" i="3"/>
  <c r="X636" i="3"/>
  <c r="X644" i="3"/>
  <c r="X660" i="3"/>
  <c r="AJ660" i="3"/>
  <c r="AJ661" i="3"/>
  <c r="X661" i="3"/>
  <c r="AC392" i="3"/>
  <c r="AI443" i="3"/>
  <c r="X472" i="3"/>
  <c r="AC471" i="3"/>
  <c r="AD471" i="3" s="1"/>
  <c r="X491" i="3"/>
  <c r="AJ491" i="3"/>
  <c r="AC492" i="3"/>
  <c r="AD492" i="3" s="1"/>
  <c r="X529" i="3"/>
  <c r="AC515" i="3"/>
  <c r="AD515" i="3" s="1"/>
  <c r="AJ544" i="3"/>
  <c r="X544" i="3"/>
  <c r="X557" i="3"/>
  <c r="AJ557" i="3"/>
  <c r="X565" i="3"/>
  <c r="AJ565" i="3"/>
  <c r="X573" i="3"/>
  <c r="X591" i="3"/>
  <c r="AI386" i="3"/>
  <c r="AI404" i="3"/>
  <c r="AB417" i="3"/>
  <c r="AB418" i="3" s="1"/>
  <c r="Z418" i="3" s="1"/>
  <c r="AC423" i="3"/>
  <c r="AD423" i="3" s="1"/>
  <c r="AI431" i="3"/>
  <c r="X460" i="3"/>
  <c r="AJ471" i="3"/>
  <c r="X471" i="3"/>
  <c r="X498" i="3"/>
  <c r="X506" i="3"/>
  <c r="X512" i="3"/>
  <c r="AJ512" i="3"/>
  <c r="AJ520" i="3"/>
  <c r="X520" i="3"/>
  <c r="X535" i="3"/>
  <c r="AJ535" i="3"/>
  <c r="X551" i="3"/>
  <c r="X533" i="3"/>
  <c r="X556" i="3"/>
  <c r="AJ556" i="3"/>
  <c r="X572" i="3"/>
  <c r="U574" i="3"/>
  <c r="AH575" i="3" s="1"/>
  <c r="AC558" i="3"/>
  <c r="AD558" i="3" s="1"/>
  <c r="X445" i="3"/>
  <c r="X453" i="3"/>
  <c r="T459" i="3"/>
  <c r="X459" i="3" s="1"/>
  <c r="AJ497" i="3"/>
  <c r="X497" i="3"/>
  <c r="AK584" i="3"/>
  <c r="AJ590" i="3"/>
  <c r="X590" i="3"/>
  <c r="AC581" i="3"/>
  <c r="AD581" i="3" s="1"/>
  <c r="AC579" i="3"/>
  <c r="AD579" i="3" s="1"/>
  <c r="T598" i="3"/>
  <c r="X598" i="3" s="1"/>
  <c r="AC584" i="3"/>
  <c r="AD584" i="3" s="1"/>
  <c r="AI450" i="3"/>
  <c r="AC512" i="3"/>
  <c r="AD512" i="3" s="1"/>
  <c r="U528" i="3"/>
  <c r="AH529" i="3" s="1"/>
  <c r="X541" i="3"/>
  <c r="AJ541" i="3"/>
  <c r="X549" i="3"/>
  <c r="X564" i="3"/>
  <c r="X607" i="3"/>
  <c r="AJ607" i="3"/>
  <c r="AI375" i="3"/>
  <c r="AI379" i="3"/>
  <c r="AI409" i="3"/>
  <c r="AI420" i="3"/>
  <c r="AI429" i="3"/>
  <c r="AI432" i="3"/>
  <c r="AC443" i="3"/>
  <c r="AD443" i="3" s="1"/>
  <c r="AI447" i="3"/>
  <c r="AI457" i="3"/>
  <c r="X468" i="3"/>
  <c r="X469" i="3"/>
  <c r="AI470" i="3"/>
  <c r="AC489" i="3"/>
  <c r="AD489" i="3" s="1"/>
  <c r="AI491" i="3"/>
  <c r="AJ517" i="3"/>
  <c r="X517" i="3"/>
  <c r="X510" i="3"/>
  <c r="X522" i="3"/>
  <c r="X526" i="3"/>
  <c r="AJ526" i="3"/>
  <c r="AJ548" i="3"/>
  <c r="X548" i="3"/>
  <c r="AC533" i="3"/>
  <c r="AD533" i="3" s="1"/>
  <c r="X537" i="3"/>
  <c r="AJ537" i="3"/>
  <c r="X561" i="3"/>
  <c r="AJ561" i="3"/>
  <c r="X555" i="3"/>
  <c r="X614" i="3"/>
  <c r="AI473" i="3"/>
  <c r="AI490" i="3"/>
  <c r="AI496" i="3"/>
  <c r="AI509" i="3"/>
  <c r="AI511" i="3"/>
  <c r="AI519" i="3"/>
  <c r="AI542" i="3"/>
  <c r="X545" i="3"/>
  <c r="T552" i="3"/>
  <c r="X552" i="3" s="1"/>
  <c r="AJ589" i="3"/>
  <c r="X589" i="3"/>
  <c r="X597" i="3"/>
  <c r="AJ584" i="3"/>
  <c r="X584" i="3"/>
  <c r="AJ606" i="3"/>
  <c r="X606" i="3"/>
  <c r="X615" i="3"/>
  <c r="AJ615" i="3"/>
  <c r="T643" i="3"/>
  <c r="X643" i="3" s="1"/>
  <c r="AC625" i="3"/>
  <c r="AD625" i="3" s="1"/>
  <c r="AJ640" i="3"/>
  <c r="X640" i="3"/>
  <c r="AJ651" i="3"/>
  <c r="X651" i="3"/>
  <c r="AJ659" i="3"/>
  <c r="X659" i="3"/>
  <c r="T667" i="3"/>
  <c r="X667" i="3" s="1"/>
  <c r="AC653" i="3"/>
  <c r="AD653" i="3" s="1"/>
  <c r="AJ650" i="3"/>
  <c r="X650" i="3"/>
  <c r="AJ672" i="3"/>
  <c r="X672" i="3"/>
  <c r="X700" i="3"/>
  <c r="AJ700" i="3"/>
  <c r="X705" i="3"/>
  <c r="AI526" i="3"/>
  <c r="AI539" i="3"/>
  <c r="AI560" i="3"/>
  <c r="AI562" i="3"/>
  <c r="AJ588" i="3"/>
  <c r="X588" i="3"/>
  <c r="AJ596" i="3"/>
  <c r="X596" i="3"/>
  <c r="AI581" i="3"/>
  <c r="X613" i="3"/>
  <c r="X621" i="3"/>
  <c r="AJ626" i="3"/>
  <c r="X626" i="3"/>
  <c r="X639" i="3"/>
  <c r="AJ671" i="3"/>
  <c r="X671" i="3"/>
  <c r="AJ707" i="3"/>
  <c r="X707" i="3"/>
  <c r="X568" i="3"/>
  <c r="AJ568" i="3"/>
  <c r="X570" i="3"/>
  <c r="AJ570" i="3"/>
  <c r="AB578" i="3"/>
  <c r="AB579" i="3" s="1"/>
  <c r="AB580" i="3" s="1"/>
  <c r="AB581" i="3" s="1"/>
  <c r="AB582" i="3" s="1"/>
  <c r="AB583" i="3" s="1"/>
  <c r="AB584" i="3" s="1"/>
  <c r="AB585" i="3" s="1"/>
  <c r="AB586" i="3" s="1"/>
  <c r="AB587" i="3" s="1"/>
  <c r="AB588" i="3" s="1"/>
  <c r="AB589" i="3" s="1"/>
  <c r="AB590" i="3" s="1"/>
  <c r="AB591" i="3" s="1"/>
  <c r="AC576" i="3"/>
  <c r="X604" i="3"/>
  <c r="X612" i="3"/>
  <c r="X629" i="3"/>
  <c r="AJ629" i="3"/>
  <c r="AJ664" i="3"/>
  <c r="X664" i="3"/>
  <c r="X679" i="3"/>
  <c r="AI499" i="3"/>
  <c r="AI517" i="3"/>
  <c r="AJ555" i="3"/>
  <c r="AK588" i="3"/>
  <c r="X594" i="3"/>
  <c r="AJ581" i="3"/>
  <c r="AJ608" i="3"/>
  <c r="X610" i="3"/>
  <c r="X611" i="3"/>
  <c r="X624" i="3"/>
  <c r="AI626" i="3"/>
  <c r="AJ663" i="3"/>
  <c r="X663" i="3"/>
  <c r="X539" i="3"/>
  <c r="X547" i="3"/>
  <c r="AC561" i="3"/>
  <c r="AD561" i="3" s="1"/>
  <c r="T575" i="3"/>
  <c r="X575" i="3" s="1"/>
  <c r="X563" i="3"/>
  <c r="X593" i="3"/>
  <c r="S576" i="3"/>
  <c r="X618" i="3"/>
  <c r="X602" i="3"/>
  <c r="X670" i="3"/>
  <c r="AJ670" i="3"/>
  <c r="X736" i="3"/>
  <c r="AI464" i="3"/>
  <c r="X514" i="3"/>
  <c r="AI549" i="3"/>
  <c r="U551" i="3"/>
  <c r="AH552" i="3" s="1"/>
  <c r="X566" i="3"/>
  <c r="AI584" i="3"/>
  <c r="AJ586" i="3"/>
  <c r="X586" i="3"/>
  <c r="X609" i="3"/>
  <c r="AC609" i="3"/>
  <c r="AD609" i="3" s="1"/>
  <c r="AI619" i="3"/>
  <c r="X654" i="3"/>
  <c r="AJ654" i="3"/>
  <c r="X662" i="3"/>
  <c r="AJ662" i="3"/>
  <c r="AJ647" i="3"/>
  <c r="X647" i="3"/>
  <c r="AI466" i="3"/>
  <c r="AI478" i="3"/>
  <c r="AI487" i="3"/>
  <c r="AI488" i="3"/>
  <c r="AI503" i="3"/>
  <c r="AI515" i="3"/>
  <c r="AI541" i="3"/>
  <c r="AI545" i="3"/>
  <c r="U575" i="3"/>
  <c r="AC563" i="3"/>
  <c r="AD563" i="3" s="1"/>
  <c r="AI556" i="3"/>
  <c r="AI558" i="3"/>
  <c r="X562" i="3"/>
  <c r="X592" i="3"/>
  <c r="AC599" i="3"/>
  <c r="AB601" i="3"/>
  <c r="AB602" i="3" s="1"/>
  <c r="Z602" i="3" s="1"/>
  <c r="AJ613" i="3"/>
  <c r="AJ734" i="3"/>
  <c r="X734" i="3"/>
  <c r="AJ612" i="3"/>
  <c r="AB624" i="3"/>
  <c r="AB625" i="3" s="1"/>
  <c r="Y625" i="3" s="1"/>
  <c r="X631" i="3"/>
  <c r="X641" i="3"/>
  <c r="AJ648" i="3"/>
  <c r="X648" i="3"/>
  <c r="AI655" i="3"/>
  <c r="X673" i="3"/>
  <c r="X685" i="3"/>
  <c r="AJ685" i="3"/>
  <c r="X698" i="3"/>
  <c r="X706" i="3"/>
  <c r="AJ699" i="3"/>
  <c r="X699" i="3"/>
  <c r="AI568" i="3"/>
  <c r="AI573" i="3"/>
  <c r="AI586" i="3"/>
  <c r="AI593" i="3"/>
  <c r="AJ602" i="3"/>
  <c r="X633" i="3"/>
  <c r="AC630" i="3"/>
  <c r="AD630" i="3" s="1"/>
  <c r="X637" i="3"/>
  <c r="AC699" i="3"/>
  <c r="AD699" i="3" s="1"/>
  <c r="AJ705" i="3"/>
  <c r="AJ732" i="3"/>
  <c r="X732" i="3"/>
  <c r="X658" i="3"/>
  <c r="AJ658" i="3"/>
  <c r="X683" i="3"/>
  <c r="AJ731" i="3"/>
  <c r="X731" i="3"/>
  <c r="AI569" i="3"/>
  <c r="AI582" i="3"/>
  <c r="AI583" i="3"/>
  <c r="AI595" i="3"/>
  <c r="AI605" i="3"/>
  <c r="AI611" i="3"/>
  <c r="AC648" i="3"/>
  <c r="AD648" i="3" s="1"/>
  <c r="X681" i="3"/>
  <c r="X703" i="3"/>
  <c r="AJ703" i="3"/>
  <c r="X704" i="3"/>
  <c r="AJ638" i="3"/>
  <c r="X638" i="3"/>
  <c r="X657" i="3"/>
  <c r="AI660" i="3"/>
  <c r="T689" i="3"/>
  <c r="AJ702" i="3"/>
  <c r="X702" i="3"/>
  <c r="X710" i="3"/>
  <c r="AJ710" i="3"/>
  <c r="AJ729" i="3"/>
  <c r="X729" i="3"/>
  <c r="X728" i="3"/>
  <c r="AI563" i="3"/>
  <c r="AI566" i="3"/>
  <c r="AI570" i="3"/>
  <c r="AI601" i="3"/>
  <c r="AI609" i="3"/>
  <c r="AI616" i="3"/>
  <c r="AI630" i="3"/>
  <c r="AI633" i="3"/>
  <c r="AI637" i="3"/>
  <c r="AJ641" i="3"/>
  <c r="X656" i="3"/>
  <c r="X680" i="3"/>
  <c r="AJ680" i="3"/>
  <c r="X677" i="3"/>
  <c r="AI685" i="3"/>
  <c r="X709" i="3"/>
  <c r="AJ709" i="3"/>
  <c r="X713" i="3"/>
  <c r="AC722" i="3"/>
  <c r="AD722" i="3" s="1"/>
  <c r="X733" i="3"/>
  <c r="X595" i="3"/>
  <c r="X616" i="3"/>
  <c r="AJ616" i="3"/>
  <c r="AI654" i="3"/>
  <c r="AI657" i="3"/>
  <c r="AG667" i="3"/>
  <c r="X666" i="3"/>
  <c r="AC673" i="3"/>
  <c r="AD673" i="3" s="1"/>
  <c r="U689" i="3"/>
  <c r="AH690" i="3" s="1"/>
  <c r="X674" i="3"/>
  <c r="X708" i="3"/>
  <c r="AI648" i="3"/>
  <c r="AI651" i="3"/>
  <c r="AI658" i="3"/>
  <c r="AI674" i="3"/>
  <c r="AI676" i="3"/>
  <c r="AI686" i="3"/>
  <c r="AC696" i="3"/>
  <c r="AD696" i="3" s="1"/>
  <c r="AC719" i="3"/>
  <c r="AD719" i="3" s="1"/>
  <c r="AI723" i="3"/>
  <c r="AI729" i="3"/>
  <c r="AI733" i="3"/>
  <c r="AI664" i="3"/>
  <c r="AI672" i="3"/>
  <c r="AI694" i="3"/>
  <c r="AI704" i="3"/>
  <c r="AJ733" i="3"/>
  <c r="T712" i="3"/>
  <c r="X712" i="3" s="1"/>
  <c r="AI631" i="3"/>
  <c r="AI662" i="3"/>
  <c r="AI681" i="3"/>
  <c r="AI635" i="3"/>
  <c r="AI639" i="3"/>
  <c r="AI650" i="3"/>
  <c r="AI673" i="3"/>
  <c r="AI698" i="3"/>
  <c r="AI720" i="3"/>
  <c r="AI731" i="3"/>
  <c r="Y891" i="3"/>
  <c r="AB892" i="3"/>
  <c r="Z891" i="3"/>
  <c r="Y867" i="3"/>
  <c r="AB868" i="3"/>
  <c r="Z867" i="3"/>
  <c r="Z842" i="3"/>
  <c r="AB843" i="3"/>
  <c r="Y842" i="3"/>
  <c r="AB820" i="3"/>
  <c r="Y819" i="3"/>
  <c r="Z819" i="3"/>
  <c r="Y798" i="3"/>
  <c r="AB799" i="3"/>
  <c r="Z798" i="3"/>
  <c r="AB719" i="3"/>
  <c r="AB720" i="3" s="1"/>
  <c r="Y720" i="3" s="1"/>
  <c r="Z718" i="3"/>
  <c r="X722" i="3"/>
  <c r="X724" i="3"/>
  <c r="X726" i="3"/>
  <c r="X727" i="3"/>
  <c r="X717" i="3"/>
  <c r="X719" i="3"/>
  <c r="X721" i="3"/>
  <c r="X723" i="3"/>
  <c r="X725" i="3"/>
  <c r="X716" i="3"/>
  <c r="Y717" i="3"/>
  <c r="X718" i="3"/>
  <c r="X720" i="3"/>
  <c r="Y716" i="3"/>
  <c r="Z717" i="3"/>
  <c r="Y718" i="3"/>
  <c r="Z716" i="3"/>
  <c r="AJ711" i="3"/>
  <c r="X694" i="3"/>
  <c r="X696" i="3"/>
  <c r="AJ706" i="3"/>
  <c r="AJ708" i="3"/>
  <c r="X693" i="3"/>
  <c r="X695" i="3"/>
  <c r="X697" i="3"/>
  <c r="X711" i="3"/>
  <c r="Z671" i="3"/>
  <c r="X682" i="3"/>
  <c r="X684" i="3"/>
  <c r="X686" i="3"/>
  <c r="X676" i="3"/>
  <c r="X678" i="3"/>
  <c r="AJ688" i="3"/>
  <c r="X688" i="3"/>
  <c r="X653" i="3"/>
  <c r="X655" i="3"/>
  <c r="AJ665" i="3"/>
  <c r="X665" i="3"/>
  <c r="X630" i="3"/>
  <c r="X632" i="3"/>
  <c r="X634" i="3"/>
  <c r="X635" i="3"/>
  <c r="AJ642" i="3"/>
  <c r="X625" i="3"/>
  <c r="X627" i="3"/>
  <c r="AJ637" i="3"/>
  <c r="AJ639" i="3"/>
  <c r="X642" i="3"/>
  <c r="X601" i="3"/>
  <c r="X603" i="3"/>
  <c r="X605" i="3"/>
  <c r="X619" i="3"/>
  <c r="X579" i="3"/>
  <c r="X581" i="3"/>
  <c r="X583" i="3"/>
  <c r="X585" i="3"/>
  <c r="X587" i="3"/>
  <c r="AJ591" i="3"/>
  <c r="AJ593" i="3"/>
  <c r="X578" i="3"/>
  <c r="X580" i="3"/>
  <c r="X582" i="3"/>
  <c r="AG598" i="3"/>
  <c r="AB557" i="3"/>
  <c r="Z556" i="3"/>
  <c r="Y556" i="3"/>
  <c r="X567" i="3"/>
  <c r="X569" i="3"/>
  <c r="X571" i="3"/>
  <c r="AJ572" i="3"/>
  <c r="AJ573" i="3"/>
  <c r="Y555" i="3"/>
  <c r="Z555" i="3"/>
  <c r="X538" i="3"/>
  <c r="X540" i="3"/>
  <c r="X542" i="3"/>
  <c r="X543" i="3"/>
  <c r="AJ550" i="3"/>
  <c r="AJ545" i="3"/>
  <c r="AJ547" i="3"/>
  <c r="X532" i="3"/>
  <c r="X534" i="3"/>
  <c r="X536" i="3"/>
  <c r="AG552" i="3"/>
  <c r="X550" i="3"/>
  <c r="AB511" i="3"/>
  <c r="AB512" i="3" s="1"/>
  <c r="Z512" i="3" s="1"/>
  <c r="AJ522" i="3"/>
  <c r="AJ524" i="3"/>
  <c r="X509" i="3"/>
  <c r="X511" i="3"/>
  <c r="X513" i="3"/>
  <c r="Y509" i="3"/>
  <c r="Z510" i="3"/>
  <c r="X527" i="3"/>
  <c r="X487" i="3"/>
  <c r="AJ499" i="3"/>
  <c r="X486" i="3"/>
  <c r="X488" i="3"/>
  <c r="X490" i="3"/>
  <c r="AG506" i="3"/>
  <c r="X504" i="3"/>
  <c r="Y464" i="3"/>
  <c r="X464" i="3"/>
  <c r="X466" i="3"/>
  <c r="AJ476" i="3"/>
  <c r="AJ478" i="3"/>
  <c r="X463" i="3"/>
  <c r="X465" i="3"/>
  <c r="X467" i="3"/>
  <c r="Y463" i="3"/>
  <c r="Z463" i="3"/>
  <c r="X481" i="3"/>
  <c r="X441" i="3"/>
  <c r="X443" i="3"/>
  <c r="AJ453" i="3"/>
  <c r="AJ455" i="3"/>
  <c r="X440" i="3"/>
  <c r="X442" i="3"/>
  <c r="X444" i="3"/>
  <c r="AG460" i="3"/>
  <c r="X458" i="3"/>
  <c r="X419" i="7"/>
  <c r="W418" i="7"/>
  <c r="AF434" i="7"/>
  <c r="AF430" i="7"/>
  <c r="V418" i="7"/>
  <c r="W417" i="7"/>
  <c r="W419" i="7"/>
  <c r="AC437" i="7"/>
  <c r="Y308" i="7"/>
  <c r="Z308" i="7" s="1"/>
  <c r="Y326" i="7"/>
  <c r="Z326" i="7" s="1"/>
  <c r="Y397" i="7"/>
  <c r="Z397" i="7" s="1"/>
  <c r="Y395" i="7"/>
  <c r="Z395" i="7" s="1"/>
  <c r="AG26" i="7"/>
  <c r="W26" i="7"/>
  <c r="AF34" i="7"/>
  <c r="V34" i="7"/>
  <c r="U34" i="7"/>
  <c r="AF35" i="7"/>
  <c r="V35" i="7"/>
  <c r="U35" i="7"/>
  <c r="AG43" i="7"/>
  <c r="AF51" i="7"/>
  <c r="U51" i="7"/>
  <c r="AF55" i="7"/>
  <c r="V55" i="7"/>
  <c r="U55" i="7"/>
  <c r="AG56" i="7"/>
  <c r="W56" i="7"/>
  <c r="W121" i="7"/>
  <c r="X122" i="7"/>
  <c r="V29" i="7"/>
  <c r="U29" i="7"/>
  <c r="AF29" i="7"/>
  <c r="AG30" i="7"/>
  <c r="W30" i="7"/>
  <c r="AF38" i="7"/>
  <c r="U38" i="7"/>
  <c r="U42" i="7"/>
  <c r="AF42" i="7"/>
  <c r="AG59" i="7"/>
  <c r="AG79" i="7"/>
  <c r="X102" i="7"/>
  <c r="W101" i="7"/>
  <c r="U45" i="7"/>
  <c r="AC46" i="7"/>
  <c r="AF50" i="7"/>
  <c r="U50" i="7"/>
  <c r="W51" i="7"/>
  <c r="AG51" i="7"/>
  <c r="AG55" i="7"/>
  <c r="W55" i="7"/>
  <c r="AF58" i="7"/>
  <c r="U58" i="7"/>
  <c r="AG29" i="7"/>
  <c r="W29" i="7"/>
  <c r="AG38" i="7"/>
  <c r="U41" i="7"/>
  <c r="AF41" i="7"/>
  <c r="W52" i="7"/>
  <c r="AF54" i="7"/>
  <c r="U54" i="7"/>
  <c r="X6" i="7"/>
  <c r="X7" i="7" s="1"/>
  <c r="W5" i="7"/>
  <c r="AF27" i="7"/>
  <c r="V27" i="7"/>
  <c r="U27" i="7"/>
  <c r="AF28" i="7"/>
  <c r="V28" i="7"/>
  <c r="U28" i="7"/>
  <c r="U44" i="7"/>
  <c r="AF44" i="7"/>
  <c r="AD46" i="7"/>
  <c r="AF49" i="7"/>
  <c r="U49" i="7"/>
  <c r="AG50" i="7"/>
  <c r="U57" i="7"/>
  <c r="AF57" i="7"/>
  <c r="AF31" i="7"/>
  <c r="V31" i="7"/>
  <c r="U31" i="7"/>
  <c r="V36" i="7"/>
  <c r="U36" i="7"/>
  <c r="AF36" i="7"/>
  <c r="AG37" i="7"/>
  <c r="W37" i="7"/>
  <c r="AF77" i="7"/>
  <c r="X38" i="7"/>
  <c r="X39" i="7" s="1"/>
  <c r="X40" i="7" s="1"/>
  <c r="X41" i="7" s="1"/>
  <c r="X42" i="7" s="1"/>
  <c r="X43" i="7" s="1"/>
  <c r="V37" i="7"/>
  <c r="AG44" i="7"/>
  <c r="AG49" i="7"/>
  <c r="U56" i="7"/>
  <c r="AF56" i="7"/>
  <c r="W57" i="7"/>
  <c r="AG57" i="7"/>
  <c r="AF30" i="7"/>
  <c r="U30" i="7"/>
  <c r="V30" i="7"/>
  <c r="AG31" i="7"/>
  <c r="W31" i="7"/>
  <c r="AG36" i="7"/>
  <c r="W36" i="7"/>
  <c r="AG124" i="7"/>
  <c r="AG81" i="7"/>
  <c r="AG86" i="7"/>
  <c r="AF89" i="7"/>
  <c r="AF98" i="7"/>
  <c r="V98" i="7"/>
  <c r="U98" i="7"/>
  <c r="AG110" i="7"/>
  <c r="AG136" i="7"/>
  <c r="U9" i="7"/>
  <c r="U11" i="7"/>
  <c r="U13" i="7"/>
  <c r="U14" i="7"/>
  <c r="Q24" i="7"/>
  <c r="U69" i="7"/>
  <c r="AF78" i="7"/>
  <c r="V101" i="7"/>
  <c r="AG120" i="7"/>
  <c r="W120" i="7"/>
  <c r="AF124" i="7"/>
  <c r="U124" i="7"/>
  <c r="AF152" i="7"/>
  <c r="U152" i="7"/>
  <c r="AG153" i="7"/>
  <c r="U183" i="7"/>
  <c r="AG224" i="7"/>
  <c r="U230" i="7"/>
  <c r="U221" i="7"/>
  <c r="U220" i="7"/>
  <c r="U227" i="7"/>
  <c r="AF233" i="7"/>
  <c r="AF110" i="7"/>
  <c r="U110" i="7"/>
  <c r="AG127" i="7"/>
  <c r="AG112" i="7"/>
  <c r="AF129" i="7"/>
  <c r="U129" i="7"/>
  <c r="U4" i="7"/>
  <c r="U6" i="7"/>
  <c r="U8" i="7"/>
  <c r="U10" i="7"/>
  <c r="U12" i="7"/>
  <c r="Y24" i="7"/>
  <c r="U39" i="7"/>
  <c r="U40" i="7"/>
  <c r="X49" i="7"/>
  <c r="X50" i="7" s="1"/>
  <c r="X51" i="7" s="1"/>
  <c r="X52" i="7" s="1"/>
  <c r="X53" i="7" s="1"/>
  <c r="X54" i="7" s="1"/>
  <c r="X55" i="7" s="1"/>
  <c r="X56" i="7" s="1"/>
  <c r="X57" i="7" s="1"/>
  <c r="X58" i="7" s="1"/>
  <c r="X59" i="7" s="1"/>
  <c r="X60" i="7" s="1"/>
  <c r="AG73" i="7"/>
  <c r="W73" i="7"/>
  <c r="AG74" i="7"/>
  <c r="AF83" i="7"/>
  <c r="AG105" i="7"/>
  <c r="AE118" i="7"/>
  <c r="AE119" i="7"/>
  <c r="AF132" i="7"/>
  <c r="R138" i="7"/>
  <c r="Y124" i="7"/>
  <c r="Z124" i="7" s="1"/>
  <c r="AF158" i="7"/>
  <c r="U158" i="7"/>
  <c r="AC161" i="7"/>
  <c r="U160" i="7"/>
  <c r="AG166" i="7"/>
  <c r="W166" i="7"/>
  <c r="AG181" i="7"/>
  <c r="AG198" i="7"/>
  <c r="AG223" i="7"/>
  <c r="AG245" i="7"/>
  <c r="U62" i="7"/>
  <c r="AF123" i="7"/>
  <c r="U123" i="7"/>
  <c r="U234" i="7"/>
  <c r="AF234" i="7"/>
  <c r="U3" i="7"/>
  <c r="V4" i="7"/>
  <c r="U5" i="7"/>
  <c r="V6" i="7"/>
  <c r="U7" i="7"/>
  <c r="U26" i="7"/>
  <c r="W27" i="7"/>
  <c r="W28" i="7"/>
  <c r="U32" i="7"/>
  <c r="U33" i="7"/>
  <c r="W34" i="7"/>
  <c r="W35" i="7"/>
  <c r="V39" i="7"/>
  <c r="U46" i="7"/>
  <c r="U52" i="7"/>
  <c r="U53" i="7"/>
  <c r="AF60" i="7"/>
  <c r="V60" i="7"/>
  <c r="U60" i="7"/>
  <c r="AF64" i="7"/>
  <c r="AF65" i="7"/>
  <c r="AF80" i="7"/>
  <c r="AF90" i="7"/>
  <c r="U90" i="7"/>
  <c r="AF103" i="7"/>
  <c r="U103" i="7"/>
  <c r="AF106" i="7"/>
  <c r="U108" i="7"/>
  <c r="AF130" i="7"/>
  <c r="U130" i="7"/>
  <c r="AF131" i="7"/>
  <c r="Y121" i="7"/>
  <c r="Z121" i="7" s="1"/>
  <c r="AF142" i="7"/>
  <c r="V142" i="7"/>
  <c r="U142" i="7"/>
  <c r="U156" i="7"/>
  <c r="U161" i="7"/>
  <c r="X223" i="7"/>
  <c r="X224" i="7" s="1"/>
  <c r="X225" i="7" s="1"/>
  <c r="X226" i="7" s="1"/>
  <c r="X227" i="7" s="1"/>
  <c r="X228" i="7" s="1"/>
  <c r="V228" i="7" s="1"/>
  <c r="W222" i="7"/>
  <c r="V221" i="7"/>
  <c r="U239" i="7"/>
  <c r="AG111" i="7"/>
  <c r="AF118" i="7"/>
  <c r="V118" i="7"/>
  <c r="U118" i="7"/>
  <c r="AF144" i="7"/>
  <c r="U144" i="7"/>
  <c r="AF178" i="7"/>
  <c r="U178" i="7"/>
  <c r="AG218" i="7"/>
  <c r="W218" i="7"/>
  <c r="AG83" i="7"/>
  <c r="AF97" i="7"/>
  <c r="V97" i="7"/>
  <c r="U97" i="7"/>
  <c r="AF294" i="7"/>
  <c r="V3" i="7"/>
  <c r="W4" i="7"/>
  <c r="V5" i="7"/>
  <c r="W6" i="7"/>
  <c r="V7" i="7"/>
  <c r="V26" i="7"/>
  <c r="V32" i="7"/>
  <c r="V33" i="7"/>
  <c r="W39" i="7"/>
  <c r="W40" i="7"/>
  <c r="V52" i="7"/>
  <c r="V53" i="7"/>
  <c r="U61" i="7"/>
  <c r="AG61" i="7"/>
  <c r="AF62" i="7"/>
  <c r="AG64" i="7"/>
  <c r="AG65" i="7"/>
  <c r="AF81" i="7"/>
  <c r="U82" i="7"/>
  <c r="U88" i="7"/>
  <c r="AG90" i="7"/>
  <c r="Y73" i="7"/>
  <c r="Z73" i="7" s="1"/>
  <c r="Y75" i="7"/>
  <c r="Z75" i="7" s="1"/>
  <c r="AG97" i="7"/>
  <c r="W97" i="7"/>
  <c r="AG99" i="7"/>
  <c r="W99" i="7"/>
  <c r="AF104" i="7"/>
  <c r="U104" i="7"/>
  <c r="AF105" i="7"/>
  <c r="U105" i="7"/>
  <c r="AF109" i="7"/>
  <c r="U109" i="7"/>
  <c r="AG130" i="7"/>
  <c r="AG132" i="7"/>
  <c r="AF135" i="7"/>
  <c r="U135" i="7"/>
  <c r="Y126" i="7"/>
  <c r="Z126" i="7" s="1"/>
  <c r="AD138" i="7"/>
  <c r="W141" i="7"/>
  <c r="AG145" i="7"/>
  <c r="AF149" i="7"/>
  <c r="U149" i="7"/>
  <c r="AG155" i="7"/>
  <c r="AG164" i="7"/>
  <c r="W164" i="7"/>
  <c r="AG171" i="7"/>
  <c r="U172" i="7"/>
  <c r="AF172" i="7"/>
  <c r="AG180" i="7"/>
  <c r="AG201" i="7"/>
  <c r="AF59" i="7"/>
  <c r="AF96" i="7"/>
  <c r="V96" i="7"/>
  <c r="U96" i="7"/>
  <c r="AG126" i="7"/>
  <c r="AF136" i="7"/>
  <c r="U136" i="7"/>
  <c r="X73" i="7"/>
  <c r="AF76" i="7"/>
  <c r="AG104" i="7"/>
  <c r="Y98" i="7"/>
  <c r="Z98" i="7" s="1"/>
  <c r="S114" i="7"/>
  <c r="AF151" i="7"/>
  <c r="U151" i="7"/>
  <c r="AG258" i="7"/>
  <c r="W258" i="7"/>
  <c r="W3" i="7"/>
  <c r="W33" i="7"/>
  <c r="W53" i="7"/>
  <c r="AG62" i="7"/>
  <c r="U64" i="7"/>
  <c r="U65" i="7"/>
  <c r="AF66" i="7"/>
  <c r="U66" i="7"/>
  <c r="U67" i="7"/>
  <c r="AF72" i="7"/>
  <c r="AF73" i="7"/>
  <c r="AG77" i="7"/>
  <c r="AF84" i="7"/>
  <c r="AG106" i="7"/>
  <c r="AG118" i="7"/>
  <c r="W118" i="7"/>
  <c r="V121" i="7"/>
  <c r="AG125" i="7"/>
  <c r="AG131" i="7"/>
  <c r="X143" i="7"/>
  <c r="W142" i="7"/>
  <c r="AF143" i="7"/>
  <c r="V143" i="7"/>
  <c r="U143" i="7"/>
  <c r="AG144" i="7"/>
  <c r="AF154" i="7"/>
  <c r="U154" i="7"/>
  <c r="V166" i="7"/>
  <c r="V167" i="7"/>
  <c r="AF167" i="7"/>
  <c r="AF192" i="7"/>
  <c r="U192" i="7"/>
  <c r="R206" i="7"/>
  <c r="Y188" i="7"/>
  <c r="Z188" i="7" s="1"/>
  <c r="AF210" i="7"/>
  <c r="V210" i="7"/>
  <c r="U210" i="7"/>
  <c r="AF212" i="7"/>
  <c r="V212" i="7"/>
  <c r="U212" i="7"/>
  <c r="AF213" i="7"/>
  <c r="V213" i="7"/>
  <c r="U213" i="7"/>
  <c r="AF125" i="7"/>
  <c r="U125" i="7"/>
  <c r="AF63" i="7"/>
  <c r="U63" i="7"/>
  <c r="AG80" i="7"/>
  <c r="AG119" i="7"/>
  <c r="W119" i="7"/>
  <c r="U134" i="7"/>
  <c r="U37" i="7"/>
  <c r="AG58" i="7"/>
  <c r="W58" i="7"/>
  <c r="V59" i="7"/>
  <c r="AG63" i="7"/>
  <c r="AG72" i="7"/>
  <c r="W72" i="7"/>
  <c r="U74" i="7"/>
  <c r="AG78" i="7"/>
  <c r="AG84" i="7"/>
  <c r="AF85" i="7"/>
  <c r="AF86" i="7"/>
  <c r="R92" i="7"/>
  <c r="U85" i="7" s="1"/>
  <c r="Y78" i="7"/>
  <c r="Z78" i="7" s="1"/>
  <c r="AG98" i="7"/>
  <c r="W98" i="7"/>
  <c r="AF99" i="7"/>
  <c r="V99" i="7"/>
  <c r="U99" i="7"/>
  <c r="AG100" i="7"/>
  <c r="W100" i="7"/>
  <c r="AF111" i="7"/>
  <c r="U111" i="7"/>
  <c r="AF112" i="7"/>
  <c r="U133" i="7"/>
  <c r="U137" i="7"/>
  <c r="AF145" i="7"/>
  <c r="U145" i="7"/>
  <c r="AG146" i="7"/>
  <c r="AF150" i="7"/>
  <c r="U150" i="7"/>
  <c r="X168" i="7"/>
  <c r="W167" i="7"/>
  <c r="AG179" i="7"/>
  <c r="AF204" i="7"/>
  <c r="U204" i="7"/>
  <c r="AF205" i="7"/>
  <c r="U205" i="7"/>
  <c r="AG212" i="7"/>
  <c r="W212" i="7"/>
  <c r="AE220" i="7"/>
  <c r="AF235" i="7"/>
  <c r="U235" i="7"/>
  <c r="AF67" i="7"/>
  <c r="AF87" i="7"/>
  <c r="AF113" i="7"/>
  <c r="AF133" i="7"/>
  <c r="AE153" i="7"/>
  <c r="U155" i="7"/>
  <c r="AF155" i="7"/>
  <c r="AF164" i="7"/>
  <c r="AE165" i="7"/>
  <c r="AF168" i="7"/>
  <c r="V168" i="7"/>
  <c r="AG172" i="7"/>
  <c r="AF173" i="7"/>
  <c r="U175" i="7"/>
  <c r="AF175" i="7"/>
  <c r="AF176" i="7"/>
  <c r="U176" i="7"/>
  <c r="AF187" i="7"/>
  <c r="AF188" i="7"/>
  <c r="AG192" i="7"/>
  <c r="R207" i="7"/>
  <c r="U188" i="7" s="1"/>
  <c r="Y193" i="7"/>
  <c r="Z193" i="7" s="1"/>
  <c r="AG210" i="7"/>
  <c r="W210" i="7"/>
  <c r="AF211" i="7"/>
  <c r="V211" i="7"/>
  <c r="U211" i="7"/>
  <c r="W220" i="7"/>
  <c r="X260" i="7"/>
  <c r="W259" i="7"/>
  <c r="AG261" i="7"/>
  <c r="AG265" i="7"/>
  <c r="AG269" i="7"/>
  <c r="AG280" i="7"/>
  <c r="W280" i="7"/>
  <c r="AG282" i="7"/>
  <c r="AG309" i="7"/>
  <c r="AF312" i="7"/>
  <c r="AF360" i="7"/>
  <c r="AG165" i="7"/>
  <c r="W165" i="7"/>
  <c r="AE169" i="7"/>
  <c r="AG173" i="7"/>
  <c r="AG178" i="7"/>
  <c r="AG190" i="7"/>
  <c r="AF193" i="7"/>
  <c r="AF194" i="7"/>
  <c r="U195" i="7"/>
  <c r="AF195" i="7"/>
  <c r="AG199" i="7"/>
  <c r="U200" i="7"/>
  <c r="AG211" i="7"/>
  <c r="W211" i="7"/>
  <c r="V215" i="7"/>
  <c r="AG225" i="7"/>
  <c r="AG226" i="7"/>
  <c r="AG235" i="7"/>
  <c r="AG242" i="7"/>
  <c r="AF260" i="7"/>
  <c r="V260" i="7"/>
  <c r="AC69" i="7"/>
  <c r="Q93" i="7"/>
  <c r="AC115" i="7"/>
  <c r="Q139" i="7"/>
  <c r="V164" i="7"/>
  <c r="AF177" i="7"/>
  <c r="U177" i="7"/>
  <c r="U189" i="7"/>
  <c r="AG191" i="7"/>
  <c r="AG197" i="7"/>
  <c r="U202" i="7"/>
  <c r="AF223" i="7"/>
  <c r="U223" i="7"/>
  <c r="U228" i="7"/>
  <c r="W257" i="7"/>
  <c r="AG257" i="7"/>
  <c r="AF304" i="7"/>
  <c r="AE154" i="7"/>
  <c r="AF159" i="7"/>
  <c r="U159" i="7"/>
  <c r="AG159" i="7"/>
  <c r="AF169" i="7"/>
  <c r="U190" i="7"/>
  <c r="U196" i="7"/>
  <c r="AF198" i="7"/>
  <c r="U198" i="7"/>
  <c r="U199" i="7"/>
  <c r="AG204" i="7"/>
  <c r="U215" i="7"/>
  <c r="V216" i="7"/>
  <c r="U216" i="7"/>
  <c r="AF217" i="7"/>
  <c r="V217" i="7"/>
  <c r="U217" i="7"/>
  <c r="AF219" i="7"/>
  <c r="V219" i="7"/>
  <c r="U219" i="7"/>
  <c r="AF220" i="7"/>
  <c r="V220" i="7"/>
  <c r="AF224" i="7"/>
  <c r="U224" i="7"/>
  <c r="AF225" i="7"/>
  <c r="U225" i="7"/>
  <c r="AF226" i="7"/>
  <c r="U226" i="7"/>
  <c r="AG227" i="7"/>
  <c r="AE241" i="7"/>
  <c r="AG256" i="7"/>
  <c r="W256" i="7"/>
  <c r="AF267" i="7"/>
  <c r="AG268" i="7"/>
  <c r="AF270" i="7"/>
  <c r="AF285" i="7"/>
  <c r="AF288" i="7"/>
  <c r="U95" i="7"/>
  <c r="U101" i="7"/>
  <c r="U102" i="7"/>
  <c r="U115" i="7"/>
  <c r="U121" i="7"/>
  <c r="U122" i="7"/>
  <c r="U128" i="7"/>
  <c r="U141" i="7"/>
  <c r="U147" i="7"/>
  <c r="U148" i="7"/>
  <c r="U153" i="7"/>
  <c r="AF157" i="7"/>
  <c r="U166" i="7"/>
  <c r="AF166" i="7"/>
  <c r="AG175" i="7"/>
  <c r="U182" i="7"/>
  <c r="AF191" i="7"/>
  <c r="U191" i="7"/>
  <c r="AF197" i="7"/>
  <c r="U197" i="7"/>
  <c r="AF214" i="7"/>
  <c r="V214" i="7"/>
  <c r="AG219" i="7"/>
  <c r="W219" i="7"/>
  <c r="AF222" i="7"/>
  <c r="V222" i="7"/>
  <c r="U222" i="7"/>
  <c r="U229" i="7"/>
  <c r="AC230" i="7"/>
  <c r="A280" i="7"/>
  <c r="Q280" i="7" s="1"/>
  <c r="I303" i="7" s="1"/>
  <c r="AA257" i="7"/>
  <c r="AF237" i="7"/>
  <c r="V237" i="7"/>
  <c r="U237" i="7"/>
  <c r="AF241" i="7"/>
  <c r="U241" i="7"/>
  <c r="U242" i="7"/>
  <c r="AF246" i="7"/>
  <c r="U246" i="7"/>
  <c r="AG248" i="7"/>
  <c r="V259" i="7"/>
  <c r="AF259" i="7"/>
  <c r="V95" i="7"/>
  <c r="V102" i="7"/>
  <c r="V122" i="7"/>
  <c r="V141" i="7"/>
  <c r="AE174" i="7"/>
  <c r="AF179" i="7"/>
  <c r="U179" i="7"/>
  <c r="U184" i="7"/>
  <c r="AG200" i="7"/>
  <c r="AF202" i="7"/>
  <c r="AG205" i="7"/>
  <c r="W216" i="7"/>
  <c r="AG217" i="7"/>
  <c r="W217" i="7"/>
  <c r="AF218" i="7"/>
  <c r="V218" i="7"/>
  <c r="U218" i="7"/>
  <c r="AG221" i="7"/>
  <c r="W221" i="7"/>
  <c r="AE226" i="7"/>
  <c r="W234" i="7"/>
  <c r="AG241" i="7"/>
  <c r="AF273" i="7"/>
  <c r="AF247" i="7"/>
  <c r="AE257" i="7"/>
  <c r="AG270" i="7"/>
  <c r="V279" i="7"/>
  <c r="AF279" i="7"/>
  <c r="W213" i="7"/>
  <c r="W214" i="7"/>
  <c r="S230" i="7"/>
  <c r="AG237" i="7"/>
  <c r="AF243" i="7"/>
  <c r="AF245" i="7"/>
  <c r="U245" i="7"/>
  <c r="U253" i="7"/>
  <c r="Y259" i="7"/>
  <c r="Z259" i="7" s="1"/>
  <c r="X187" i="7"/>
  <c r="V187" i="7" s="1"/>
  <c r="X233" i="7"/>
  <c r="X234" i="7" s="1"/>
  <c r="X235" i="7" s="1"/>
  <c r="X236" i="7" s="1"/>
  <c r="X237" i="7" s="1"/>
  <c r="X238" i="7" s="1"/>
  <c r="AG236" i="7"/>
  <c r="AF240" i="7"/>
  <c r="U240" i="7"/>
  <c r="AF248" i="7"/>
  <c r="U248" i="7"/>
  <c r="A303" i="7"/>
  <c r="Q303" i="7" s="1"/>
  <c r="I326" i="7" s="1"/>
  <c r="AA280" i="7"/>
  <c r="AF268" i="7"/>
  <c r="R276" i="7"/>
  <c r="Y262" i="7"/>
  <c r="Z262" i="7" s="1"/>
  <c r="AF291" i="7"/>
  <c r="AF303" i="7"/>
  <c r="AF375" i="7"/>
  <c r="V375" i="7"/>
  <c r="Y167" i="7"/>
  <c r="Z167" i="7" s="1"/>
  <c r="Y213" i="7"/>
  <c r="Z213" i="7" s="1"/>
  <c r="AF238" i="7"/>
  <c r="AG244" i="7"/>
  <c r="AF249" i="7"/>
  <c r="U249" i="7"/>
  <c r="AD253" i="7"/>
  <c r="AF261" i="7"/>
  <c r="AF271" i="7"/>
  <c r="AF274" i="7"/>
  <c r="X282" i="7"/>
  <c r="X283" i="7" s="1"/>
  <c r="V281" i="7"/>
  <c r="AE285" i="7"/>
  <c r="AG292" i="7"/>
  <c r="AG293" i="7"/>
  <c r="X333" i="7"/>
  <c r="W332" i="7"/>
  <c r="U203" i="7"/>
  <c r="AG247" i="7"/>
  <c r="AG250" i="7"/>
  <c r="AF263" i="7"/>
  <c r="AG274" i="7"/>
  <c r="AC276" i="7"/>
  <c r="AF280" i="7"/>
  <c r="V280" i="7"/>
  <c r="W281" i="7"/>
  <c r="AG281" i="7"/>
  <c r="AG310" i="7"/>
  <c r="W327" i="7"/>
  <c r="AG327" i="7"/>
  <c r="AE240" i="7"/>
  <c r="AE249" i="7"/>
  <c r="AF256" i="7"/>
  <c r="V256" i="7"/>
  <c r="V257" i="7"/>
  <c r="V258" i="7"/>
  <c r="AF262" i="7"/>
  <c r="S275" i="7"/>
  <c r="AF314" i="7"/>
  <c r="U314" i="7"/>
  <c r="AF284" i="7"/>
  <c r="AG289" i="7"/>
  <c r="AF295" i="7"/>
  <c r="AG307" i="7"/>
  <c r="U319" i="7"/>
  <c r="V330" i="7"/>
  <c r="AF330" i="7"/>
  <c r="V331" i="7"/>
  <c r="AF331" i="7"/>
  <c r="AG338" i="7"/>
  <c r="AE348" i="7"/>
  <c r="AG356" i="7"/>
  <c r="AG386" i="7"/>
  <c r="R390" i="7"/>
  <c r="Y372" i="7"/>
  <c r="Z372" i="7" s="1"/>
  <c r="AF407" i="7"/>
  <c r="AG411" i="7"/>
  <c r="AC253" i="7"/>
  <c r="AG283" i="7"/>
  <c r="W283" i="7"/>
  <c r="AE288" i="7"/>
  <c r="AG294" i="7"/>
  <c r="AG313" i="7"/>
  <c r="AE314" i="7"/>
  <c r="AG316" i="7"/>
  <c r="V327" i="7"/>
  <c r="AC345" i="7"/>
  <c r="AF350" i="7"/>
  <c r="V350" i="7"/>
  <c r="AG295" i="7"/>
  <c r="Y280" i="7"/>
  <c r="Z280" i="7" s="1"/>
  <c r="R298" i="7"/>
  <c r="AF310" i="7"/>
  <c r="AF318" i="7"/>
  <c r="AF336" i="7"/>
  <c r="AG351" i="7"/>
  <c r="W351" i="7"/>
  <c r="AF353" i="7"/>
  <c r="R367" i="7"/>
  <c r="Y349" i="7"/>
  <c r="Z349" i="7" s="1"/>
  <c r="AG404" i="7"/>
  <c r="AF292" i="7"/>
  <c r="AG302" i="7"/>
  <c r="AF306" i="7"/>
  <c r="AF320" i="7"/>
  <c r="R321" i="7"/>
  <c r="Y303" i="7"/>
  <c r="Z303" i="7" s="1"/>
  <c r="AG325" i="7"/>
  <c r="W325" i="7"/>
  <c r="AG337" i="7"/>
  <c r="AF342" i="7"/>
  <c r="AD345" i="7"/>
  <c r="AF366" i="7"/>
  <c r="AG401" i="7"/>
  <c r="U251" i="7"/>
  <c r="U252" i="7"/>
  <c r="U282" i="7"/>
  <c r="AF293" i="7"/>
  <c r="AG315" i="7"/>
  <c r="AF339" i="7"/>
  <c r="V282" i="7"/>
  <c r="AG286" i="7"/>
  <c r="AF287" i="7"/>
  <c r="AF309" i="7"/>
  <c r="AF313" i="7"/>
  <c r="AD322" i="7"/>
  <c r="AF329" i="7"/>
  <c r="V329" i="7"/>
  <c r="AG330" i="7"/>
  <c r="W330" i="7"/>
  <c r="AF352" i="7"/>
  <c r="AF363" i="7"/>
  <c r="X375" i="7"/>
  <c r="X376" i="7" s="1"/>
  <c r="X377" i="7" s="1"/>
  <c r="X378" i="7" s="1"/>
  <c r="V374" i="7"/>
  <c r="AF332" i="7"/>
  <c r="V332" i="7"/>
  <c r="AF333" i="7"/>
  <c r="AF341" i="7"/>
  <c r="AF349" i="7"/>
  <c r="V349" i="7"/>
  <c r="AF365" i="7"/>
  <c r="AF373" i="7"/>
  <c r="V373" i="7"/>
  <c r="AG395" i="7"/>
  <c r="AD299" i="7"/>
  <c r="X302" i="7"/>
  <c r="W302" i="7" s="1"/>
  <c r="W328" i="7"/>
  <c r="AE329" i="7"/>
  <c r="AF335" i="7"/>
  <c r="U335" i="7"/>
  <c r="AE338" i="7"/>
  <c r="AG339" i="7"/>
  <c r="AG348" i="7"/>
  <c r="W348" i="7"/>
  <c r="AF359" i="7"/>
  <c r="AG361" i="7"/>
  <c r="AG362" i="7"/>
  <c r="AE377" i="7"/>
  <c r="AF380" i="7"/>
  <c r="AF397" i="7"/>
  <c r="AG410" i="7"/>
  <c r="W373" i="7"/>
  <c r="AF394" i="7"/>
  <c r="AC414" i="7"/>
  <c r="V328" i="7"/>
  <c r="R345" i="7"/>
  <c r="Y331" i="7"/>
  <c r="Z331" i="7" s="1"/>
  <c r="AF348" i="7"/>
  <c r="V348" i="7"/>
  <c r="W350" i="7"/>
  <c r="X351" i="7"/>
  <c r="AF354" i="7"/>
  <c r="U361" i="7"/>
  <c r="AF361" i="7"/>
  <c r="AF377" i="7"/>
  <c r="V377" i="7"/>
  <c r="AG409" i="7"/>
  <c r="Q300" i="7"/>
  <c r="AF326" i="7"/>
  <c r="AG329" i="7"/>
  <c r="W329" i="7"/>
  <c r="W349" i="7"/>
  <c r="AF357" i="7"/>
  <c r="AG363" i="7"/>
  <c r="AF374" i="7"/>
  <c r="U377" i="7"/>
  <c r="AG384" i="7"/>
  <c r="AF388" i="7"/>
  <c r="AG399" i="7"/>
  <c r="V326" i="7"/>
  <c r="AF334" i="7"/>
  <c r="AF343" i="7"/>
  <c r="U343" i="7"/>
  <c r="AF351" i="7"/>
  <c r="AE363" i="7"/>
  <c r="AG372" i="7"/>
  <c r="W372" i="7"/>
  <c r="AG376" i="7"/>
  <c r="W376" i="7"/>
  <c r="AG379" i="7"/>
  <c r="AF381" i="7"/>
  <c r="U404" i="7"/>
  <c r="AF408" i="7"/>
  <c r="AG353" i="7"/>
  <c r="AF355" i="7"/>
  <c r="AG364" i="7"/>
  <c r="W374" i="7"/>
  <c r="AG381" i="7"/>
  <c r="AF383" i="7"/>
  <c r="AG387" i="7"/>
  <c r="AG394" i="7"/>
  <c r="AG405" i="7"/>
  <c r="AE410" i="7"/>
  <c r="AF398" i="7"/>
  <c r="AG408" i="7"/>
  <c r="AG371" i="7"/>
  <c r="V372" i="7"/>
  <c r="AG375" i="7"/>
  <c r="AF384" i="7"/>
  <c r="AF387" i="7"/>
  <c r="AF395" i="7"/>
  <c r="AG360" i="7"/>
  <c r="AD368" i="7"/>
  <c r="V371" i="7"/>
  <c r="AF372" i="7"/>
  <c r="AG373" i="7"/>
  <c r="AG377" i="7"/>
  <c r="W377" i="7"/>
  <c r="AF379" i="7"/>
  <c r="AG380" i="7"/>
  <c r="AF389" i="7"/>
  <c r="S391" i="7"/>
  <c r="Y379" i="7"/>
  <c r="Z379" i="7" s="1"/>
  <c r="AF396" i="7"/>
  <c r="AF403" i="7"/>
  <c r="AF404" i="7"/>
  <c r="AG406" i="7"/>
  <c r="AF356" i="7"/>
  <c r="AE360" i="7"/>
  <c r="AF382" i="7"/>
  <c r="U395" i="7"/>
  <c r="AF402" i="7"/>
  <c r="AG403" i="7"/>
  <c r="AF406" i="7"/>
  <c r="AG407" i="7"/>
  <c r="AG374" i="7"/>
  <c r="AG378" i="7"/>
  <c r="W378" i="7"/>
  <c r="X394" i="7"/>
  <c r="X395" i="7" s="1"/>
  <c r="X396" i="7" s="1"/>
  <c r="Q392" i="7"/>
  <c r="AG402" i="7"/>
  <c r="AF409" i="7"/>
  <c r="U410" i="7"/>
  <c r="Y418" i="3"/>
  <c r="X429" i="3"/>
  <c r="X431" i="3"/>
  <c r="X433" i="3"/>
  <c r="X423" i="3"/>
  <c r="X425" i="3"/>
  <c r="AJ435" i="3"/>
  <c r="X435" i="3"/>
  <c r="Y401" i="3"/>
  <c r="AB402" i="3"/>
  <c r="AB403" i="3" s="1"/>
  <c r="AB404" i="3" s="1"/>
  <c r="AB405" i="3" s="1"/>
  <c r="AB406" i="3" s="1"/>
  <c r="Z406" i="3" s="1"/>
  <c r="AJ412" i="3"/>
  <c r="X395" i="3"/>
  <c r="X397" i="3"/>
  <c r="X399" i="3"/>
  <c r="Y400" i="3"/>
  <c r="X401" i="3"/>
  <c r="X403" i="3"/>
  <c r="Y395" i="3"/>
  <c r="Z400" i="3"/>
  <c r="Y394" i="3"/>
  <c r="Z395" i="3"/>
  <c r="Y396" i="3"/>
  <c r="Z397" i="3"/>
  <c r="Y398" i="3"/>
  <c r="Z399" i="3"/>
  <c r="Z401" i="3"/>
  <c r="Y397" i="3"/>
  <c r="Y399" i="3"/>
  <c r="Z394" i="3"/>
  <c r="Z396" i="3"/>
  <c r="Z398" i="3"/>
  <c r="AB374" i="3"/>
  <c r="Z374" i="3" s="1"/>
  <c r="Z373" i="3"/>
  <c r="X377" i="3"/>
  <c r="X379" i="3"/>
  <c r="X381" i="3"/>
  <c r="X382" i="3"/>
  <c r="X372" i="3"/>
  <c r="AJ384" i="3"/>
  <c r="AJ386" i="3"/>
  <c r="X371" i="3"/>
  <c r="X373" i="3"/>
  <c r="X375" i="3"/>
  <c r="Y371" i="3"/>
  <c r="Z372" i="3"/>
  <c r="Y373" i="3"/>
  <c r="Z371" i="3"/>
  <c r="AB355" i="3"/>
  <c r="AB356" i="3" s="1"/>
  <c r="Y354" i="3"/>
  <c r="Z354" i="3"/>
  <c r="X348" i="3"/>
  <c r="X350" i="3"/>
  <c r="X352" i="3"/>
  <c r="Y353" i="3"/>
  <c r="Y348" i="3"/>
  <c r="Z349" i="3"/>
  <c r="Y350" i="3"/>
  <c r="Z351" i="3"/>
  <c r="Y352" i="3"/>
  <c r="Z353" i="3"/>
  <c r="Z348" i="3"/>
  <c r="Z350" i="3"/>
  <c r="Z352" i="3"/>
  <c r="AB327" i="3"/>
  <c r="AB328" i="3" s="1"/>
  <c r="Y326" i="3"/>
  <c r="X331" i="3"/>
  <c r="X333" i="3"/>
  <c r="X335" i="3"/>
  <c r="X336" i="3"/>
  <c r="AJ338" i="3"/>
  <c r="AJ340" i="3"/>
  <c r="X325" i="3"/>
  <c r="X327" i="3"/>
  <c r="X329" i="3"/>
  <c r="Y325" i="3"/>
  <c r="Z326" i="3"/>
  <c r="Z325" i="3"/>
  <c r="AG345" i="3"/>
  <c r="AB304" i="3"/>
  <c r="X308" i="3"/>
  <c r="X310" i="3"/>
  <c r="X312" i="3"/>
  <c r="X313" i="3"/>
  <c r="AJ320" i="3"/>
  <c r="AJ315" i="3"/>
  <c r="AJ317" i="3"/>
  <c r="X302" i="3"/>
  <c r="X304" i="3"/>
  <c r="X306" i="3"/>
  <c r="Y302" i="3"/>
  <c r="Z303" i="3"/>
  <c r="Z302" i="3"/>
  <c r="X320" i="3"/>
  <c r="AF13" i="5"/>
  <c r="AE16" i="5"/>
  <c r="AE17" i="5"/>
  <c r="U22" i="5"/>
  <c r="U7" i="5"/>
  <c r="U15" i="5"/>
  <c r="U4" i="5"/>
  <c r="U8" i="5"/>
  <c r="U16" i="5"/>
  <c r="AE3" i="5"/>
  <c r="U17" i="5"/>
  <c r="U10" i="5"/>
  <c r="U18" i="5"/>
  <c r="AE12" i="5"/>
  <c r="U3" i="5"/>
  <c r="U11" i="5"/>
  <c r="AB281" i="3"/>
  <c r="AB282" i="3" s="1"/>
  <c r="Z282" i="3" s="1"/>
  <c r="Y280" i="3"/>
  <c r="AJ297" i="3"/>
  <c r="AJ292" i="3"/>
  <c r="AJ294" i="3"/>
  <c r="Y279" i="3"/>
  <c r="AJ279" i="3"/>
  <c r="Z280" i="3"/>
  <c r="AJ281" i="3"/>
  <c r="AJ283" i="3"/>
  <c r="Z279" i="3"/>
  <c r="AJ259" i="3"/>
  <c r="AK268" i="3"/>
  <c r="AJ262" i="3"/>
  <c r="AJ270" i="3"/>
  <c r="AK263" i="3"/>
  <c r="AJ269" i="3"/>
  <c r="AK271" i="3"/>
  <c r="AJ267" i="3"/>
  <c r="AK262" i="3"/>
  <c r="AK270" i="3"/>
  <c r="AJ53" i="3"/>
  <c r="AJ57" i="3"/>
  <c r="AJ136" i="3"/>
  <c r="AG69" i="3"/>
  <c r="AJ54" i="3"/>
  <c r="AJ58" i="3"/>
  <c r="AJ66" i="3"/>
  <c r="AC213" i="3"/>
  <c r="AD213" i="3" s="1"/>
  <c r="AI36" i="3"/>
  <c r="AI37" i="3"/>
  <c r="AI60" i="3"/>
  <c r="AI67" i="3"/>
  <c r="T69" i="3"/>
  <c r="X69" i="3" s="1"/>
  <c r="AI89" i="3"/>
  <c r="AI90" i="3"/>
  <c r="S93" i="3"/>
  <c r="AI132" i="3"/>
  <c r="AI147" i="3"/>
  <c r="AI156" i="3"/>
  <c r="AI174" i="3"/>
  <c r="AI223" i="3"/>
  <c r="U252" i="3"/>
  <c r="AH253" i="3" s="1"/>
  <c r="AI247" i="3"/>
  <c r="AC50" i="3"/>
  <c r="AD50" i="3" s="1"/>
  <c r="AI53" i="3"/>
  <c r="U69" i="3"/>
  <c r="AI74" i="3"/>
  <c r="AI87" i="3"/>
  <c r="AI88" i="3"/>
  <c r="U138" i="3"/>
  <c r="AI145" i="3"/>
  <c r="AI155" i="3"/>
  <c r="AI200" i="3"/>
  <c r="AI203" i="3"/>
  <c r="AI222" i="3"/>
  <c r="T253" i="3"/>
  <c r="X239" i="3" s="1"/>
  <c r="AI259" i="3"/>
  <c r="AI260" i="3"/>
  <c r="AI235" i="3"/>
  <c r="AC52" i="3"/>
  <c r="AD52" i="3" s="1"/>
  <c r="AC165" i="3"/>
  <c r="AD165" i="3" s="1"/>
  <c r="AB95" i="3"/>
  <c r="AB96" i="3" s="1"/>
  <c r="AB97" i="3" s="1"/>
  <c r="AB98" i="3" s="1"/>
  <c r="AB99" i="3" s="1"/>
  <c r="AB100" i="3" s="1"/>
  <c r="AB101" i="3" s="1"/>
  <c r="AI123" i="3"/>
  <c r="AI124" i="3"/>
  <c r="AI144" i="3"/>
  <c r="AI154" i="3"/>
  <c r="AI168" i="3"/>
  <c r="AI181" i="3"/>
  <c r="AI182" i="3"/>
  <c r="AI213" i="3"/>
  <c r="AI257" i="3"/>
  <c r="AI273" i="3"/>
  <c r="AI274" i="3"/>
  <c r="AI62" i="3"/>
  <c r="AI42" i="3"/>
  <c r="AI54" i="3"/>
  <c r="AI65" i="3"/>
  <c r="AI83" i="3"/>
  <c r="AI99" i="3"/>
  <c r="AI100" i="3"/>
  <c r="AI110" i="3"/>
  <c r="AI111" i="3"/>
  <c r="AI112" i="3"/>
  <c r="AI113" i="3"/>
  <c r="AI120" i="3"/>
  <c r="AI135" i="3"/>
  <c r="AI136" i="3"/>
  <c r="AI143" i="3"/>
  <c r="AI153" i="3"/>
  <c r="AI167" i="3"/>
  <c r="AI179" i="3"/>
  <c r="AI180" i="3"/>
  <c r="T206" i="3"/>
  <c r="AI212" i="3"/>
  <c r="AI256" i="3"/>
  <c r="AI270" i="3"/>
  <c r="AB118" i="3"/>
  <c r="AB119" i="3" s="1"/>
  <c r="AB120" i="3" s="1"/>
  <c r="AB121" i="3" s="1"/>
  <c r="AB122" i="3" s="1"/>
  <c r="AB123" i="3" s="1"/>
  <c r="Z123" i="3" s="1"/>
  <c r="AI250" i="3"/>
  <c r="AC78" i="3"/>
  <c r="AD78" i="3" s="1"/>
  <c r="AC262" i="3"/>
  <c r="AD262" i="3" s="1"/>
  <c r="AI27" i="3"/>
  <c r="AI55" i="3"/>
  <c r="AI29" i="3"/>
  <c r="AI30" i="3"/>
  <c r="AI49" i="3"/>
  <c r="AI81" i="3"/>
  <c r="AI95" i="3"/>
  <c r="AI105" i="3"/>
  <c r="AI107" i="3"/>
  <c r="AI133" i="3"/>
  <c r="AI142" i="3"/>
  <c r="AI152" i="3"/>
  <c r="AI165" i="3"/>
  <c r="AI166" i="3"/>
  <c r="AI176" i="3"/>
  <c r="AI187" i="3"/>
  <c r="AI188" i="3"/>
  <c r="AI210" i="3"/>
  <c r="AI225" i="3"/>
  <c r="AI267" i="3"/>
  <c r="AF6" i="5"/>
  <c r="AF14" i="5"/>
  <c r="AE15" i="5"/>
  <c r="AE7" i="5"/>
  <c r="AF9" i="5"/>
  <c r="AE10" i="5"/>
  <c r="AE5" i="5"/>
  <c r="AE11" i="5"/>
  <c r="AE19" i="5"/>
  <c r="AE6" i="5"/>
  <c r="AE14" i="5"/>
  <c r="AF19" i="5"/>
  <c r="X5" i="5"/>
  <c r="V4" i="5"/>
  <c r="V3" i="5"/>
  <c r="W4" i="5"/>
  <c r="W5" i="5"/>
  <c r="W3" i="5"/>
  <c r="X167" i="3"/>
  <c r="AJ135" i="3"/>
  <c r="AJ81" i="3"/>
  <c r="AJ83" i="3"/>
  <c r="AB256" i="3"/>
  <c r="AB257" i="3" s="1"/>
  <c r="AB258" i="3" s="1"/>
  <c r="AB259" i="3" s="1"/>
  <c r="AB260" i="3" s="1"/>
  <c r="AB261" i="3" s="1"/>
  <c r="Z261" i="3" s="1"/>
  <c r="S231" i="3"/>
  <c r="Y236" i="3"/>
  <c r="Z233" i="3"/>
  <c r="AB210" i="3"/>
  <c r="AB211" i="3" s="1"/>
  <c r="AB212" i="3" s="1"/>
  <c r="AB213" i="3" s="1"/>
  <c r="AB214" i="3" s="1"/>
  <c r="AB215" i="3" s="1"/>
  <c r="AB216" i="3" s="1"/>
  <c r="Y216" i="3" s="1"/>
  <c r="S185" i="3"/>
  <c r="S162" i="3"/>
  <c r="S116" i="3"/>
  <c r="AJ171" i="3"/>
  <c r="AJ179" i="3"/>
  <c r="AJ170" i="3"/>
  <c r="AJ169" i="3"/>
  <c r="AJ173" i="3"/>
  <c r="AJ181" i="3"/>
  <c r="AJ148" i="3"/>
  <c r="AJ156" i="3"/>
  <c r="AJ145" i="3"/>
  <c r="T161" i="3"/>
  <c r="X142" i="3" s="1"/>
  <c r="AJ147" i="3"/>
  <c r="AJ125" i="3"/>
  <c r="AJ124" i="3"/>
  <c r="AJ128" i="3"/>
  <c r="AJ102" i="3"/>
  <c r="AJ104" i="3"/>
  <c r="AJ103" i="3"/>
  <c r="AJ113" i="3"/>
  <c r="AK72" i="3"/>
  <c r="Y233" i="3"/>
  <c r="AJ189" i="3"/>
  <c r="AJ201" i="3"/>
  <c r="AJ188" i="3"/>
  <c r="Y169" i="3"/>
  <c r="AB170" i="3"/>
  <c r="X165" i="3"/>
  <c r="X166" i="3"/>
  <c r="Y167" i="3"/>
  <c r="Y168" i="3"/>
  <c r="Z169" i="3"/>
  <c r="Y165" i="3"/>
  <c r="Y166" i="3"/>
  <c r="Z167" i="3"/>
  <c r="Z168" i="3"/>
  <c r="Y164" i="3"/>
  <c r="Z165" i="3"/>
  <c r="Z166" i="3"/>
  <c r="Z164" i="3"/>
  <c r="AB147" i="3"/>
  <c r="Y146" i="3"/>
  <c r="Y144" i="3"/>
  <c r="Y145" i="3"/>
  <c r="Z146" i="3"/>
  <c r="Y142" i="3"/>
  <c r="Y143" i="3"/>
  <c r="Z144" i="3"/>
  <c r="Z145" i="3"/>
  <c r="Y141" i="3"/>
  <c r="Z142" i="3"/>
  <c r="Z143" i="3"/>
  <c r="Z141" i="3"/>
  <c r="Z26" i="3"/>
  <c r="AI34" i="3"/>
  <c r="AJ29" i="3"/>
  <c r="AJ40" i="3"/>
  <c r="AJ44" i="3"/>
  <c r="AI31" i="3"/>
  <c r="AI32" i="3"/>
  <c r="Z27" i="3"/>
  <c r="AK27" i="3"/>
  <c r="AI28" i="3"/>
  <c r="AG46" i="3"/>
  <c r="AI39" i="3"/>
  <c r="AI43" i="3"/>
  <c r="AB30" i="3"/>
  <c r="AB31" i="3" s="1"/>
  <c r="Y29" i="3"/>
  <c r="Z28" i="3"/>
  <c r="Z29" i="3"/>
  <c r="AJ34" i="3"/>
  <c r="AK37" i="3"/>
  <c r="AJ42" i="3"/>
  <c r="X26" i="3"/>
  <c r="AJ30" i="3"/>
  <c r="AK34" i="3"/>
  <c r="AJ39" i="3"/>
  <c r="AK42" i="3"/>
  <c r="Y26" i="3"/>
  <c r="AK30" i="3"/>
  <c r="Y27" i="3"/>
  <c r="Y28" i="3"/>
  <c r="AK29" i="3"/>
  <c r="AJ38" i="3"/>
  <c r="F927" i="1"/>
  <c r="D927" i="1"/>
  <c r="C927" i="1"/>
  <c r="C928" i="1"/>
  <c r="I928" i="1"/>
  <c r="G928" i="1"/>
  <c r="H928" i="1"/>
  <c r="E928" i="1"/>
  <c r="F928" i="1"/>
  <c r="D928" i="1"/>
  <c r="D27" i="2"/>
  <c r="B27" i="2"/>
  <c r="J27" i="2" s="1"/>
  <c r="B26" i="2"/>
  <c r="J26" i="2" s="1"/>
  <c r="F28" i="2"/>
  <c r="D28" i="2"/>
  <c r="E28" i="2" s="1"/>
  <c r="D26" i="2"/>
  <c r="F26" i="2"/>
  <c r="D20" i="2"/>
  <c r="F19" i="2"/>
  <c r="L19" i="2" s="1"/>
  <c r="D19" i="2"/>
  <c r="K19" i="2" s="1"/>
  <c r="F18" i="2"/>
  <c r="L18" i="2" s="1"/>
  <c r="D18" i="2"/>
  <c r="D9" i="2"/>
  <c r="G11" i="2"/>
  <c r="D21" i="2"/>
  <c r="K21" i="2" s="1"/>
  <c r="F21" i="2"/>
  <c r="L21" i="2" s="1"/>
  <c r="F20" i="2"/>
  <c r="F17" i="2"/>
  <c r="L17" i="2" s="1"/>
  <c r="D17" i="2"/>
  <c r="K17" i="2" s="1"/>
  <c r="C8" i="2"/>
  <c r="C3" i="2"/>
  <c r="L16" i="2"/>
  <c r="J28" i="2"/>
  <c r="I30" i="2"/>
  <c r="I28" i="2"/>
  <c r="I27" i="2"/>
  <c r="I26" i="2"/>
  <c r="I24" i="2"/>
  <c r="I23" i="2"/>
  <c r="I21" i="2"/>
  <c r="I20" i="2"/>
  <c r="I19" i="2"/>
  <c r="I18" i="2"/>
  <c r="I17" i="2"/>
  <c r="K16" i="2"/>
  <c r="J16" i="2"/>
  <c r="I16" i="2"/>
  <c r="B18" i="2"/>
  <c r="J18" i="2" s="1"/>
  <c r="B17" i="2"/>
  <c r="J17" i="2" s="1"/>
  <c r="B21" i="2"/>
  <c r="J21" i="2" s="1"/>
  <c r="B24" i="2"/>
  <c r="B20" i="2"/>
  <c r="J20" i="2" s="1"/>
  <c r="B19" i="2"/>
  <c r="J19" i="2" s="1"/>
  <c r="C28" i="2"/>
  <c r="E11" i="2"/>
  <c r="C11" i="2"/>
  <c r="F9" i="2"/>
  <c r="F13" i="2" s="1"/>
  <c r="L30" i="2" s="1"/>
  <c r="B9" i="2"/>
  <c r="B13" i="2" s="1"/>
  <c r="C13" i="2" s="1"/>
  <c r="G7" i="2"/>
  <c r="E7" i="2"/>
  <c r="C7" i="2"/>
  <c r="G6" i="2"/>
  <c r="E6" i="2"/>
  <c r="C6" i="2"/>
  <c r="G5" i="2"/>
  <c r="E5" i="2"/>
  <c r="C5" i="2"/>
  <c r="G4" i="2"/>
  <c r="E4" i="2"/>
  <c r="C4" i="2"/>
  <c r="G3" i="2"/>
  <c r="E3" i="2"/>
  <c r="Z1284" i="3" l="1"/>
  <c r="AA1284" i="3"/>
  <c r="AB1285" i="3"/>
  <c r="Y1284" i="3"/>
  <c r="X200" i="3"/>
  <c r="X191" i="3"/>
  <c r="X205" i="3"/>
  <c r="X204" i="3"/>
  <c r="X201" i="3"/>
  <c r="X202" i="3"/>
  <c r="X188" i="3"/>
  <c r="X197" i="3"/>
  <c r="X190" i="3"/>
  <c r="X193" i="3"/>
  <c r="X194" i="3"/>
  <c r="X189" i="3"/>
  <c r="X137" i="3"/>
  <c r="X199" i="3"/>
  <c r="X195" i="3"/>
  <c r="X203" i="3"/>
  <c r="X192" i="3"/>
  <c r="X187" i="3"/>
  <c r="Y1235" i="3"/>
  <c r="AB1236" i="3"/>
  <c r="AA1235" i="3"/>
  <c r="Z1235" i="3"/>
  <c r="Z75" i="3"/>
  <c r="Z693" i="3"/>
  <c r="Y78" i="3"/>
  <c r="Z122" i="3"/>
  <c r="AG437" i="3"/>
  <c r="Y670" i="3"/>
  <c r="AB188" i="3"/>
  <c r="AB189" i="3" s="1"/>
  <c r="AB190" i="3" s="1"/>
  <c r="AB191" i="3" s="1"/>
  <c r="Z191" i="3" s="1"/>
  <c r="Z488" i="3"/>
  <c r="Y647" i="3"/>
  <c r="X620" i="3"/>
  <c r="Y187" i="3"/>
  <c r="AB672" i="3"/>
  <c r="AB673" i="3" s="1"/>
  <c r="AG368" i="3"/>
  <c r="Y487" i="3"/>
  <c r="X735" i="3"/>
  <c r="AB1214" i="3"/>
  <c r="Z1213" i="3"/>
  <c r="AA1213" i="3"/>
  <c r="Y1213" i="3"/>
  <c r="AB1190" i="3"/>
  <c r="AA1189" i="3"/>
  <c r="Y1189" i="3"/>
  <c r="Z1189" i="3"/>
  <c r="Y1164" i="3"/>
  <c r="AB1165" i="3"/>
  <c r="AA1164" i="3"/>
  <c r="Z1164" i="3"/>
  <c r="AB1144" i="3"/>
  <c r="Z1143" i="3"/>
  <c r="AA1143" i="3"/>
  <c r="Y1143" i="3"/>
  <c r="AB1122" i="3"/>
  <c r="Z1121" i="3"/>
  <c r="AA1121" i="3"/>
  <c r="Y1121" i="3"/>
  <c r="AB1098" i="3"/>
  <c r="Y1097" i="3"/>
  <c r="Z1097" i="3"/>
  <c r="AA1097" i="3"/>
  <c r="Y1074" i="3"/>
  <c r="Z1074" i="3"/>
  <c r="AB1029" i="3"/>
  <c r="AA1028" i="3"/>
  <c r="Y1028" i="3"/>
  <c r="Z1028" i="3"/>
  <c r="AB1075" i="3"/>
  <c r="AA1074" i="3"/>
  <c r="AB1050" i="3"/>
  <c r="Z1049" i="3"/>
  <c r="Y1049" i="3"/>
  <c r="AA1049" i="3"/>
  <c r="Z464" i="3"/>
  <c r="AA980" i="3"/>
  <c r="Z980" i="3"/>
  <c r="Y980" i="3"/>
  <c r="AB981" i="3"/>
  <c r="Z694" i="3"/>
  <c r="Y281" i="3"/>
  <c r="Y693" i="3"/>
  <c r="Y694" i="3"/>
  <c r="X528" i="3"/>
  <c r="AA911" i="3"/>
  <c r="AB912" i="3"/>
  <c r="Z911" i="3"/>
  <c r="Y911" i="3"/>
  <c r="Z509" i="3"/>
  <c r="Z670" i="3"/>
  <c r="AB1003" i="3"/>
  <c r="Z1002" i="3"/>
  <c r="AA1002" i="3"/>
  <c r="Y1002" i="3"/>
  <c r="Y74" i="3"/>
  <c r="AB79" i="3"/>
  <c r="Z79" i="3" s="1"/>
  <c r="Z486" i="3"/>
  <c r="Z625" i="3"/>
  <c r="Y73" i="3"/>
  <c r="Z489" i="3"/>
  <c r="Y327" i="3"/>
  <c r="Y488" i="3"/>
  <c r="Z77" i="3"/>
  <c r="Z72" i="3"/>
  <c r="Z74" i="3"/>
  <c r="Y76" i="3"/>
  <c r="Z487" i="3"/>
  <c r="Y489" i="3"/>
  <c r="Z73" i="3"/>
  <c r="Y486" i="3"/>
  <c r="X177" i="3"/>
  <c r="Y72" i="3"/>
  <c r="Y77" i="3"/>
  <c r="Z76" i="3"/>
  <c r="Y75" i="3"/>
  <c r="Z511" i="3"/>
  <c r="Y417" i="3"/>
  <c r="AB419" i="3"/>
  <c r="Y419" i="3" s="1"/>
  <c r="X321" i="3"/>
  <c r="Z579" i="3"/>
  <c r="Z118" i="3"/>
  <c r="Y120" i="3"/>
  <c r="Z417" i="3"/>
  <c r="AB442" i="3"/>
  <c r="AB443" i="3" s="1"/>
  <c r="Z443" i="3" s="1"/>
  <c r="X178" i="3"/>
  <c r="X164" i="3"/>
  <c r="Z648" i="3"/>
  <c r="Y581" i="3"/>
  <c r="Z584" i="3"/>
  <c r="Y602" i="3"/>
  <c r="Z587" i="3"/>
  <c r="Z590" i="3"/>
  <c r="Z601" i="3"/>
  <c r="AB626" i="3"/>
  <c r="Y626" i="3" s="1"/>
  <c r="Y648" i="3"/>
  <c r="X482" i="3"/>
  <c r="Z52" i="3"/>
  <c r="Y51" i="3"/>
  <c r="Y532" i="3"/>
  <c r="Y583" i="3"/>
  <c r="Z647" i="3"/>
  <c r="X180" i="3"/>
  <c r="AB959" i="3"/>
  <c r="AA959" i="3" s="1"/>
  <c r="Z958" i="3"/>
  <c r="Y958" i="3"/>
  <c r="Y50" i="3"/>
  <c r="Z281" i="3"/>
  <c r="Y511" i="3"/>
  <c r="Z583" i="3"/>
  <c r="Z586" i="3"/>
  <c r="X182" i="3"/>
  <c r="Y533" i="3"/>
  <c r="Z51" i="3"/>
  <c r="AB53" i="3"/>
  <c r="Z53" i="3" s="1"/>
  <c r="AB534" i="3"/>
  <c r="Y534" i="3" s="1"/>
  <c r="Y587" i="3"/>
  <c r="Y588" i="3"/>
  <c r="AB603" i="3"/>
  <c r="AB604" i="3" s="1"/>
  <c r="Z604" i="3" s="1"/>
  <c r="Z49" i="3"/>
  <c r="Z50" i="3"/>
  <c r="Z440" i="3"/>
  <c r="AG575" i="3"/>
  <c r="Y49" i="3"/>
  <c r="Y122" i="3"/>
  <c r="Z441" i="3"/>
  <c r="Z532" i="3"/>
  <c r="Z327" i="3"/>
  <c r="Y440" i="3"/>
  <c r="Y601" i="3"/>
  <c r="X183" i="3"/>
  <c r="X169" i="3"/>
  <c r="X179" i="3"/>
  <c r="Y403" i="3"/>
  <c r="Y405" i="3"/>
  <c r="Z585" i="3"/>
  <c r="X67" i="3"/>
  <c r="X236" i="3"/>
  <c r="Y258" i="3"/>
  <c r="X59" i="3"/>
  <c r="Y402" i="3"/>
  <c r="Y582" i="3"/>
  <c r="Z624" i="3"/>
  <c r="X171" i="3"/>
  <c r="Z403" i="3"/>
  <c r="X249" i="3"/>
  <c r="Z404" i="3"/>
  <c r="Y96" i="3"/>
  <c r="Z402" i="3"/>
  <c r="Z589" i="3"/>
  <c r="Y624" i="3"/>
  <c r="X149" i="3"/>
  <c r="X159" i="3"/>
  <c r="Z95" i="3"/>
  <c r="Z100" i="3"/>
  <c r="Z490" i="3"/>
  <c r="Z580" i="3"/>
  <c r="Y585" i="3"/>
  <c r="Y589" i="3"/>
  <c r="Y579" i="3"/>
  <c r="X172" i="3"/>
  <c r="X49" i="3"/>
  <c r="X241" i="3"/>
  <c r="X66" i="3"/>
  <c r="Z405" i="3"/>
  <c r="AG713" i="3"/>
  <c r="X233" i="3"/>
  <c r="X175" i="3"/>
  <c r="Z260" i="3"/>
  <c r="X168" i="3"/>
  <c r="Z695" i="3"/>
  <c r="Z97" i="3"/>
  <c r="Y99" i="3"/>
  <c r="AG207" i="3"/>
  <c r="X206" i="3"/>
  <c r="Z581" i="3"/>
  <c r="Y590" i="3"/>
  <c r="AG644" i="3"/>
  <c r="Z588" i="3"/>
  <c r="X152" i="3"/>
  <c r="X62" i="3"/>
  <c r="X250" i="3"/>
  <c r="X155" i="3"/>
  <c r="X157" i="3"/>
  <c r="X65" i="3"/>
  <c r="X60" i="3"/>
  <c r="X158" i="3"/>
  <c r="Y490" i="3"/>
  <c r="Z582" i="3"/>
  <c r="Y580" i="3"/>
  <c r="Y586" i="3"/>
  <c r="Z719" i="3"/>
  <c r="X271" i="3"/>
  <c r="AE395" i="3"/>
  <c r="A418" i="3"/>
  <c r="S418" i="3" s="1"/>
  <c r="J441" i="3" s="1"/>
  <c r="X151" i="3"/>
  <c r="Y260" i="3"/>
  <c r="X54" i="3"/>
  <c r="X144" i="3"/>
  <c r="X156" i="3"/>
  <c r="X245" i="3"/>
  <c r="Y261" i="3"/>
  <c r="X150" i="3"/>
  <c r="Y256" i="3"/>
  <c r="Y95" i="3"/>
  <c r="Y695" i="3"/>
  <c r="X263" i="3"/>
  <c r="X238" i="3"/>
  <c r="X58" i="3"/>
  <c r="Y257" i="3"/>
  <c r="X242" i="3"/>
  <c r="X147" i="3"/>
  <c r="X64" i="3"/>
  <c r="X61" i="3"/>
  <c r="X68" i="3"/>
  <c r="X50" i="3"/>
  <c r="X246" i="3"/>
  <c r="Z96" i="3"/>
  <c r="Y98" i="3"/>
  <c r="Y100" i="3"/>
  <c r="X141" i="3"/>
  <c r="X161" i="3"/>
  <c r="X153" i="3"/>
  <c r="X154" i="3"/>
  <c r="X143" i="3"/>
  <c r="Z99" i="3"/>
  <c r="Z578" i="3"/>
  <c r="Y578" i="3"/>
  <c r="Y584" i="3"/>
  <c r="X56" i="3"/>
  <c r="X247" i="3"/>
  <c r="X252" i="3"/>
  <c r="X52" i="3"/>
  <c r="X243" i="3"/>
  <c r="X237" i="3"/>
  <c r="Z259" i="3"/>
  <c r="X145" i="3"/>
  <c r="AG690" i="3"/>
  <c r="X689" i="3"/>
  <c r="AH276" i="3"/>
  <c r="X55" i="3"/>
  <c r="X240" i="3"/>
  <c r="X251" i="3"/>
  <c r="X244" i="3"/>
  <c r="X160" i="3"/>
  <c r="X234" i="3"/>
  <c r="AG115" i="3"/>
  <c r="X114" i="3"/>
  <c r="X184" i="3"/>
  <c r="X173" i="3"/>
  <c r="Z257" i="3"/>
  <c r="X148" i="3"/>
  <c r="X57" i="3"/>
  <c r="X63" i="3"/>
  <c r="AJ271" i="3"/>
  <c r="A349" i="3"/>
  <c r="S349" i="3" s="1"/>
  <c r="J372" i="3" s="1"/>
  <c r="AE326" i="3"/>
  <c r="X51" i="3"/>
  <c r="X181" i="3"/>
  <c r="Z256" i="3"/>
  <c r="X176" i="3"/>
  <c r="Z98" i="3"/>
  <c r="Y97" i="3"/>
  <c r="X253" i="3"/>
  <c r="X235" i="3"/>
  <c r="AG299" i="3"/>
  <c r="X298" i="3"/>
  <c r="X146" i="3"/>
  <c r="X248" i="3"/>
  <c r="X53" i="3"/>
  <c r="AK265" i="3"/>
  <c r="Y259" i="3"/>
  <c r="Z258" i="3"/>
  <c r="Z892" i="3"/>
  <c r="AB893" i="3"/>
  <c r="Y892" i="3"/>
  <c r="AB869" i="3"/>
  <c r="Z868" i="3"/>
  <c r="Y868" i="3"/>
  <c r="AB844" i="3"/>
  <c r="Y843" i="3"/>
  <c r="Z843" i="3"/>
  <c r="AB821" i="3"/>
  <c r="Z820" i="3"/>
  <c r="Y820" i="3"/>
  <c r="AB800" i="3"/>
  <c r="Z799" i="3"/>
  <c r="Y799" i="3"/>
  <c r="Y719" i="3"/>
  <c r="AB721" i="3"/>
  <c r="Z720" i="3"/>
  <c r="AB697" i="3"/>
  <c r="Y696" i="3"/>
  <c r="AB650" i="3"/>
  <c r="Z649" i="3"/>
  <c r="AB592" i="3"/>
  <c r="Z591" i="3"/>
  <c r="Y591" i="3"/>
  <c r="AB558" i="3"/>
  <c r="Z557" i="3"/>
  <c r="Y557" i="3"/>
  <c r="AB513" i="3"/>
  <c r="Y512" i="3"/>
  <c r="AB492" i="3"/>
  <c r="Y491" i="3"/>
  <c r="Y465" i="3"/>
  <c r="Z465" i="3"/>
  <c r="AB467" i="3"/>
  <c r="Y466" i="3"/>
  <c r="X420" i="7"/>
  <c r="V419" i="7"/>
  <c r="U401" i="7"/>
  <c r="U403" i="7"/>
  <c r="U396" i="7"/>
  <c r="U405" i="7"/>
  <c r="U400" i="7"/>
  <c r="U364" i="7"/>
  <c r="U411" i="7"/>
  <c r="U387" i="7"/>
  <c r="U378" i="7"/>
  <c r="U355" i="7"/>
  <c r="U338" i="7"/>
  <c r="U325" i="7"/>
  <c r="U382" i="7"/>
  <c r="U349" i="7"/>
  <c r="U332" i="7"/>
  <c r="U315" i="7"/>
  <c r="U289" i="7"/>
  <c r="U286" i="7"/>
  <c r="U402" i="7"/>
  <c r="U386" i="7"/>
  <c r="U302" i="7"/>
  <c r="U276" i="7"/>
  <c r="U313" i="7"/>
  <c r="U295" i="7"/>
  <c r="U261" i="7"/>
  <c r="U269" i="7"/>
  <c r="U258" i="7"/>
  <c r="U257" i="7"/>
  <c r="U265" i="7"/>
  <c r="U316" i="7"/>
  <c r="U283" i="7"/>
  <c r="U280" i="7"/>
  <c r="U264" i="7"/>
  <c r="U391" i="7"/>
  <c r="U318" i="7"/>
  <c r="W225" i="7"/>
  <c r="V43" i="7"/>
  <c r="X44" i="7"/>
  <c r="X103" i="7"/>
  <c r="W102" i="7"/>
  <c r="X397" i="7"/>
  <c r="W396" i="7"/>
  <c r="U281" i="7"/>
  <c r="U409" i="7"/>
  <c r="U385" i="7"/>
  <c r="U381" i="7"/>
  <c r="U340" i="7"/>
  <c r="U337" i="7"/>
  <c r="U345" i="7"/>
  <c r="U341" i="7"/>
  <c r="X379" i="7"/>
  <c r="V378" i="7"/>
  <c r="U344" i="7"/>
  <c r="U331" i="7"/>
  <c r="U262" i="7"/>
  <c r="U309" i="7"/>
  <c r="U275" i="7"/>
  <c r="X284" i="7"/>
  <c r="V283" i="7"/>
  <c r="U268" i="7"/>
  <c r="W237" i="7"/>
  <c r="V236" i="7"/>
  <c r="U259" i="7"/>
  <c r="U288" i="7"/>
  <c r="V225" i="7"/>
  <c r="U256" i="7"/>
  <c r="W223" i="7"/>
  <c r="U91" i="7"/>
  <c r="W224" i="7"/>
  <c r="U89" i="7"/>
  <c r="V57" i="7"/>
  <c r="V41" i="7"/>
  <c r="X334" i="7"/>
  <c r="W333" i="7"/>
  <c r="V333" i="7"/>
  <c r="AC207" i="7"/>
  <c r="U206" i="7"/>
  <c r="U406" i="7"/>
  <c r="U358" i="7"/>
  <c r="U373" i="7"/>
  <c r="U317" i="7"/>
  <c r="U279" i="7"/>
  <c r="U371" i="7"/>
  <c r="U334" i="7"/>
  <c r="U328" i="7"/>
  <c r="U329" i="7"/>
  <c r="U342" i="7"/>
  <c r="U305" i="7"/>
  <c r="AD276" i="7"/>
  <c r="U307" i="7"/>
  <c r="U274" i="7"/>
  <c r="U273" i="7"/>
  <c r="A326" i="7"/>
  <c r="Q326" i="7" s="1"/>
  <c r="I349" i="7" s="1"/>
  <c r="AA303" i="7"/>
  <c r="V235" i="7"/>
  <c r="X169" i="7"/>
  <c r="W168" i="7"/>
  <c r="W54" i="7"/>
  <c r="U138" i="7"/>
  <c r="U120" i="7"/>
  <c r="U119" i="7"/>
  <c r="U132" i="7"/>
  <c r="U127" i="7"/>
  <c r="U126" i="7"/>
  <c r="V233" i="7"/>
  <c r="U131" i="7"/>
  <c r="V56" i="7"/>
  <c r="U77" i="7"/>
  <c r="V50" i="7"/>
  <c r="V38" i="7"/>
  <c r="X123" i="7"/>
  <c r="W122" i="7"/>
  <c r="V51" i="7"/>
  <c r="U270" i="7"/>
  <c r="AD115" i="7"/>
  <c r="U394" i="7"/>
  <c r="AC391" i="7"/>
  <c r="U390" i="7"/>
  <c r="U384" i="7"/>
  <c r="W394" i="7"/>
  <c r="U356" i="7"/>
  <c r="U388" i="7"/>
  <c r="U398" i="7"/>
  <c r="U363" i="7"/>
  <c r="U321" i="7"/>
  <c r="AC322" i="7"/>
  <c r="U303" i="7"/>
  <c r="U399" i="7"/>
  <c r="W375" i="7"/>
  <c r="V376" i="7"/>
  <c r="U354" i="7"/>
  <c r="X352" i="7"/>
  <c r="V351" i="7"/>
  <c r="U299" i="7"/>
  <c r="U336" i="7"/>
  <c r="U291" i="7"/>
  <c r="AA326" i="7"/>
  <c r="A349" i="7"/>
  <c r="Q349" i="7" s="1"/>
  <c r="I372" i="7" s="1"/>
  <c r="W236" i="7"/>
  <c r="W233" i="7"/>
  <c r="W227" i="7"/>
  <c r="U360" i="7"/>
  <c r="U76" i="7"/>
  <c r="U81" i="7"/>
  <c r="U87" i="7"/>
  <c r="X61" i="7"/>
  <c r="W60" i="7"/>
  <c r="U78" i="7"/>
  <c r="W49" i="7"/>
  <c r="W50" i="7"/>
  <c r="X8" i="7"/>
  <c r="W7" i="7"/>
  <c r="V58" i="7"/>
  <c r="W59" i="7"/>
  <c r="U298" i="7"/>
  <c r="AC299" i="7"/>
  <c r="U397" i="7"/>
  <c r="U389" i="7"/>
  <c r="U374" i="7"/>
  <c r="X303" i="7"/>
  <c r="V302" i="7"/>
  <c r="U296" i="7"/>
  <c r="U293" i="7"/>
  <c r="V394" i="7"/>
  <c r="U320" i="7"/>
  <c r="U310" i="7"/>
  <c r="U368" i="7"/>
  <c r="U327" i="7"/>
  <c r="U407" i="7"/>
  <c r="U284" i="7"/>
  <c r="U272" i="7"/>
  <c r="U285" i="7"/>
  <c r="U267" i="7"/>
  <c r="V224" i="7"/>
  <c r="V223" i="7"/>
  <c r="W235" i="7"/>
  <c r="W282" i="7"/>
  <c r="U92" i="7"/>
  <c r="U84" i="7"/>
  <c r="U79" i="7"/>
  <c r="U80" i="7"/>
  <c r="U294" i="7"/>
  <c r="V227" i="7"/>
  <c r="V234" i="7"/>
  <c r="U83" i="7"/>
  <c r="W42" i="7"/>
  <c r="W38" i="7"/>
  <c r="W43" i="7"/>
  <c r="U306" i="7"/>
  <c r="U379" i="7"/>
  <c r="U376" i="7"/>
  <c r="U408" i="7"/>
  <c r="U351" i="7"/>
  <c r="U357" i="7"/>
  <c r="U365" i="7"/>
  <c r="U414" i="7"/>
  <c r="U412" i="7"/>
  <c r="U372" i="7"/>
  <c r="U348" i="7"/>
  <c r="U413" i="7"/>
  <c r="U333" i="7"/>
  <c r="U287" i="7"/>
  <c r="U290" i="7"/>
  <c r="U367" i="7"/>
  <c r="AC368" i="7"/>
  <c r="U308" i="7"/>
  <c r="U330" i="7"/>
  <c r="U263" i="7"/>
  <c r="U271" i="7"/>
  <c r="W238" i="7"/>
  <c r="V238" i="7"/>
  <c r="X239" i="7"/>
  <c r="U304" i="7"/>
  <c r="U312" i="7"/>
  <c r="W41" i="7"/>
  <c r="U72" i="7"/>
  <c r="U73" i="7"/>
  <c r="U86" i="7"/>
  <c r="X229" i="7"/>
  <c r="W228" i="7"/>
  <c r="V396" i="7"/>
  <c r="V395" i="7"/>
  <c r="U362" i="7"/>
  <c r="U383" i="7"/>
  <c r="U326" i="7"/>
  <c r="U380" i="7"/>
  <c r="U359" i="7"/>
  <c r="W395" i="7"/>
  <c r="U352" i="7"/>
  <c r="U339" i="7"/>
  <c r="U366" i="7"/>
  <c r="U311" i="7"/>
  <c r="U292" i="7"/>
  <c r="U353" i="7"/>
  <c r="U322" i="7"/>
  <c r="U350" i="7"/>
  <c r="U297" i="7"/>
  <c r="U266" i="7"/>
  <c r="U375" i="7"/>
  <c r="X188" i="7"/>
  <c r="W187" i="7"/>
  <c r="V226" i="7"/>
  <c r="U260" i="7"/>
  <c r="W226" i="7"/>
  <c r="X261" i="7"/>
  <c r="W260" i="7"/>
  <c r="U201" i="7"/>
  <c r="U193" i="7"/>
  <c r="U207" i="7"/>
  <c r="U187" i="7"/>
  <c r="U194" i="7"/>
  <c r="U75" i="7"/>
  <c r="W143" i="7"/>
  <c r="X144" i="7"/>
  <c r="X74" i="7"/>
  <c r="V73" i="7"/>
  <c r="V40" i="7"/>
  <c r="V49" i="7"/>
  <c r="V54" i="7"/>
  <c r="V42" i="7"/>
  <c r="AB407" i="3"/>
  <c r="Y406" i="3"/>
  <c r="Y404" i="3"/>
  <c r="AB375" i="3"/>
  <c r="Y374" i="3"/>
  <c r="Z355" i="3"/>
  <c r="Y355" i="3"/>
  <c r="AB357" i="3"/>
  <c r="Y356" i="3"/>
  <c r="Z356" i="3"/>
  <c r="AB329" i="3"/>
  <c r="Y328" i="3"/>
  <c r="Z328" i="3"/>
  <c r="AB305" i="3"/>
  <c r="Z304" i="3"/>
  <c r="Y304" i="3"/>
  <c r="AB283" i="3"/>
  <c r="Y282" i="3"/>
  <c r="Z120" i="3"/>
  <c r="Z119" i="3"/>
  <c r="AB124" i="3"/>
  <c r="Y124" i="3" s="1"/>
  <c r="Y119" i="3"/>
  <c r="Y123" i="3"/>
  <c r="Y118" i="3"/>
  <c r="Z121" i="3"/>
  <c r="Y121" i="3"/>
  <c r="X6" i="5"/>
  <c r="V5" i="5"/>
  <c r="Y213" i="3"/>
  <c r="Z237" i="3"/>
  <c r="AB262" i="3"/>
  <c r="Z236" i="3"/>
  <c r="Z234" i="3"/>
  <c r="Z211" i="3"/>
  <c r="Y210" i="3"/>
  <c r="Y235" i="3"/>
  <c r="Y234" i="3"/>
  <c r="Z215" i="3"/>
  <c r="Z235" i="3"/>
  <c r="AB217" i="3"/>
  <c r="Z217" i="3" s="1"/>
  <c r="Z213" i="3"/>
  <c r="Y211" i="3"/>
  <c r="Z216" i="3"/>
  <c r="Z210" i="3"/>
  <c r="Z214" i="3"/>
  <c r="Y214" i="3"/>
  <c r="Y215" i="3"/>
  <c r="Y212" i="3"/>
  <c r="Z212" i="3"/>
  <c r="Z188" i="3"/>
  <c r="Z189" i="3"/>
  <c r="Y189" i="3"/>
  <c r="Y170" i="3"/>
  <c r="Z170" i="3"/>
  <c r="AB171" i="3"/>
  <c r="Y147" i="3"/>
  <c r="AB148" i="3"/>
  <c r="Z147" i="3"/>
  <c r="AB102" i="3"/>
  <c r="Y101" i="3"/>
  <c r="Z101" i="3"/>
  <c r="AB80" i="3"/>
  <c r="Y79" i="3"/>
  <c r="AB32" i="3"/>
  <c r="Z31" i="3"/>
  <c r="Y31" i="3"/>
  <c r="Z30" i="3"/>
  <c r="Y30" i="3"/>
  <c r="F27" i="2"/>
  <c r="D24" i="2"/>
  <c r="K18" i="2"/>
  <c r="D13" i="2"/>
  <c r="K30" i="2" s="1"/>
  <c r="C24" i="2"/>
  <c r="E21" i="2"/>
  <c r="C17" i="2"/>
  <c r="D23" i="2"/>
  <c r="F23" i="2"/>
  <c r="G28" i="2"/>
  <c r="L20" i="2"/>
  <c r="K20" i="2"/>
  <c r="J24" i="2"/>
  <c r="G21" i="2"/>
  <c r="G20" i="2"/>
  <c r="C18" i="2"/>
  <c r="C19" i="2"/>
  <c r="B23" i="2"/>
  <c r="J23" i="2" s="1"/>
  <c r="C20" i="2"/>
  <c r="C9" i="2"/>
  <c r="C21" i="2"/>
  <c r="E19" i="2"/>
  <c r="F24" i="2"/>
  <c r="G24" i="2" s="1"/>
  <c r="G17" i="2"/>
  <c r="G19" i="2"/>
  <c r="E20" i="2"/>
  <c r="G18" i="2"/>
  <c r="E18" i="2"/>
  <c r="E17" i="2"/>
  <c r="E9" i="2"/>
  <c r="G9" i="2"/>
  <c r="Y1285" i="3" l="1"/>
  <c r="AB1286" i="3"/>
  <c r="Z1285" i="3"/>
  <c r="AA1285" i="3"/>
  <c r="AB1237" i="3"/>
  <c r="AA1236" i="3"/>
  <c r="Z1236" i="3"/>
  <c r="Y1236" i="3"/>
  <c r="Z190" i="3"/>
  <c r="Y190" i="3"/>
  <c r="AB192" i="3"/>
  <c r="Y192" i="3" s="1"/>
  <c r="Y191" i="3"/>
  <c r="Y188" i="3"/>
  <c r="Y217" i="3"/>
  <c r="Y443" i="3"/>
  <c r="AB444" i="3"/>
  <c r="AB445" i="3" s="1"/>
  <c r="Y672" i="3"/>
  <c r="Z672" i="3"/>
  <c r="AB1215" i="3"/>
  <c r="AA1214" i="3"/>
  <c r="Y1214" i="3"/>
  <c r="Z1214" i="3"/>
  <c r="Z1190" i="3"/>
  <c r="Y1190" i="3"/>
  <c r="AB1191" i="3"/>
  <c r="AA1190" i="3"/>
  <c r="AB1166" i="3"/>
  <c r="Z1165" i="3"/>
  <c r="AA1165" i="3"/>
  <c r="Y1165" i="3"/>
  <c r="AB1145" i="3"/>
  <c r="AA1144" i="3"/>
  <c r="Y1144" i="3"/>
  <c r="Z1144" i="3"/>
  <c r="AA1122" i="3"/>
  <c r="AB1123" i="3"/>
  <c r="Y1122" i="3"/>
  <c r="Z1122" i="3"/>
  <c r="AB1099" i="3"/>
  <c r="Z1098" i="3"/>
  <c r="Y1098" i="3"/>
  <c r="AA1098" i="3"/>
  <c r="Z1075" i="3"/>
  <c r="Y1075" i="3"/>
  <c r="Y1029" i="3"/>
  <c r="AB1030" i="3"/>
  <c r="Z1029" i="3"/>
  <c r="AA1029" i="3"/>
  <c r="AB1076" i="3"/>
  <c r="AA1075" i="3"/>
  <c r="AB1051" i="3"/>
  <c r="AA1050" i="3"/>
  <c r="Y1050" i="3"/>
  <c r="Z1050" i="3"/>
  <c r="AA981" i="3"/>
  <c r="Z981" i="3"/>
  <c r="Y981" i="3"/>
  <c r="AB982" i="3"/>
  <c r="AA912" i="3"/>
  <c r="AB913" i="3"/>
  <c r="Z912" i="3"/>
  <c r="Y912" i="3"/>
  <c r="AB1004" i="3"/>
  <c r="AA1003" i="3"/>
  <c r="Y1003" i="3"/>
  <c r="Z1003" i="3"/>
  <c r="Z419" i="3"/>
  <c r="AB54" i="3"/>
  <c r="AB55" i="3" s="1"/>
  <c r="AB420" i="3"/>
  <c r="AB421" i="3" s="1"/>
  <c r="Z534" i="3"/>
  <c r="Z626" i="3"/>
  <c r="AB535" i="3"/>
  <c r="Y535" i="3" s="1"/>
  <c r="AB627" i="3"/>
  <c r="AB628" i="3" s="1"/>
  <c r="Y442" i="3"/>
  <c r="Y53" i="3"/>
  <c r="Z442" i="3"/>
  <c r="Z603" i="3"/>
  <c r="Y603" i="3"/>
  <c r="Y604" i="3"/>
  <c r="AB605" i="3"/>
  <c r="Y605" i="3" s="1"/>
  <c r="AB960" i="3"/>
  <c r="AA960" i="3" s="1"/>
  <c r="Y959" i="3"/>
  <c r="Z959" i="3"/>
  <c r="Z124" i="3"/>
  <c r="AB125" i="3"/>
  <c r="AB126" i="3" s="1"/>
  <c r="Z262" i="3"/>
  <c r="Y262" i="3"/>
  <c r="A395" i="3"/>
  <c r="S395" i="3" s="1"/>
  <c r="J418" i="3" s="1"/>
  <c r="AE372" i="3"/>
  <c r="AE441" i="3"/>
  <c r="A464" i="3"/>
  <c r="S464" i="3" s="1"/>
  <c r="J487" i="3" s="1"/>
  <c r="AB218" i="3"/>
  <c r="Z218" i="3" s="1"/>
  <c r="Y893" i="3"/>
  <c r="AB894" i="3"/>
  <c r="Z893" i="3"/>
  <c r="Y869" i="3"/>
  <c r="AB870" i="3"/>
  <c r="Z869" i="3"/>
  <c r="AB845" i="3"/>
  <c r="Y844" i="3"/>
  <c r="Z844" i="3"/>
  <c r="AB822" i="3"/>
  <c r="Z821" i="3"/>
  <c r="Y821" i="3"/>
  <c r="Y800" i="3"/>
  <c r="AB801" i="3"/>
  <c r="Z800" i="3"/>
  <c r="AB722" i="3"/>
  <c r="Y721" i="3"/>
  <c r="Z721" i="3"/>
  <c r="AB698" i="3"/>
  <c r="Z697" i="3"/>
  <c r="Y697" i="3"/>
  <c r="AB674" i="3"/>
  <c r="Z673" i="3"/>
  <c r="Y673" i="3"/>
  <c r="Y650" i="3"/>
  <c r="AB651" i="3"/>
  <c r="Z650" i="3"/>
  <c r="AB606" i="3"/>
  <c r="Z605" i="3"/>
  <c r="AB593" i="3"/>
  <c r="Y592" i="3"/>
  <c r="Z592" i="3"/>
  <c r="AB559" i="3"/>
  <c r="Z558" i="3"/>
  <c r="Y558" i="3"/>
  <c r="AB536" i="3"/>
  <c r="AB514" i="3"/>
  <c r="Z513" i="3"/>
  <c r="Y513" i="3"/>
  <c r="AB493" i="3"/>
  <c r="Z492" i="3"/>
  <c r="Y492" i="3"/>
  <c r="AB468" i="3"/>
  <c r="Z467" i="3"/>
  <c r="Y467" i="3"/>
  <c r="X421" i="7"/>
  <c r="W420" i="7"/>
  <c r="V420" i="7"/>
  <c r="X9" i="7"/>
  <c r="W8" i="7"/>
  <c r="V8" i="7"/>
  <c r="X45" i="7"/>
  <c r="W44" i="7"/>
  <c r="V44" i="7"/>
  <c r="X230" i="7"/>
  <c r="W229" i="7"/>
  <c r="V229" i="7"/>
  <c r="X104" i="7"/>
  <c r="V103" i="7"/>
  <c r="W103" i="7"/>
  <c r="X189" i="7"/>
  <c r="V188" i="7"/>
  <c r="W188" i="7"/>
  <c r="X380" i="7"/>
  <c r="V379" i="7"/>
  <c r="W379" i="7"/>
  <c r="V74" i="7"/>
  <c r="X75" i="7"/>
  <c r="W74" i="7"/>
  <c r="X145" i="7"/>
  <c r="V144" i="7"/>
  <c r="W144" i="7"/>
  <c r="X353" i="7"/>
  <c r="W352" i="7"/>
  <c r="V352" i="7"/>
  <c r="W123" i="7"/>
  <c r="X124" i="7"/>
  <c r="V123" i="7"/>
  <c r="X170" i="7"/>
  <c r="W169" i="7"/>
  <c r="V169" i="7"/>
  <c r="X285" i="7"/>
  <c r="W284" i="7"/>
  <c r="V284" i="7"/>
  <c r="X262" i="7"/>
  <c r="V261" i="7"/>
  <c r="W261" i="7"/>
  <c r="X62" i="7"/>
  <c r="V61" i="7"/>
  <c r="W61" i="7"/>
  <c r="A395" i="7"/>
  <c r="Q395" i="7" s="1"/>
  <c r="AA372" i="7"/>
  <c r="X398" i="7"/>
  <c r="W397" i="7"/>
  <c r="V397" i="7"/>
  <c r="X335" i="7"/>
  <c r="W334" i="7"/>
  <c r="V334" i="7"/>
  <c r="X240" i="7"/>
  <c r="V239" i="7"/>
  <c r="W239" i="7"/>
  <c r="X304" i="7"/>
  <c r="W303" i="7"/>
  <c r="V303" i="7"/>
  <c r="A372" i="7"/>
  <c r="Q372" i="7" s="1"/>
  <c r="I395" i="7" s="1"/>
  <c r="AA395" i="7" s="1"/>
  <c r="AA349" i="7"/>
  <c r="AB408" i="3"/>
  <c r="Z407" i="3"/>
  <c r="Y407" i="3"/>
  <c r="AB376" i="3"/>
  <c r="Z375" i="3"/>
  <c r="Y375" i="3"/>
  <c r="AB358" i="3"/>
  <c r="Y357" i="3"/>
  <c r="Z357" i="3"/>
  <c r="AB330" i="3"/>
  <c r="Y329" i="3"/>
  <c r="Z329" i="3"/>
  <c r="AB306" i="3"/>
  <c r="Y305" i="3"/>
  <c r="Z305" i="3"/>
  <c r="AB284" i="3"/>
  <c r="Z283" i="3"/>
  <c r="Y283" i="3"/>
  <c r="X7" i="5"/>
  <c r="W6" i="5"/>
  <c r="V6" i="5"/>
  <c r="AB263" i="3"/>
  <c r="Y237" i="3"/>
  <c r="Z171" i="3"/>
  <c r="Y171" i="3"/>
  <c r="AB172" i="3"/>
  <c r="Y148" i="3"/>
  <c r="AB149" i="3"/>
  <c r="Z148" i="3"/>
  <c r="Y102" i="3"/>
  <c r="AB103" i="3"/>
  <c r="Z102" i="3"/>
  <c r="Z80" i="3"/>
  <c r="Y80" i="3"/>
  <c r="AB81" i="3"/>
  <c r="AB33" i="3"/>
  <c r="Y32" i="3"/>
  <c r="Z32" i="3"/>
  <c r="G13" i="2"/>
  <c r="E13" i="2"/>
  <c r="E24" i="2"/>
  <c r="B30" i="2"/>
  <c r="AB1287" i="3" l="1"/>
  <c r="Z1286" i="3"/>
  <c r="Y1286" i="3"/>
  <c r="AA1286" i="3"/>
  <c r="Z192" i="3"/>
  <c r="AB193" i="3"/>
  <c r="Y54" i="3"/>
  <c r="AB1238" i="3"/>
  <c r="Y1237" i="3"/>
  <c r="AA1237" i="3"/>
  <c r="Z1237" i="3"/>
  <c r="Z444" i="3"/>
  <c r="Y444" i="3"/>
  <c r="Z54" i="3"/>
  <c r="Y125" i="3"/>
  <c r="AB1216" i="3"/>
  <c r="Z1215" i="3"/>
  <c r="AA1215" i="3"/>
  <c r="Y1215" i="3"/>
  <c r="AA1191" i="3"/>
  <c r="Y1191" i="3"/>
  <c r="AB1192" i="3"/>
  <c r="Z1191" i="3"/>
  <c r="AB1167" i="3"/>
  <c r="AA1166" i="3"/>
  <c r="Y1166" i="3"/>
  <c r="Z1166" i="3"/>
  <c r="AB1146" i="3"/>
  <c r="Y1145" i="3"/>
  <c r="Z1145" i="3"/>
  <c r="AA1145" i="3"/>
  <c r="AB1124" i="3"/>
  <c r="Z1123" i="3"/>
  <c r="AA1123" i="3"/>
  <c r="Y1123" i="3"/>
  <c r="AB1100" i="3"/>
  <c r="AA1099" i="3"/>
  <c r="Y1099" i="3"/>
  <c r="Z1099" i="3"/>
  <c r="Z1076" i="3"/>
  <c r="Y1076" i="3"/>
  <c r="AA1030" i="3"/>
  <c r="AB1031" i="3"/>
  <c r="Z1030" i="3"/>
  <c r="Y1030" i="3"/>
  <c r="AA1076" i="3"/>
  <c r="AB1077" i="3"/>
  <c r="AB1052" i="3"/>
  <c r="AA1051" i="3"/>
  <c r="Z1051" i="3"/>
  <c r="Y1051" i="3"/>
  <c r="AA913" i="3"/>
  <c r="Z913" i="3"/>
  <c r="AB914" i="3"/>
  <c r="Y913" i="3"/>
  <c r="Z420" i="3"/>
  <c r="AA982" i="3"/>
  <c r="AB983" i="3"/>
  <c r="Z982" i="3"/>
  <c r="Y982" i="3"/>
  <c r="Y420" i="3"/>
  <c r="Y1004" i="3"/>
  <c r="AA1004" i="3"/>
  <c r="AB1005" i="3"/>
  <c r="Z1004" i="3"/>
  <c r="Z627" i="3"/>
  <c r="Y627" i="3"/>
  <c r="Z535" i="3"/>
  <c r="Z960" i="3"/>
  <c r="AB961" i="3"/>
  <c r="AA961" i="3" s="1"/>
  <c r="Y960" i="3"/>
  <c r="Z125" i="3"/>
  <c r="AB219" i="3"/>
  <c r="AB220" i="3" s="1"/>
  <c r="Y218" i="3"/>
  <c r="A510" i="3"/>
  <c r="S510" i="3" s="1"/>
  <c r="J533" i="3" s="1"/>
  <c r="AE487" i="3"/>
  <c r="AB264" i="3"/>
  <c r="AB265" i="3" s="1"/>
  <c r="Z263" i="3"/>
  <c r="Y263" i="3"/>
  <c r="AE418" i="3"/>
  <c r="A441" i="3"/>
  <c r="S441" i="3" s="1"/>
  <c r="J464" i="3" s="1"/>
  <c r="Y894" i="3"/>
  <c r="AB895" i="3"/>
  <c r="Z894" i="3"/>
  <c r="AB871" i="3"/>
  <c r="Y870" i="3"/>
  <c r="Z870" i="3"/>
  <c r="AB846" i="3"/>
  <c r="Y845" i="3"/>
  <c r="Z845" i="3"/>
  <c r="AB823" i="3"/>
  <c r="Z822" i="3"/>
  <c r="Y822" i="3"/>
  <c r="AB802" i="3"/>
  <c r="Z801" i="3"/>
  <c r="Y801" i="3"/>
  <c r="AB723" i="3"/>
  <c r="Z722" i="3"/>
  <c r="Y722" i="3"/>
  <c r="AB699" i="3"/>
  <c r="Y698" i="3"/>
  <c r="Z698" i="3"/>
  <c r="AB675" i="3"/>
  <c r="Z674" i="3"/>
  <c r="Y674" i="3"/>
  <c r="AB652" i="3"/>
  <c r="Z651" i="3"/>
  <c r="Y651" i="3"/>
  <c r="AB629" i="3"/>
  <c r="Z628" i="3"/>
  <c r="Y628" i="3"/>
  <c r="AB607" i="3"/>
  <c r="Y606" i="3"/>
  <c r="Z606" i="3"/>
  <c r="Y593" i="3"/>
  <c r="AB594" i="3"/>
  <c r="Z593" i="3"/>
  <c r="AB560" i="3"/>
  <c r="Z559" i="3"/>
  <c r="Y559" i="3"/>
  <c r="AB537" i="3"/>
  <c r="Z536" i="3"/>
  <c r="Y536" i="3"/>
  <c r="AB515" i="3"/>
  <c r="Y514" i="3"/>
  <c r="Z514" i="3"/>
  <c r="AB494" i="3"/>
  <c r="Y493" i="3"/>
  <c r="Z493" i="3"/>
  <c r="AB469" i="3"/>
  <c r="Y468" i="3"/>
  <c r="Z468" i="3"/>
  <c r="AB446" i="3"/>
  <c r="Y445" i="3"/>
  <c r="Z445" i="3"/>
  <c r="X422" i="7"/>
  <c r="V421" i="7"/>
  <c r="W421" i="7"/>
  <c r="X305" i="7"/>
  <c r="V304" i="7"/>
  <c r="W304" i="7"/>
  <c r="X146" i="7"/>
  <c r="V145" i="7"/>
  <c r="W145" i="7"/>
  <c r="X336" i="7"/>
  <c r="V335" i="7"/>
  <c r="W335" i="7"/>
  <c r="X171" i="7"/>
  <c r="V170" i="7"/>
  <c r="W170" i="7"/>
  <c r="V230" i="7"/>
  <c r="W230" i="7"/>
  <c r="X399" i="7"/>
  <c r="W398" i="7"/>
  <c r="V398" i="7"/>
  <c r="X263" i="7"/>
  <c r="V262" i="7"/>
  <c r="W262" i="7"/>
  <c r="X125" i="7"/>
  <c r="V124" i="7"/>
  <c r="W124" i="7"/>
  <c r="X190" i="7"/>
  <c r="W189" i="7"/>
  <c r="V189" i="7"/>
  <c r="X381" i="7"/>
  <c r="W380" i="7"/>
  <c r="V380" i="7"/>
  <c r="X76" i="7"/>
  <c r="W75" i="7"/>
  <c r="V75" i="7"/>
  <c r="X46" i="7"/>
  <c r="V45" i="7"/>
  <c r="W45" i="7"/>
  <c r="X63" i="7"/>
  <c r="W62" i="7"/>
  <c r="V62" i="7"/>
  <c r="X286" i="7"/>
  <c r="V285" i="7"/>
  <c r="W285" i="7"/>
  <c r="X105" i="7"/>
  <c r="V104" i="7"/>
  <c r="W104" i="7"/>
  <c r="X241" i="7"/>
  <c r="W240" i="7"/>
  <c r="V240" i="7"/>
  <c r="X354" i="7"/>
  <c r="V353" i="7"/>
  <c r="W353" i="7"/>
  <c r="X10" i="7"/>
  <c r="W9" i="7"/>
  <c r="V9" i="7"/>
  <c r="AB422" i="3"/>
  <c r="Z421" i="3"/>
  <c r="Y421" i="3"/>
  <c r="AB409" i="3"/>
  <c r="Y408" i="3"/>
  <c r="Z408" i="3"/>
  <c r="AB377" i="3"/>
  <c r="Y376" i="3"/>
  <c r="Z376" i="3"/>
  <c r="AB359" i="3"/>
  <c r="Y358" i="3"/>
  <c r="Z358" i="3"/>
  <c r="AB331" i="3"/>
  <c r="Y330" i="3"/>
  <c r="Z330" i="3"/>
  <c r="AB307" i="3"/>
  <c r="Z306" i="3"/>
  <c r="Y306" i="3"/>
  <c r="AB285" i="3"/>
  <c r="Y284" i="3"/>
  <c r="Z284" i="3"/>
  <c r="X8" i="5"/>
  <c r="W7" i="5"/>
  <c r="V7" i="5"/>
  <c r="Z238" i="3"/>
  <c r="Y238" i="3"/>
  <c r="Y239" i="3"/>
  <c r="Z239" i="3"/>
  <c r="AB194" i="3"/>
  <c r="Y193" i="3"/>
  <c r="Z193" i="3"/>
  <c r="Z172" i="3"/>
  <c r="Y172" i="3"/>
  <c r="AB173" i="3"/>
  <c r="Y149" i="3"/>
  <c r="AB150" i="3"/>
  <c r="Z149" i="3"/>
  <c r="Z126" i="3"/>
  <c r="Y126" i="3"/>
  <c r="AB127" i="3"/>
  <c r="Y103" i="3"/>
  <c r="Z103" i="3"/>
  <c r="AB104" i="3"/>
  <c r="Y81" i="3"/>
  <c r="Z81" i="3"/>
  <c r="AB82" i="3"/>
  <c r="AB56" i="3"/>
  <c r="Y55" i="3"/>
  <c r="Z55" i="3"/>
  <c r="AB34" i="3"/>
  <c r="Z33" i="3"/>
  <c r="Y33" i="3"/>
  <c r="J30" i="2"/>
  <c r="C30" i="2"/>
  <c r="AA1287" i="3" l="1"/>
  <c r="AB1288" i="3"/>
  <c r="Z1287" i="3"/>
  <c r="Y1287" i="3"/>
  <c r="AA1238" i="3"/>
  <c r="AB1239" i="3"/>
  <c r="Y1238" i="3"/>
  <c r="Z1238" i="3"/>
  <c r="AB1217" i="3"/>
  <c r="AB1218" i="3" s="1"/>
  <c r="AA1216" i="3"/>
  <c r="Z1216" i="3"/>
  <c r="Y1216" i="3"/>
  <c r="Z1192" i="3"/>
  <c r="AB1193" i="3"/>
  <c r="AA1192" i="3"/>
  <c r="Y1192" i="3"/>
  <c r="Y1167" i="3"/>
  <c r="AB1168" i="3"/>
  <c r="AA1167" i="3"/>
  <c r="Z1167" i="3"/>
  <c r="AB1147" i="3"/>
  <c r="AA1146" i="3"/>
  <c r="Y1146" i="3"/>
  <c r="Z1146" i="3"/>
  <c r="AB1125" i="3"/>
  <c r="AA1124" i="3"/>
  <c r="Y1124" i="3"/>
  <c r="Z1124" i="3"/>
  <c r="Z1100" i="3"/>
  <c r="AB1101" i="3"/>
  <c r="Y1100" i="3"/>
  <c r="AA1100" i="3"/>
  <c r="Z1077" i="3"/>
  <c r="Y1077" i="3"/>
  <c r="AB1032" i="3"/>
  <c r="Z1031" i="3"/>
  <c r="Y1031" i="3"/>
  <c r="AA1031" i="3"/>
  <c r="AB1078" i="3"/>
  <c r="AA1077" i="3"/>
  <c r="Z1052" i="3"/>
  <c r="AB1053" i="3"/>
  <c r="AA1052" i="3"/>
  <c r="Y1052" i="3"/>
  <c r="AA983" i="3"/>
  <c r="Y983" i="3"/>
  <c r="AB984" i="3"/>
  <c r="Z983" i="3"/>
  <c r="AA914" i="3"/>
  <c r="Y914" i="3"/>
  <c r="AB915" i="3"/>
  <c r="Z914" i="3"/>
  <c r="AA1005" i="3"/>
  <c r="AB1006" i="3"/>
  <c r="Z1005" i="3"/>
  <c r="Y1005" i="3"/>
  <c r="Z219" i="3"/>
  <c r="Y219" i="3"/>
  <c r="AB962" i="3"/>
  <c r="AA962" i="3" s="1"/>
  <c r="Z961" i="3"/>
  <c r="Y961" i="3"/>
  <c r="Y265" i="3"/>
  <c r="Z265" i="3"/>
  <c r="A487" i="3"/>
  <c r="S487" i="3" s="1"/>
  <c r="J510" i="3" s="1"/>
  <c r="AE464" i="3"/>
  <c r="Z264" i="3"/>
  <c r="Y264" i="3"/>
  <c r="A556" i="3"/>
  <c r="S556" i="3" s="1"/>
  <c r="J579" i="3" s="1"/>
  <c r="AE533" i="3"/>
  <c r="Z895" i="3"/>
  <c r="AB896" i="3"/>
  <c r="Y895" i="3"/>
  <c r="Y871" i="3"/>
  <c r="AB872" i="3"/>
  <c r="Z871" i="3"/>
  <c r="AB847" i="3"/>
  <c r="Y846" i="3"/>
  <c r="Z846" i="3"/>
  <c r="AB824" i="3"/>
  <c r="Z823" i="3"/>
  <c r="Y823" i="3"/>
  <c r="Y802" i="3"/>
  <c r="AB803" i="3"/>
  <c r="Z802" i="3"/>
  <c r="AB724" i="3"/>
  <c r="Y723" i="3"/>
  <c r="Z723" i="3"/>
  <c r="AB700" i="3"/>
  <c r="Z699" i="3"/>
  <c r="Y699" i="3"/>
  <c r="AB676" i="3"/>
  <c r="Z675" i="3"/>
  <c r="Y675" i="3"/>
  <c r="Y652" i="3"/>
  <c r="AB653" i="3"/>
  <c r="Z652" i="3"/>
  <c r="AB630" i="3"/>
  <c r="Y629" i="3"/>
  <c r="Z629" i="3"/>
  <c r="AB608" i="3"/>
  <c r="Z607" i="3"/>
  <c r="Y607" i="3"/>
  <c r="AB595" i="3"/>
  <c r="Y594" i="3"/>
  <c r="Z594" i="3"/>
  <c r="AB561" i="3"/>
  <c r="Z560" i="3"/>
  <c r="Y560" i="3"/>
  <c r="AB538" i="3"/>
  <c r="Y537" i="3"/>
  <c r="Z537" i="3"/>
  <c r="AB516" i="3"/>
  <c r="Z515" i="3"/>
  <c r="Y515" i="3"/>
  <c r="AB495" i="3"/>
  <c r="Z494" i="3"/>
  <c r="Y494" i="3"/>
  <c r="AB470" i="3"/>
  <c r="Z469" i="3"/>
  <c r="Y469" i="3"/>
  <c r="AB447" i="3"/>
  <c r="Z446" i="3"/>
  <c r="Y446" i="3"/>
  <c r="X423" i="7"/>
  <c r="W422" i="7"/>
  <c r="V422" i="7"/>
  <c r="X287" i="7"/>
  <c r="V286" i="7"/>
  <c r="W286" i="7"/>
  <c r="X77" i="7"/>
  <c r="W76" i="7"/>
  <c r="V76" i="7"/>
  <c r="W336" i="7"/>
  <c r="X337" i="7"/>
  <c r="V336" i="7"/>
  <c r="X242" i="7"/>
  <c r="W241" i="7"/>
  <c r="V241" i="7"/>
  <c r="X126" i="7"/>
  <c r="V125" i="7"/>
  <c r="W125" i="7"/>
  <c r="X355" i="7"/>
  <c r="W354" i="7"/>
  <c r="V354" i="7"/>
  <c r="X400" i="7"/>
  <c r="V399" i="7"/>
  <c r="W399" i="7"/>
  <c r="X64" i="7"/>
  <c r="W63" i="7"/>
  <c r="V63" i="7"/>
  <c r="X147" i="7"/>
  <c r="V146" i="7"/>
  <c r="W146" i="7"/>
  <c r="X191" i="7"/>
  <c r="W190" i="7"/>
  <c r="V190" i="7"/>
  <c r="X11" i="7"/>
  <c r="W10" i="7"/>
  <c r="V10" i="7"/>
  <c r="X106" i="7"/>
  <c r="W105" i="7"/>
  <c r="V105" i="7"/>
  <c r="X264" i="7"/>
  <c r="W263" i="7"/>
  <c r="V263" i="7"/>
  <c r="X172" i="7"/>
  <c r="V171" i="7"/>
  <c r="W171" i="7"/>
  <c r="X382" i="7"/>
  <c r="V381" i="7"/>
  <c r="W381" i="7"/>
  <c r="V46" i="7"/>
  <c r="W46" i="7"/>
  <c r="X306" i="7"/>
  <c r="V305" i="7"/>
  <c r="W305" i="7"/>
  <c r="Y422" i="3"/>
  <c r="AB423" i="3"/>
  <c r="Z422" i="3"/>
  <c r="AB410" i="3"/>
  <c r="Z409" i="3"/>
  <c r="Y409" i="3"/>
  <c r="AB378" i="3"/>
  <c r="Z377" i="3"/>
  <c r="Y377" i="3"/>
  <c r="AB360" i="3"/>
  <c r="Y359" i="3"/>
  <c r="Z359" i="3"/>
  <c r="AB332" i="3"/>
  <c r="Z331" i="3"/>
  <c r="Y331" i="3"/>
  <c r="AB308" i="3"/>
  <c r="Y307" i="3"/>
  <c r="Z307" i="3"/>
  <c r="Z285" i="3"/>
  <c r="AB286" i="3"/>
  <c r="Y285" i="3"/>
  <c r="X9" i="5"/>
  <c r="V8" i="5"/>
  <c r="W8" i="5"/>
  <c r="AB266" i="3"/>
  <c r="Y240" i="3"/>
  <c r="Z240" i="3"/>
  <c r="Y220" i="3"/>
  <c r="AB221" i="3"/>
  <c r="Z220" i="3"/>
  <c r="AB195" i="3"/>
  <c r="Y194" i="3"/>
  <c r="Z194" i="3"/>
  <c r="AB174" i="3"/>
  <c r="Z173" i="3"/>
  <c r="Y173" i="3"/>
  <c r="Z150" i="3"/>
  <c r="AB151" i="3"/>
  <c r="Y150" i="3"/>
  <c r="Z127" i="3"/>
  <c r="Y127" i="3"/>
  <c r="AB128" i="3"/>
  <c r="AB105" i="3"/>
  <c r="Z104" i="3"/>
  <c r="Y104" i="3"/>
  <c r="Y82" i="3"/>
  <c r="AB83" i="3"/>
  <c r="Z82" i="3"/>
  <c r="AB57" i="3"/>
  <c r="Y56" i="3"/>
  <c r="Z56" i="3"/>
  <c r="AB35" i="3"/>
  <c r="Z34" i="3"/>
  <c r="Y34" i="3"/>
  <c r="AA1288" i="3" l="1"/>
  <c r="Z1288" i="3"/>
  <c r="AB1289" i="3"/>
  <c r="Y1288" i="3"/>
  <c r="Y1239" i="3"/>
  <c r="AB1240" i="3"/>
  <c r="Z1239" i="3"/>
  <c r="AA1239" i="3"/>
  <c r="AA1218" i="3"/>
  <c r="Z1218" i="3"/>
  <c r="Y1218" i="3"/>
  <c r="AB1219" i="3"/>
  <c r="Z1217" i="3"/>
  <c r="AA1217" i="3"/>
  <c r="Y1217" i="3"/>
  <c r="AB1194" i="3"/>
  <c r="AA1193" i="3"/>
  <c r="Y1193" i="3"/>
  <c r="Z1193" i="3"/>
  <c r="AB1169" i="3"/>
  <c r="Z1168" i="3"/>
  <c r="Y1168" i="3"/>
  <c r="AA1168" i="3"/>
  <c r="AB1148" i="3"/>
  <c r="Z1147" i="3"/>
  <c r="Y1147" i="3"/>
  <c r="AA1147" i="3"/>
  <c r="AB1126" i="3"/>
  <c r="Z1125" i="3"/>
  <c r="Y1125" i="3"/>
  <c r="AA1125" i="3"/>
  <c r="AB1102" i="3"/>
  <c r="Y1101" i="3"/>
  <c r="Z1101" i="3"/>
  <c r="AA1101" i="3"/>
  <c r="Z1078" i="3"/>
  <c r="Y1078" i="3"/>
  <c r="AB1033" i="3"/>
  <c r="AA1032" i="3"/>
  <c r="Y1032" i="3"/>
  <c r="Z1032" i="3"/>
  <c r="AB1079" i="3"/>
  <c r="AA1078" i="3"/>
  <c r="Y1053" i="3"/>
  <c r="AB1054" i="3"/>
  <c r="AA1053" i="3"/>
  <c r="Z1053" i="3"/>
  <c r="AA915" i="3"/>
  <c r="AB916" i="3"/>
  <c r="Z915" i="3"/>
  <c r="Y915" i="3"/>
  <c r="AA984" i="3"/>
  <c r="AB985" i="3"/>
  <c r="Y984" i="3"/>
  <c r="Z984" i="3"/>
  <c r="AA1006" i="3"/>
  <c r="Y1006" i="3"/>
  <c r="Z1006" i="3"/>
  <c r="AB1007" i="3"/>
  <c r="Z962" i="3"/>
  <c r="AB963" i="3"/>
  <c r="AA963" i="3" s="1"/>
  <c r="Y962" i="3"/>
  <c r="A602" i="3"/>
  <c r="S602" i="3" s="1"/>
  <c r="J625" i="3" s="1"/>
  <c r="AE579" i="3"/>
  <c r="Y266" i="3"/>
  <c r="Z266" i="3"/>
  <c r="AE510" i="3"/>
  <c r="A533" i="3"/>
  <c r="S533" i="3" s="1"/>
  <c r="J556" i="3" s="1"/>
  <c r="Y896" i="3"/>
  <c r="Z896" i="3"/>
  <c r="AB897" i="3"/>
  <c r="Y872" i="3"/>
  <c r="Z872" i="3"/>
  <c r="AB873" i="3"/>
  <c r="AB848" i="3"/>
  <c r="Z847" i="3"/>
  <c r="Y847" i="3"/>
  <c r="AB825" i="3"/>
  <c r="Z824" i="3"/>
  <c r="Y824" i="3"/>
  <c r="Y803" i="3"/>
  <c r="AB804" i="3"/>
  <c r="Z803" i="3"/>
  <c r="AB725" i="3"/>
  <c r="Z724" i="3"/>
  <c r="Y724" i="3"/>
  <c r="AB701" i="3"/>
  <c r="Y700" i="3"/>
  <c r="Z700" i="3"/>
  <c r="AB677" i="3"/>
  <c r="Z676" i="3"/>
  <c r="Y676" i="3"/>
  <c r="Y653" i="3"/>
  <c r="AB654" i="3"/>
  <c r="Z653" i="3"/>
  <c r="AB631" i="3"/>
  <c r="Z630" i="3"/>
  <c r="Y630" i="3"/>
  <c r="AB609" i="3"/>
  <c r="Y608" i="3"/>
  <c r="Z608" i="3"/>
  <c r="Y595" i="3"/>
  <c r="AB596" i="3"/>
  <c r="Z595" i="3"/>
  <c r="Y561" i="3"/>
  <c r="AB562" i="3"/>
  <c r="Z561" i="3"/>
  <c r="AB539" i="3"/>
  <c r="Z538" i="3"/>
  <c r="Y538" i="3"/>
  <c r="AB517" i="3"/>
  <c r="Y516" i="3"/>
  <c r="Z516" i="3"/>
  <c r="AB496" i="3"/>
  <c r="Y495" i="3"/>
  <c r="Z495" i="3"/>
  <c r="AB471" i="3"/>
  <c r="Y470" i="3"/>
  <c r="Z470" i="3"/>
  <c r="AB448" i="3"/>
  <c r="Y447" i="3"/>
  <c r="Z447" i="3"/>
  <c r="X424" i="7"/>
  <c r="V423" i="7"/>
  <c r="W423" i="7"/>
  <c r="X338" i="7"/>
  <c r="V337" i="7"/>
  <c r="W337" i="7"/>
  <c r="X65" i="7"/>
  <c r="V64" i="7"/>
  <c r="W64" i="7"/>
  <c r="X307" i="7"/>
  <c r="W306" i="7"/>
  <c r="V306" i="7"/>
  <c r="X265" i="7"/>
  <c r="V264" i="7"/>
  <c r="W264" i="7"/>
  <c r="X127" i="7"/>
  <c r="V126" i="7"/>
  <c r="W126" i="7"/>
  <c r="X356" i="7"/>
  <c r="W355" i="7"/>
  <c r="V355" i="7"/>
  <c r="X192" i="7"/>
  <c r="W191" i="7"/>
  <c r="V191" i="7"/>
  <c r="X78" i="7"/>
  <c r="W77" i="7"/>
  <c r="V77" i="7"/>
  <c r="X173" i="7"/>
  <c r="W172" i="7"/>
  <c r="V172" i="7"/>
  <c r="X12" i="7"/>
  <c r="V11" i="7"/>
  <c r="W11" i="7"/>
  <c r="X107" i="7"/>
  <c r="W106" i="7"/>
  <c r="V106" i="7"/>
  <c r="X243" i="7"/>
  <c r="W242" i="7"/>
  <c r="V242" i="7"/>
  <c r="X383" i="7"/>
  <c r="W382" i="7"/>
  <c r="V382" i="7"/>
  <c r="V400" i="7"/>
  <c r="X401" i="7"/>
  <c r="W400" i="7"/>
  <c r="X148" i="7"/>
  <c r="W147" i="7"/>
  <c r="V147" i="7"/>
  <c r="X288" i="7"/>
  <c r="W287" i="7"/>
  <c r="V287" i="7"/>
  <c r="AB424" i="3"/>
  <c r="Z423" i="3"/>
  <c r="Y423" i="3"/>
  <c r="AB411" i="3"/>
  <c r="Y410" i="3"/>
  <c r="Z410" i="3"/>
  <c r="AB379" i="3"/>
  <c r="Y378" i="3"/>
  <c r="Z378" i="3"/>
  <c r="Z360" i="3"/>
  <c r="Y360" i="3"/>
  <c r="AB361" i="3"/>
  <c r="AB333" i="3"/>
  <c r="Y332" i="3"/>
  <c r="Z332" i="3"/>
  <c r="AB309" i="3"/>
  <c r="Z308" i="3"/>
  <c r="Y308" i="3"/>
  <c r="AB287" i="3"/>
  <c r="Y286" i="3"/>
  <c r="Z286" i="3"/>
  <c r="X10" i="5"/>
  <c r="W9" i="5"/>
  <c r="V9" i="5"/>
  <c r="AB267" i="3"/>
  <c r="Y241" i="3"/>
  <c r="Z241" i="3"/>
  <c r="AB222" i="3"/>
  <c r="Z221" i="3"/>
  <c r="Y221" i="3"/>
  <c r="Y195" i="3"/>
  <c r="AB196" i="3"/>
  <c r="Z195" i="3"/>
  <c r="Y174" i="3"/>
  <c r="AB175" i="3"/>
  <c r="Z174" i="3"/>
  <c r="Y151" i="3"/>
  <c r="Z151" i="3"/>
  <c r="AB152" i="3"/>
  <c r="Y128" i="3"/>
  <c r="Z128" i="3"/>
  <c r="AB129" i="3"/>
  <c r="Y105" i="3"/>
  <c r="AB106" i="3"/>
  <c r="Z105" i="3"/>
  <c r="AB84" i="3"/>
  <c r="Z83" i="3"/>
  <c r="Y83" i="3"/>
  <c r="Y57" i="3"/>
  <c r="AB58" i="3"/>
  <c r="Z57" i="3"/>
  <c r="Y35" i="3"/>
  <c r="AB36" i="3"/>
  <c r="Z35" i="3"/>
  <c r="AA1289" i="3" l="1"/>
  <c r="Z1289" i="3"/>
  <c r="AB1290" i="3"/>
  <c r="AB1291" i="3"/>
  <c r="Y1289" i="3"/>
  <c r="AB1241" i="3"/>
  <c r="AA1240" i="3"/>
  <c r="Z1240" i="3"/>
  <c r="Y1240" i="3"/>
  <c r="AB1220" i="3"/>
  <c r="Z1219" i="3"/>
  <c r="AA1219" i="3"/>
  <c r="Y1219" i="3"/>
  <c r="AA1194" i="3"/>
  <c r="Z1194" i="3"/>
  <c r="AB1195" i="3"/>
  <c r="Y1194" i="3"/>
  <c r="Y1169" i="3"/>
  <c r="AB1170" i="3"/>
  <c r="Z1169" i="3"/>
  <c r="AA1169" i="3"/>
  <c r="Y1148" i="3"/>
  <c r="AB1149" i="3"/>
  <c r="Z1148" i="3"/>
  <c r="AA1148" i="3"/>
  <c r="AB1127" i="3"/>
  <c r="Y1126" i="3"/>
  <c r="AA1126" i="3"/>
  <c r="Z1126" i="3"/>
  <c r="AB1103" i="3"/>
  <c r="AA1102" i="3"/>
  <c r="Y1102" i="3"/>
  <c r="Z1102" i="3"/>
  <c r="Y1079" i="3"/>
  <c r="Z1079" i="3"/>
  <c r="Z1033" i="3"/>
  <c r="AA1033" i="3"/>
  <c r="AB1034" i="3"/>
  <c r="Y1033" i="3"/>
  <c r="AB1080" i="3"/>
  <c r="AA1079" i="3"/>
  <c r="AB1055" i="3"/>
  <c r="Y1054" i="3"/>
  <c r="AA1054" i="3"/>
  <c r="Z1054" i="3"/>
  <c r="AA985" i="3"/>
  <c r="Y985" i="3"/>
  <c r="Z985" i="3"/>
  <c r="AB986" i="3"/>
  <c r="AA916" i="3"/>
  <c r="AB917" i="3"/>
  <c r="Z916" i="3"/>
  <c r="Y916" i="3"/>
  <c r="AA1007" i="3"/>
  <c r="Y1007" i="3"/>
  <c r="AB1008" i="3"/>
  <c r="Z1007" i="3"/>
  <c r="AB964" i="3"/>
  <c r="AA964" i="3" s="1"/>
  <c r="Z963" i="3"/>
  <c r="Y963" i="3"/>
  <c r="AE625" i="3"/>
  <c r="A648" i="3"/>
  <c r="S648" i="3" s="1"/>
  <c r="J671" i="3" s="1"/>
  <c r="Y267" i="3"/>
  <c r="Z267" i="3"/>
  <c r="A579" i="3"/>
  <c r="S579" i="3" s="1"/>
  <c r="J602" i="3" s="1"/>
  <c r="AE556" i="3"/>
  <c r="Z897" i="3"/>
  <c r="Y897" i="3"/>
  <c r="AB874" i="3"/>
  <c r="Y873" i="3"/>
  <c r="Z873" i="3"/>
  <c r="AB849" i="3"/>
  <c r="Y848" i="3"/>
  <c r="Z848" i="3"/>
  <c r="AB826" i="3"/>
  <c r="Z825" i="3"/>
  <c r="Y825" i="3"/>
  <c r="AB805" i="3"/>
  <c r="Y804" i="3"/>
  <c r="Z804" i="3"/>
  <c r="AB726" i="3"/>
  <c r="Y725" i="3"/>
  <c r="Z725" i="3"/>
  <c r="AB702" i="3"/>
  <c r="Z701" i="3"/>
  <c r="Y701" i="3"/>
  <c r="AB678" i="3"/>
  <c r="Z677" i="3"/>
  <c r="Y677" i="3"/>
  <c r="AB655" i="3"/>
  <c r="Y654" i="3"/>
  <c r="Z654" i="3"/>
  <c r="AB632" i="3"/>
  <c r="Y631" i="3"/>
  <c r="Z631" i="3"/>
  <c r="AB610" i="3"/>
  <c r="Z609" i="3"/>
  <c r="Y609" i="3"/>
  <c r="Y596" i="3"/>
  <c r="Z596" i="3"/>
  <c r="AB597" i="3"/>
  <c r="AB563" i="3"/>
  <c r="Z562" i="3"/>
  <c r="Y562" i="3"/>
  <c r="AB540" i="3"/>
  <c r="Y539" i="3"/>
  <c r="Z539" i="3"/>
  <c r="AB518" i="3"/>
  <c r="Z517" i="3"/>
  <c r="Y517" i="3"/>
  <c r="AB497" i="3"/>
  <c r="Z496" i="3"/>
  <c r="Y496" i="3"/>
  <c r="AB472" i="3"/>
  <c r="Z471" i="3"/>
  <c r="Y471" i="3"/>
  <c r="AB449" i="3"/>
  <c r="Z448" i="3"/>
  <c r="Y448" i="3"/>
  <c r="W424" i="7"/>
  <c r="X425" i="7"/>
  <c r="V424" i="7"/>
  <c r="X308" i="7"/>
  <c r="W307" i="7"/>
  <c r="V307" i="7"/>
  <c r="X128" i="7"/>
  <c r="V127" i="7"/>
  <c r="W127" i="7"/>
  <c r="X289" i="7"/>
  <c r="W288" i="7"/>
  <c r="V288" i="7"/>
  <c r="X79" i="7"/>
  <c r="V78" i="7"/>
  <c r="W78" i="7"/>
  <c r="X384" i="7"/>
  <c r="W383" i="7"/>
  <c r="V383" i="7"/>
  <c r="X13" i="7"/>
  <c r="W12" i="7"/>
  <c r="V12" i="7"/>
  <c r="X66" i="7"/>
  <c r="W65" i="7"/>
  <c r="V65" i="7"/>
  <c r="X357" i="7"/>
  <c r="W356" i="7"/>
  <c r="V356" i="7"/>
  <c r="X193" i="7"/>
  <c r="V192" i="7"/>
  <c r="W192" i="7"/>
  <c r="X244" i="7"/>
  <c r="V243" i="7"/>
  <c r="W243" i="7"/>
  <c r="X266" i="7"/>
  <c r="V265" i="7"/>
  <c r="W265" i="7"/>
  <c r="X108" i="7"/>
  <c r="V107" i="7"/>
  <c r="W107" i="7"/>
  <c r="X149" i="7"/>
  <c r="W148" i="7"/>
  <c r="V148" i="7"/>
  <c r="X402" i="7"/>
  <c r="V401" i="7"/>
  <c r="W401" i="7"/>
  <c r="X174" i="7"/>
  <c r="W173" i="7"/>
  <c r="V173" i="7"/>
  <c r="V338" i="7"/>
  <c r="X339" i="7"/>
  <c r="W338" i="7"/>
  <c r="AB425" i="3"/>
  <c r="Y424" i="3"/>
  <c r="Z424" i="3"/>
  <c r="AB412" i="3"/>
  <c r="Z411" i="3"/>
  <c r="Y411" i="3"/>
  <c r="AB380" i="3"/>
  <c r="Z379" i="3"/>
  <c r="Y379" i="3"/>
  <c r="Z361" i="3"/>
  <c r="Y361" i="3"/>
  <c r="AB362" i="3"/>
  <c r="AB334" i="3"/>
  <c r="Z333" i="3"/>
  <c r="Y333" i="3"/>
  <c r="AB310" i="3"/>
  <c r="Y309" i="3"/>
  <c r="Z309" i="3"/>
  <c r="AB288" i="3"/>
  <c r="Z287" i="3"/>
  <c r="Y287" i="3"/>
  <c r="X11" i="5"/>
  <c r="W10" i="5"/>
  <c r="V10" i="5"/>
  <c r="AB268" i="3"/>
  <c r="Y242" i="3"/>
  <c r="Z242" i="3"/>
  <c r="AB223" i="3"/>
  <c r="Z222" i="3"/>
  <c r="Y222" i="3"/>
  <c r="Y196" i="3"/>
  <c r="AB197" i="3"/>
  <c r="Z196" i="3"/>
  <c r="AB176" i="3"/>
  <c r="Z175" i="3"/>
  <c r="Y175" i="3"/>
  <c r="AB153" i="3"/>
  <c r="Z152" i="3"/>
  <c r="Y152" i="3"/>
  <c r="AB130" i="3"/>
  <c r="Z129" i="3"/>
  <c r="Y129" i="3"/>
  <c r="AB107" i="3"/>
  <c r="Z106" i="3"/>
  <c r="Y106" i="3"/>
  <c r="AB85" i="3"/>
  <c r="Z84" i="3"/>
  <c r="Y84" i="3"/>
  <c r="Y58" i="3"/>
  <c r="AB59" i="3"/>
  <c r="Z58" i="3"/>
  <c r="AB37" i="3"/>
  <c r="Z36" i="3"/>
  <c r="Y36" i="3"/>
  <c r="AB1292" i="3" l="1"/>
  <c r="AA1291" i="3"/>
  <c r="Z1291" i="3"/>
  <c r="Y1291" i="3"/>
  <c r="Z1290" i="3"/>
  <c r="Y1290" i="3"/>
  <c r="AA1290" i="3"/>
  <c r="AB1242" i="3"/>
  <c r="Z1241" i="3"/>
  <c r="AB1243" i="3"/>
  <c r="AA1241" i="3"/>
  <c r="Y1241" i="3"/>
  <c r="Y1220" i="3"/>
  <c r="Z1220" i="3"/>
  <c r="AA1220" i="3"/>
  <c r="AA1195" i="3"/>
  <c r="Y1195" i="3"/>
  <c r="AB1196" i="3"/>
  <c r="Z1195" i="3"/>
  <c r="Y1170" i="3"/>
  <c r="Z1170" i="3"/>
  <c r="AB1171" i="3"/>
  <c r="AA1170" i="3"/>
  <c r="AB1150" i="3"/>
  <c r="Y1149" i="3"/>
  <c r="AA1149" i="3"/>
  <c r="Z1149" i="3"/>
  <c r="AA1127" i="3"/>
  <c r="Y1127" i="3"/>
  <c r="Z1127" i="3"/>
  <c r="AB1104" i="3"/>
  <c r="Y1103" i="3"/>
  <c r="Z1103" i="3"/>
  <c r="AA1103" i="3"/>
  <c r="Z1080" i="3"/>
  <c r="Y1080" i="3"/>
  <c r="AA1034" i="3"/>
  <c r="AB1035" i="3"/>
  <c r="Y1034" i="3"/>
  <c r="Z1034" i="3"/>
  <c r="AA1080" i="3"/>
  <c r="AB1081" i="3"/>
  <c r="AB1056" i="3"/>
  <c r="Y1055" i="3"/>
  <c r="Z1055" i="3"/>
  <c r="AA1055" i="3"/>
  <c r="AA917" i="3"/>
  <c r="AB918" i="3"/>
  <c r="Y917" i="3"/>
  <c r="Z917" i="3"/>
  <c r="AA986" i="3"/>
  <c r="AB987" i="3"/>
  <c r="Z986" i="3"/>
  <c r="Y986" i="3"/>
  <c r="AA1008" i="3"/>
  <c r="Y1008" i="3"/>
  <c r="Z1008" i="3"/>
  <c r="AB1009" i="3"/>
  <c r="AB965" i="3"/>
  <c r="AA965" i="3" s="1"/>
  <c r="Z964" i="3"/>
  <c r="Y964" i="3"/>
  <c r="AE602" i="3"/>
  <c r="A625" i="3"/>
  <c r="S625" i="3" s="1"/>
  <c r="J648" i="3" s="1"/>
  <c r="Z268" i="3"/>
  <c r="Y268" i="3"/>
  <c r="AE671" i="3"/>
  <c r="A694" i="3"/>
  <c r="S694" i="3" s="1"/>
  <c r="J717" i="3" s="1"/>
  <c r="Y874" i="3"/>
  <c r="Z874" i="3"/>
  <c r="AB850" i="3"/>
  <c r="Z849" i="3"/>
  <c r="Y849" i="3"/>
  <c r="AB827" i="3"/>
  <c r="Y826" i="3"/>
  <c r="Z826" i="3"/>
  <c r="Y805" i="3"/>
  <c r="Z805" i="3"/>
  <c r="AB727" i="3"/>
  <c r="Z726" i="3"/>
  <c r="Y726" i="3"/>
  <c r="AB703" i="3"/>
  <c r="Y702" i="3"/>
  <c r="Z702" i="3"/>
  <c r="AB679" i="3"/>
  <c r="Z678" i="3"/>
  <c r="Y678" i="3"/>
  <c r="Z655" i="3"/>
  <c r="Y655" i="3"/>
  <c r="AB656" i="3"/>
  <c r="AB633" i="3"/>
  <c r="Z632" i="3"/>
  <c r="Y632" i="3"/>
  <c r="AB611" i="3"/>
  <c r="Y610" i="3"/>
  <c r="Z610" i="3"/>
  <c r="AB598" i="3"/>
  <c r="Y597" i="3"/>
  <c r="Z597" i="3"/>
  <c r="AB564" i="3"/>
  <c r="Y563" i="3"/>
  <c r="Z563" i="3"/>
  <c r="AB541" i="3"/>
  <c r="Z540" i="3"/>
  <c r="Y540" i="3"/>
  <c r="AB519" i="3"/>
  <c r="Y518" i="3"/>
  <c r="Z518" i="3"/>
  <c r="AB498" i="3"/>
  <c r="Z497" i="3"/>
  <c r="Y497" i="3"/>
  <c r="AB473" i="3"/>
  <c r="Y472" i="3"/>
  <c r="Z472" i="3"/>
  <c r="AB450" i="3"/>
  <c r="Y449" i="3"/>
  <c r="Z449" i="3"/>
  <c r="X426" i="7"/>
  <c r="V425" i="7"/>
  <c r="W425" i="7"/>
  <c r="X403" i="7"/>
  <c r="W402" i="7"/>
  <c r="V402" i="7"/>
  <c r="X358" i="7"/>
  <c r="W357" i="7"/>
  <c r="V357" i="7"/>
  <c r="X267" i="7"/>
  <c r="W266" i="7"/>
  <c r="V266" i="7"/>
  <c r="X290" i="7"/>
  <c r="V289" i="7"/>
  <c r="W289" i="7"/>
  <c r="X150" i="7"/>
  <c r="W149" i="7"/>
  <c r="V149" i="7"/>
  <c r="X385" i="7"/>
  <c r="W384" i="7"/>
  <c r="V384" i="7"/>
  <c r="X14" i="7"/>
  <c r="V13" i="7"/>
  <c r="W13" i="7"/>
  <c r="X245" i="7"/>
  <c r="W244" i="7"/>
  <c r="V244" i="7"/>
  <c r="W128" i="7"/>
  <c r="X129" i="7"/>
  <c r="V128" i="7"/>
  <c r="X67" i="7"/>
  <c r="W66" i="7"/>
  <c r="V66" i="7"/>
  <c r="X109" i="7"/>
  <c r="W108" i="7"/>
  <c r="V108" i="7"/>
  <c r="X80" i="7"/>
  <c r="V79" i="7"/>
  <c r="W79" i="7"/>
  <c r="X340" i="7"/>
  <c r="V339" i="7"/>
  <c r="W339" i="7"/>
  <c r="X175" i="7"/>
  <c r="W174" i="7"/>
  <c r="V174" i="7"/>
  <c r="X194" i="7"/>
  <c r="W193" i="7"/>
  <c r="V193" i="7"/>
  <c r="W308" i="7"/>
  <c r="X309" i="7"/>
  <c r="V308" i="7"/>
  <c r="AB426" i="3"/>
  <c r="Z425" i="3"/>
  <c r="Y425" i="3"/>
  <c r="AB413" i="3"/>
  <c r="Z412" i="3"/>
  <c r="Y412" i="3"/>
  <c r="AB381" i="3"/>
  <c r="Y380" i="3"/>
  <c r="Z380" i="3"/>
  <c r="AB363" i="3"/>
  <c r="Z362" i="3"/>
  <c r="Y362" i="3"/>
  <c r="AB335" i="3"/>
  <c r="Y334" i="3"/>
  <c r="Z334" i="3"/>
  <c r="AB311" i="3"/>
  <c r="Z310" i="3"/>
  <c r="Y310" i="3"/>
  <c r="Y288" i="3"/>
  <c r="AB289" i="3"/>
  <c r="Z288" i="3"/>
  <c r="X12" i="5"/>
  <c r="W11" i="5"/>
  <c r="V11" i="5"/>
  <c r="AB269" i="3"/>
  <c r="Z243" i="3"/>
  <c r="Y243" i="3"/>
  <c r="AB224" i="3"/>
  <c r="Y223" i="3"/>
  <c r="Z223" i="3"/>
  <c r="Z197" i="3"/>
  <c r="AB198" i="3"/>
  <c r="Y197" i="3"/>
  <c r="AB177" i="3"/>
  <c r="Z176" i="3"/>
  <c r="Y176" i="3"/>
  <c r="AB154" i="3"/>
  <c r="Z153" i="3"/>
  <c r="Y153" i="3"/>
  <c r="AB131" i="3"/>
  <c r="Y130" i="3"/>
  <c r="Z130" i="3"/>
  <c r="AB108" i="3"/>
  <c r="Z107" i="3"/>
  <c r="Y107" i="3"/>
  <c r="AB86" i="3"/>
  <c r="Z85" i="3"/>
  <c r="Y85" i="3"/>
  <c r="AB60" i="3"/>
  <c r="Z59" i="3"/>
  <c r="Y59" i="3"/>
  <c r="Y37" i="3"/>
  <c r="AB38" i="3"/>
  <c r="Z37" i="3"/>
  <c r="Z1292" i="3" l="1"/>
  <c r="AA1292" i="3"/>
  <c r="Y1292" i="3"/>
  <c r="AA1242" i="3"/>
  <c r="Z1242" i="3"/>
  <c r="Y1242" i="3"/>
  <c r="Z1243" i="3"/>
  <c r="Y1243" i="3"/>
  <c r="AB1244" i="3"/>
  <c r="AA1243" i="3"/>
  <c r="Y1196" i="3"/>
  <c r="AA1196" i="3"/>
  <c r="Z1196" i="3"/>
  <c r="AB1172" i="3"/>
  <c r="AA1171" i="3"/>
  <c r="Z1171" i="3"/>
  <c r="Y1171" i="3"/>
  <c r="Z1150" i="3"/>
  <c r="Y1150" i="3"/>
  <c r="AA1150" i="3"/>
  <c r="Y1104" i="3"/>
  <c r="Z1104" i="3"/>
  <c r="AA1104" i="3"/>
  <c r="Y1081" i="3"/>
  <c r="Z1081" i="3"/>
  <c r="Y1035" i="3"/>
  <c r="Z1035" i="3"/>
  <c r="AA1035" i="3"/>
  <c r="AA1081" i="3"/>
  <c r="AB1057" i="3"/>
  <c r="AA1056" i="3"/>
  <c r="Z1056" i="3"/>
  <c r="Y1056" i="3"/>
  <c r="AA987" i="3"/>
  <c r="AB988" i="3"/>
  <c r="Z987" i="3"/>
  <c r="Y987" i="3"/>
  <c r="AA918" i="3"/>
  <c r="Y918" i="3"/>
  <c r="AB919" i="3"/>
  <c r="Z918" i="3"/>
  <c r="AA1009" i="3"/>
  <c r="Z1009" i="3"/>
  <c r="AB1010" i="3"/>
  <c r="Y1009" i="3"/>
  <c r="AB966" i="3"/>
  <c r="AA966" i="3" s="1"/>
  <c r="Y965" i="3"/>
  <c r="Z965" i="3"/>
  <c r="A740" i="3"/>
  <c r="S740" i="3" s="1"/>
  <c r="J763" i="3" s="1"/>
  <c r="AE717" i="3"/>
  <c r="Y269" i="3"/>
  <c r="Z269" i="3"/>
  <c r="A671" i="3"/>
  <c r="S671" i="3" s="1"/>
  <c r="J694" i="3" s="1"/>
  <c r="AE648" i="3"/>
  <c r="AB851" i="3"/>
  <c r="Y850" i="3"/>
  <c r="Z850" i="3"/>
  <c r="Z827" i="3"/>
  <c r="AB828" i="3"/>
  <c r="Y827" i="3"/>
  <c r="AB728" i="3"/>
  <c r="Y727" i="3"/>
  <c r="Z727" i="3"/>
  <c r="AB704" i="3"/>
  <c r="Z703" i="3"/>
  <c r="Y703" i="3"/>
  <c r="AB680" i="3"/>
  <c r="Z679" i="3"/>
  <c r="Y679" i="3"/>
  <c r="AB657" i="3"/>
  <c r="Y656" i="3"/>
  <c r="Z656" i="3"/>
  <c r="Y633" i="3"/>
  <c r="AB634" i="3"/>
  <c r="Z633" i="3"/>
  <c r="AB612" i="3"/>
  <c r="Z611" i="3"/>
  <c r="Y611" i="3"/>
  <c r="Z598" i="3"/>
  <c r="Y598" i="3"/>
  <c r="AB565" i="3"/>
  <c r="Z564" i="3"/>
  <c r="Y564" i="3"/>
  <c r="AB542" i="3"/>
  <c r="Y541" i="3"/>
  <c r="Z541" i="3"/>
  <c r="AB520" i="3"/>
  <c r="Z519" i="3"/>
  <c r="Y519" i="3"/>
  <c r="AB499" i="3"/>
  <c r="Z498" i="3"/>
  <c r="Y498" i="3"/>
  <c r="AB474" i="3"/>
  <c r="Z473" i="3"/>
  <c r="Y473" i="3"/>
  <c r="AB451" i="3"/>
  <c r="Z450" i="3"/>
  <c r="Y450" i="3"/>
  <c r="W426" i="7"/>
  <c r="X427" i="7"/>
  <c r="V426" i="7"/>
  <c r="X310" i="7"/>
  <c r="W309" i="7"/>
  <c r="V309" i="7"/>
  <c r="X110" i="7"/>
  <c r="V109" i="7"/>
  <c r="W109" i="7"/>
  <c r="X268" i="7"/>
  <c r="V267" i="7"/>
  <c r="W267" i="7"/>
  <c r="X246" i="7"/>
  <c r="W245" i="7"/>
  <c r="V245" i="7"/>
  <c r="X68" i="7"/>
  <c r="V67" i="7"/>
  <c r="W67" i="7"/>
  <c r="X359" i="7"/>
  <c r="W358" i="7"/>
  <c r="V358" i="7"/>
  <c r="X176" i="7"/>
  <c r="W175" i="7"/>
  <c r="V175" i="7"/>
  <c r="X341" i="7"/>
  <c r="W340" i="7"/>
  <c r="V340" i="7"/>
  <c r="W150" i="7"/>
  <c r="X151" i="7"/>
  <c r="V150" i="7"/>
  <c r="X195" i="7"/>
  <c r="W194" i="7"/>
  <c r="V194" i="7"/>
  <c r="X81" i="7"/>
  <c r="V80" i="7"/>
  <c r="W80" i="7"/>
  <c r="X130" i="7"/>
  <c r="W129" i="7"/>
  <c r="V129" i="7"/>
  <c r="V290" i="7"/>
  <c r="X291" i="7"/>
  <c r="W290" i="7"/>
  <c r="X386" i="7"/>
  <c r="W385" i="7"/>
  <c r="V385" i="7"/>
  <c r="X15" i="7"/>
  <c r="W14" i="7"/>
  <c r="V14" i="7"/>
  <c r="X404" i="7"/>
  <c r="W403" i="7"/>
  <c r="V403" i="7"/>
  <c r="Y426" i="3"/>
  <c r="AB427" i="3"/>
  <c r="Z426" i="3"/>
  <c r="AB414" i="3"/>
  <c r="Z413" i="3"/>
  <c r="Y413" i="3"/>
  <c r="AB382" i="3"/>
  <c r="Z381" i="3"/>
  <c r="Y381" i="3"/>
  <c r="Y363" i="3"/>
  <c r="AB364" i="3"/>
  <c r="Z363" i="3"/>
  <c r="AB336" i="3"/>
  <c r="Z335" i="3"/>
  <c r="Y335" i="3"/>
  <c r="AB312" i="3"/>
  <c r="Y311" i="3"/>
  <c r="Z311" i="3"/>
  <c r="Z289" i="3"/>
  <c r="AB290" i="3"/>
  <c r="Y289" i="3"/>
  <c r="X13" i="5"/>
  <c r="W12" i="5"/>
  <c r="V12" i="5"/>
  <c r="AB270" i="3"/>
  <c r="Y244" i="3"/>
  <c r="Z244" i="3"/>
  <c r="AB225" i="3"/>
  <c r="Y224" i="3"/>
  <c r="Z224" i="3"/>
  <c r="AB199" i="3"/>
  <c r="Y198" i="3"/>
  <c r="Z198" i="3"/>
  <c r="AB178" i="3"/>
  <c r="Z177" i="3"/>
  <c r="Y177" i="3"/>
  <c r="AB155" i="3"/>
  <c r="Y154" i="3"/>
  <c r="Z154" i="3"/>
  <c r="AB132" i="3"/>
  <c r="Y131" i="3"/>
  <c r="Z131" i="3"/>
  <c r="AB109" i="3"/>
  <c r="Y108" i="3"/>
  <c r="Z108" i="3"/>
  <c r="AB87" i="3"/>
  <c r="Y86" i="3"/>
  <c r="Z86" i="3"/>
  <c r="AB61" i="3"/>
  <c r="Y60" i="3"/>
  <c r="Z60" i="3"/>
  <c r="AB39" i="3"/>
  <c r="Z38" i="3"/>
  <c r="Y38" i="3"/>
  <c r="Z1244" i="3" l="1"/>
  <c r="Y1244" i="3"/>
  <c r="AA1244" i="3"/>
  <c r="Z1172" i="3"/>
  <c r="AA1172" i="3"/>
  <c r="AB1173" i="3"/>
  <c r="Y1172" i="3"/>
  <c r="AB1058" i="3"/>
  <c r="Y1057" i="3"/>
  <c r="AA1057" i="3"/>
  <c r="Z1057" i="3"/>
  <c r="AA919" i="3"/>
  <c r="AB920" i="3"/>
  <c r="Y919" i="3"/>
  <c r="Z919" i="3"/>
  <c r="AA988" i="3"/>
  <c r="AB989" i="3"/>
  <c r="Y988" i="3"/>
  <c r="Z988" i="3"/>
  <c r="AA1010" i="3"/>
  <c r="Y1010" i="3"/>
  <c r="Z1010" i="3"/>
  <c r="AB1011" i="3"/>
  <c r="Y966" i="3"/>
  <c r="Z966" i="3"/>
  <c r="Z270" i="3"/>
  <c r="Y270" i="3"/>
  <c r="A717" i="3"/>
  <c r="S717" i="3" s="1"/>
  <c r="J740" i="3" s="1"/>
  <c r="AE694" i="3"/>
  <c r="A786" i="3"/>
  <c r="S786" i="3" s="1"/>
  <c r="J809" i="3" s="1"/>
  <c r="AE763" i="3"/>
  <c r="Y851" i="3"/>
  <c r="Z851" i="3"/>
  <c r="Z828" i="3"/>
  <c r="Y828" i="3"/>
  <c r="AB729" i="3"/>
  <c r="Y728" i="3"/>
  <c r="Z728" i="3"/>
  <c r="AB705" i="3"/>
  <c r="Z704" i="3"/>
  <c r="Y704" i="3"/>
  <c r="Y680" i="3"/>
  <c r="AB681" i="3"/>
  <c r="Z680" i="3"/>
  <c r="Y657" i="3"/>
  <c r="AB658" i="3"/>
  <c r="Z657" i="3"/>
  <c r="AB635" i="3"/>
  <c r="Z634" i="3"/>
  <c r="Y634" i="3"/>
  <c r="AB613" i="3"/>
  <c r="Z612" i="3"/>
  <c r="Y612" i="3"/>
  <c r="AB566" i="3"/>
  <c r="Y565" i="3"/>
  <c r="Z565" i="3"/>
  <c r="AB543" i="3"/>
  <c r="Z542" i="3"/>
  <c r="Y542" i="3"/>
  <c r="AB521" i="3"/>
  <c r="Z520" i="3"/>
  <c r="Y520" i="3"/>
  <c r="AB500" i="3"/>
  <c r="Y499" i="3"/>
  <c r="Z499" i="3"/>
  <c r="AB475" i="3"/>
  <c r="Z474" i="3"/>
  <c r="Y474" i="3"/>
  <c r="AB452" i="3"/>
  <c r="Z451" i="3"/>
  <c r="Y451" i="3"/>
  <c r="X428" i="7"/>
  <c r="V427" i="7"/>
  <c r="W427" i="7"/>
  <c r="X269" i="7"/>
  <c r="V268" i="7"/>
  <c r="W268" i="7"/>
  <c r="X405" i="7"/>
  <c r="V404" i="7"/>
  <c r="W404" i="7"/>
  <c r="X292" i="7"/>
  <c r="W291" i="7"/>
  <c r="V291" i="7"/>
  <c r="X342" i="7"/>
  <c r="W341" i="7"/>
  <c r="V341" i="7"/>
  <c r="X82" i="7"/>
  <c r="W81" i="7"/>
  <c r="V81" i="7"/>
  <c r="X196" i="7"/>
  <c r="V195" i="7"/>
  <c r="W195" i="7"/>
  <c r="X111" i="7"/>
  <c r="W110" i="7"/>
  <c r="V110" i="7"/>
  <c r="X177" i="7"/>
  <c r="W176" i="7"/>
  <c r="V176" i="7"/>
  <c r="X131" i="7"/>
  <c r="V130" i="7"/>
  <c r="W130" i="7"/>
  <c r="X152" i="7"/>
  <c r="V151" i="7"/>
  <c r="W151" i="7"/>
  <c r="X247" i="7"/>
  <c r="V246" i="7"/>
  <c r="W246" i="7"/>
  <c r="V386" i="7"/>
  <c r="X387" i="7"/>
  <c r="W386" i="7"/>
  <c r="X360" i="7"/>
  <c r="W359" i="7"/>
  <c r="V359" i="7"/>
  <c r="V68" i="7"/>
  <c r="X69" i="7"/>
  <c r="W68" i="7"/>
  <c r="X16" i="7"/>
  <c r="V15" i="7"/>
  <c r="W15" i="7"/>
  <c r="X311" i="7"/>
  <c r="V310" i="7"/>
  <c r="W310" i="7"/>
  <c r="AB428" i="3"/>
  <c r="Z427" i="3"/>
  <c r="Y427" i="3"/>
  <c r="Y414" i="3"/>
  <c r="Z414" i="3"/>
  <c r="AB383" i="3"/>
  <c r="Z382" i="3"/>
  <c r="Y382" i="3"/>
  <c r="AB365" i="3"/>
  <c r="Z364" i="3"/>
  <c r="Y364" i="3"/>
  <c r="AB337" i="3"/>
  <c r="Z336" i="3"/>
  <c r="Y336" i="3"/>
  <c r="AB313" i="3"/>
  <c r="Z312" i="3"/>
  <c r="Y312" i="3"/>
  <c r="AB291" i="3"/>
  <c r="Z290" i="3"/>
  <c r="Y290" i="3"/>
  <c r="V13" i="5"/>
  <c r="X14" i="5"/>
  <c r="W13" i="5"/>
  <c r="AB271" i="3"/>
  <c r="Z245" i="3"/>
  <c r="Y245" i="3"/>
  <c r="AB226" i="3"/>
  <c r="Z225" i="3"/>
  <c r="Y225" i="3"/>
  <c r="AB200" i="3"/>
  <c r="Z199" i="3"/>
  <c r="Y199" i="3"/>
  <c r="AB179" i="3"/>
  <c r="Y178" i="3"/>
  <c r="Z178" i="3"/>
  <c r="AB156" i="3"/>
  <c r="Y155" i="3"/>
  <c r="Z155" i="3"/>
  <c r="AB133" i="3"/>
  <c r="Y132" i="3"/>
  <c r="Z132" i="3"/>
  <c r="AB110" i="3"/>
  <c r="Y109" i="3"/>
  <c r="Z109" i="3"/>
  <c r="AB88" i="3"/>
  <c r="Y87" i="3"/>
  <c r="Z87" i="3"/>
  <c r="AB62" i="3"/>
  <c r="Z61" i="3"/>
  <c r="Y61" i="3"/>
  <c r="Z39" i="3"/>
  <c r="AB40" i="3"/>
  <c r="Y39" i="3"/>
  <c r="Z1173" i="3" l="1"/>
  <c r="Y1173" i="3"/>
  <c r="AA1173" i="3"/>
  <c r="Z1058" i="3"/>
  <c r="Y1058" i="3"/>
  <c r="AA1058" i="3"/>
  <c r="AA989" i="3"/>
  <c r="Y989" i="3"/>
  <c r="Z989" i="3"/>
  <c r="AA920" i="3"/>
  <c r="Z920" i="3"/>
  <c r="Y920" i="3"/>
  <c r="AA1011" i="3"/>
  <c r="Y1011" i="3"/>
  <c r="AB1012" i="3"/>
  <c r="Z1011" i="3"/>
  <c r="A763" i="3"/>
  <c r="S763" i="3" s="1"/>
  <c r="J786" i="3" s="1"/>
  <c r="AE740" i="3"/>
  <c r="AE809" i="3"/>
  <c r="A832" i="3"/>
  <c r="S832" i="3" s="1"/>
  <c r="J855" i="3" s="1"/>
  <c r="Z271" i="3"/>
  <c r="Y271" i="3"/>
  <c r="AB730" i="3"/>
  <c r="Y729" i="3"/>
  <c r="Z729" i="3"/>
  <c r="AB706" i="3"/>
  <c r="Z705" i="3"/>
  <c r="Y705" i="3"/>
  <c r="AB682" i="3"/>
  <c r="Z681" i="3"/>
  <c r="Y681" i="3"/>
  <c r="Y658" i="3"/>
  <c r="AB659" i="3"/>
  <c r="Z658" i="3"/>
  <c r="Z635" i="3"/>
  <c r="AB636" i="3"/>
  <c r="Y635" i="3"/>
  <c r="AB614" i="3"/>
  <c r="Z613" i="3"/>
  <c r="Y613" i="3"/>
  <c r="Y566" i="3"/>
  <c r="AB567" i="3"/>
  <c r="Z566" i="3"/>
  <c r="AB544" i="3"/>
  <c r="Z543" i="3"/>
  <c r="Y543" i="3"/>
  <c r="AB522" i="3"/>
  <c r="Y521" i="3"/>
  <c r="Z521" i="3"/>
  <c r="AB501" i="3"/>
  <c r="Z500" i="3"/>
  <c r="Y500" i="3"/>
  <c r="AB476" i="3"/>
  <c r="Y475" i="3"/>
  <c r="Z475" i="3"/>
  <c r="AB453" i="3"/>
  <c r="Z452" i="3"/>
  <c r="Y452" i="3"/>
  <c r="X429" i="7"/>
  <c r="V428" i="7"/>
  <c r="W428" i="7"/>
  <c r="X293" i="7"/>
  <c r="V292" i="7"/>
  <c r="W292" i="7"/>
  <c r="X312" i="7"/>
  <c r="W311" i="7"/>
  <c r="V311" i="7"/>
  <c r="X178" i="7"/>
  <c r="W177" i="7"/>
  <c r="V177" i="7"/>
  <c r="X248" i="7"/>
  <c r="W247" i="7"/>
  <c r="V247" i="7"/>
  <c r="X361" i="7"/>
  <c r="W360" i="7"/>
  <c r="V360" i="7"/>
  <c r="W82" i="7"/>
  <c r="X83" i="7"/>
  <c r="V82" i="7"/>
  <c r="X197" i="7"/>
  <c r="W196" i="7"/>
  <c r="V196" i="7"/>
  <c r="X153" i="7"/>
  <c r="W152" i="7"/>
  <c r="V152" i="7"/>
  <c r="V405" i="7"/>
  <c r="X406" i="7"/>
  <c r="W405" i="7"/>
  <c r="X388" i="7"/>
  <c r="V387" i="7"/>
  <c r="W387" i="7"/>
  <c r="X112" i="7"/>
  <c r="W111" i="7"/>
  <c r="V111" i="7"/>
  <c r="W342" i="7"/>
  <c r="X343" i="7"/>
  <c r="V342" i="7"/>
  <c r="V16" i="7"/>
  <c r="X17" i="7"/>
  <c r="W16" i="7"/>
  <c r="W69" i="7"/>
  <c r="V69" i="7"/>
  <c r="X132" i="7"/>
  <c r="W131" i="7"/>
  <c r="V131" i="7"/>
  <c r="X270" i="7"/>
  <c r="W269" i="7"/>
  <c r="V269" i="7"/>
  <c r="AB429" i="3"/>
  <c r="Z428" i="3"/>
  <c r="Y428" i="3"/>
  <c r="AB384" i="3"/>
  <c r="Y383" i="3"/>
  <c r="Z383" i="3"/>
  <c r="Z365" i="3"/>
  <c r="AB366" i="3"/>
  <c r="Y365" i="3"/>
  <c r="AB338" i="3"/>
  <c r="Y337" i="3"/>
  <c r="Z337" i="3"/>
  <c r="AB314" i="3"/>
  <c r="Z313" i="3"/>
  <c r="Y313" i="3"/>
  <c r="AB292" i="3"/>
  <c r="Y291" i="3"/>
  <c r="Z291" i="3"/>
  <c r="X15" i="5"/>
  <c r="V14" i="5"/>
  <c r="W14" i="5"/>
  <c r="AB272" i="3"/>
  <c r="Z246" i="3"/>
  <c r="Y246" i="3"/>
  <c r="AB227" i="3"/>
  <c r="Z226" i="3"/>
  <c r="Y226" i="3"/>
  <c r="AB201" i="3"/>
  <c r="Y200" i="3"/>
  <c r="Z200" i="3"/>
  <c r="AB180" i="3"/>
  <c r="Y179" i="3"/>
  <c r="Z179" i="3"/>
  <c r="AB157" i="3"/>
  <c r="Y156" i="3"/>
  <c r="Z156" i="3"/>
  <c r="AB134" i="3"/>
  <c r="Y133" i="3"/>
  <c r="Z133" i="3"/>
  <c r="AB111" i="3"/>
  <c r="Z110" i="3"/>
  <c r="Y110" i="3"/>
  <c r="AB89" i="3"/>
  <c r="Y88" i="3"/>
  <c r="Z88" i="3"/>
  <c r="AB63" i="3"/>
  <c r="Y62" i="3"/>
  <c r="Z62" i="3"/>
  <c r="AB41" i="3"/>
  <c r="Z40" i="3"/>
  <c r="Y40" i="3"/>
  <c r="AA1012" i="3" l="1"/>
  <c r="Y1012" i="3"/>
  <c r="Z1012" i="3"/>
  <c r="A878" i="3"/>
  <c r="S878" i="3" s="1"/>
  <c r="J901" i="3" s="1"/>
  <c r="AE855" i="3"/>
  <c r="Y272" i="3"/>
  <c r="Z272" i="3"/>
  <c r="AE786" i="3"/>
  <c r="A809" i="3"/>
  <c r="S809" i="3" s="1"/>
  <c r="J832" i="3" s="1"/>
  <c r="AB731" i="3"/>
  <c r="Z730" i="3"/>
  <c r="Y730" i="3"/>
  <c r="Y706" i="3"/>
  <c r="AB707" i="3"/>
  <c r="Z706" i="3"/>
  <c r="Z682" i="3"/>
  <c r="AB683" i="3"/>
  <c r="Y682" i="3"/>
  <c r="AB660" i="3"/>
  <c r="Z659" i="3"/>
  <c r="Y659" i="3"/>
  <c r="AB637" i="3"/>
  <c r="Y636" i="3"/>
  <c r="Z636" i="3"/>
  <c r="AB615" i="3"/>
  <c r="Z614" i="3"/>
  <c r="Y614" i="3"/>
  <c r="AB568" i="3"/>
  <c r="Z567" i="3"/>
  <c r="Y567" i="3"/>
  <c r="AB545" i="3"/>
  <c r="Z544" i="3"/>
  <c r="Y544" i="3"/>
  <c r="Y522" i="3"/>
  <c r="AB523" i="3"/>
  <c r="Z522" i="3"/>
  <c r="Y501" i="3"/>
  <c r="AB502" i="3"/>
  <c r="Z501" i="3"/>
  <c r="Y476" i="3"/>
  <c r="AB477" i="3"/>
  <c r="Z476" i="3"/>
  <c r="Y453" i="3"/>
  <c r="AB454" i="3"/>
  <c r="Z453" i="3"/>
  <c r="X430" i="7"/>
  <c r="W429" i="7"/>
  <c r="V429" i="7"/>
  <c r="X18" i="7"/>
  <c r="V17" i="7"/>
  <c r="W17" i="7"/>
  <c r="X154" i="7"/>
  <c r="V153" i="7"/>
  <c r="W153" i="7"/>
  <c r="X407" i="7"/>
  <c r="W406" i="7"/>
  <c r="V406" i="7"/>
  <c r="X271" i="7"/>
  <c r="W270" i="7"/>
  <c r="V270" i="7"/>
  <c r="X362" i="7"/>
  <c r="V361" i="7"/>
  <c r="W361" i="7"/>
  <c r="V293" i="7"/>
  <c r="X294" i="7"/>
  <c r="W293" i="7"/>
  <c r="X113" i="7"/>
  <c r="W112" i="7"/>
  <c r="V112" i="7"/>
  <c r="X389" i="7"/>
  <c r="W388" i="7"/>
  <c r="V388" i="7"/>
  <c r="X313" i="7"/>
  <c r="V312" i="7"/>
  <c r="W312" i="7"/>
  <c r="X133" i="7"/>
  <c r="V132" i="7"/>
  <c r="W132" i="7"/>
  <c r="X84" i="7"/>
  <c r="V83" i="7"/>
  <c r="W83" i="7"/>
  <c r="X179" i="7"/>
  <c r="W178" i="7"/>
  <c r="V178" i="7"/>
  <c r="X344" i="7"/>
  <c r="W343" i="7"/>
  <c r="V343" i="7"/>
  <c r="X198" i="7"/>
  <c r="V197" i="7"/>
  <c r="W197" i="7"/>
  <c r="X249" i="7"/>
  <c r="V248" i="7"/>
  <c r="W248" i="7"/>
  <c r="AB430" i="3"/>
  <c r="Z429" i="3"/>
  <c r="Y429" i="3"/>
  <c r="Y384" i="3"/>
  <c r="AB385" i="3"/>
  <c r="Z384" i="3"/>
  <c r="Y366" i="3"/>
  <c r="Z366" i="3"/>
  <c r="AB367" i="3"/>
  <c r="AB339" i="3"/>
  <c r="Y338" i="3"/>
  <c r="Z338" i="3"/>
  <c r="AB315" i="3"/>
  <c r="Z314" i="3"/>
  <c r="Y314" i="3"/>
  <c r="AB293" i="3"/>
  <c r="Z292" i="3"/>
  <c r="Y292" i="3"/>
  <c r="X16" i="5"/>
  <c r="W15" i="5"/>
  <c r="V15" i="5"/>
  <c r="AB273" i="3"/>
  <c r="Y247" i="3"/>
  <c r="Z247" i="3"/>
  <c r="AB228" i="3"/>
  <c r="Y227" i="3"/>
  <c r="Z227" i="3"/>
  <c r="AB202" i="3"/>
  <c r="Z201" i="3"/>
  <c r="Y201" i="3"/>
  <c r="AB181" i="3"/>
  <c r="Y180" i="3"/>
  <c r="Z180" i="3"/>
  <c r="AB158" i="3"/>
  <c r="Y157" i="3"/>
  <c r="Z157" i="3"/>
  <c r="AB135" i="3"/>
  <c r="Y134" i="3"/>
  <c r="Z134" i="3"/>
  <c r="AB112" i="3"/>
  <c r="Y111" i="3"/>
  <c r="Z111" i="3"/>
  <c r="AB90" i="3"/>
  <c r="Y89" i="3"/>
  <c r="Z89" i="3"/>
  <c r="AB64" i="3"/>
  <c r="Y63" i="3"/>
  <c r="Z63" i="3"/>
  <c r="AB42" i="3"/>
  <c r="Z41" i="3"/>
  <c r="Y41" i="3"/>
  <c r="AE901" i="3" l="1"/>
  <c r="A924" i="3"/>
  <c r="S924" i="3" s="1"/>
  <c r="J947" i="3" s="1"/>
  <c r="A855" i="3"/>
  <c r="S855" i="3" s="1"/>
  <c r="J878" i="3" s="1"/>
  <c r="AE832" i="3"/>
  <c r="Y273" i="3"/>
  <c r="Z273" i="3"/>
  <c r="Y731" i="3"/>
  <c r="AB732" i="3"/>
  <c r="Z731" i="3"/>
  <c r="AB708" i="3"/>
  <c r="Z707" i="3"/>
  <c r="Y707" i="3"/>
  <c r="AB684" i="3"/>
  <c r="Z683" i="3"/>
  <c r="Y683" i="3"/>
  <c r="AB661" i="3"/>
  <c r="Y660" i="3"/>
  <c r="Z660" i="3"/>
  <c r="AB638" i="3"/>
  <c r="Y637" i="3"/>
  <c r="Z637" i="3"/>
  <c r="AB616" i="3"/>
  <c r="Z615" i="3"/>
  <c r="Y615" i="3"/>
  <c r="AB569" i="3"/>
  <c r="Y568" i="3"/>
  <c r="Z568" i="3"/>
  <c r="AB546" i="3"/>
  <c r="Y545" i="3"/>
  <c r="Z545" i="3"/>
  <c r="AB524" i="3"/>
  <c r="Y523" i="3"/>
  <c r="Z523" i="3"/>
  <c r="AB503" i="3"/>
  <c r="Z502" i="3"/>
  <c r="Y502" i="3"/>
  <c r="AB478" i="3"/>
  <c r="Y477" i="3"/>
  <c r="Z477" i="3"/>
  <c r="AB455" i="3"/>
  <c r="Z454" i="3"/>
  <c r="Y454" i="3"/>
  <c r="X431" i="7"/>
  <c r="W430" i="7"/>
  <c r="V430" i="7"/>
  <c r="X390" i="7"/>
  <c r="W389" i="7"/>
  <c r="V389" i="7"/>
  <c r="X345" i="7"/>
  <c r="V344" i="7"/>
  <c r="W344" i="7"/>
  <c r="X363" i="7"/>
  <c r="V362" i="7"/>
  <c r="W362" i="7"/>
  <c r="X134" i="7"/>
  <c r="V133" i="7"/>
  <c r="W133" i="7"/>
  <c r="X155" i="7"/>
  <c r="W154" i="7"/>
  <c r="V154" i="7"/>
  <c r="X250" i="7"/>
  <c r="W249" i="7"/>
  <c r="V249" i="7"/>
  <c r="X114" i="7"/>
  <c r="V113" i="7"/>
  <c r="W113" i="7"/>
  <c r="X180" i="7"/>
  <c r="V179" i="7"/>
  <c r="W179" i="7"/>
  <c r="X272" i="7"/>
  <c r="W271" i="7"/>
  <c r="V271" i="7"/>
  <c r="X199" i="7"/>
  <c r="V198" i="7"/>
  <c r="W198" i="7"/>
  <c r="X85" i="7"/>
  <c r="V84" i="7"/>
  <c r="W84" i="7"/>
  <c r="X408" i="7"/>
  <c r="V407" i="7"/>
  <c r="W407" i="7"/>
  <c r="X314" i="7"/>
  <c r="V313" i="7"/>
  <c r="W313" i="7"/>
  <c r="X295" i="7"/>
  <c r="V294" i="7"/>
  <c r="W294" i="7"/>
  <c r="V18" i="7"/>
  <c r="X19" i="7"/>
  <c r="W18" i="7"/>
  <c r="AB431" i="3"/>
  <c r="Z430" i="3"/>
  <c r="Y430" i="3"/>
  <c r="AB386" i="3"/>
  <c r="Y385" i="3"/>
  <c r="Z385" i="3"/>
  <c r="Z367" i="3"/>
  <c r="Y367" i="3"/>
  <c r="AB368" i="3"/>
  <c r="AB340" i="3"/>
  <c r="Y339" i="3"/>
  <c r="Z339" i="3"/>
  <c r="Y315" i="3"/>
  <c r="AB316" i="3"/>
  <c r="Z315" i="3"/>
  <c r="AB294" i="3"/>
  <c r="Y293" i="3"/>
  <c r="Z293" i="3"/>
  <c r="X17" i="5"/>
  <c r="W16" i="5"/>
  <c r="V16" i="5"/>
  <c r="AB274" i="3"/>
  <c r="Y248" i="3"/>
  <c r="Z248" i="3"/>
  <c r="Y228" i="3"/>
  <c r="AB229" i="3"/>
  <c r="Z228" i="3"/>
  <c r="AB203" i="3"/>
  <c r="Y202" i="3"/>
  <c r="Z202" i="3"/>
  <c r="Y181" i="3"/>
  <c r="AB182" i="3"/>
  <c r="Z181" i="3"/>
  <c r="AB159" i="3"/>
  <c r="Y158" i="3"/>
  <c r="Z158" i="3"/>
  <c r="AB136" i="3"/>
  <c r="Y135" i="3"/>
  <c r="Z135" i="3"/>
  <c r="AB113" i="3"/>
  <c r="Y112" i="3"/>
  <c r="Z112" i="3"/>
  <c r="Y90" i="3"/>
  <c r="AB91" i="3"/>
  <c r="Z90" i="3"/>
  <c r="AB65" i="3"/>
  <c r="Y64" i="3"/>
  <c r="Z64" i="3"/>
  <c r="AB43" i="3"/>
  <c r="Y42" i="3"/>
  <c r="Z42" i="3"/>
  <c r="A970" i="3" l="1"/>
  <c r="S970" i="3" s="1"/>
  <c r="AE947" i="3"/>
  <c r="AE878" i="3"/>
  <c r="A901" i="3"/>
  <c r="S901" i="3" s="1"/>
  <c r="J924" i="3" s="1"/>
  <c r="Z274" i="3"/>
  <c r="Y274" i="3"/>
  <c r="AB733" i="3"/>
  <c r="Z732" i="3"/>
  <c r="Y732" i="3"/>
  <c r="AB709" i="3"/>
  <c r="Y708" i="3"/>
  <c r="Z708" i="3"/>
  <c r="AB685" i="3"/>
  <c r="Z684" i="3"/>
  <c r="Y684" i="3"/>
  <c r="Z661" i="3"/>
  <c r="AB662" i="3"/>
  <c r="Y661" i="3"/>
  <c r="AB639" i="3"/>
  <c r="Z638" i="3"/>
  <c r="Y638" i="3"/>
  <c r="Y616" i="3"/>
  <c r="AB617" i="3"/>
  <c r="Z616" i="3"/>
  <c r="AB570" i="3"/>
  <c r="Z569" i="3"/>
  <c r="Y569" i="3"/>
  <c r="AB547" i="3"/>
  <c r="Y546" i="3"/>
  <c r="Z546" i="3"/>
  <c r="AB525" i="3"/>
  <c r="Y524" i="3"/>
  <c r="Z524" i="3"/>
  <c r="Y503" i="3"/>
  <c r="AB504" i="3"/>
  <c r="Z503" i="3"/>
  <c r="Y478" i="3"/>
  <c r="AB479" i="3"/>
  <c r="Z478" i="3"/>
  <c r="Y455" i="3"/>
  <c r="AB456" i="3"/>
  <c r="Z455" i="3"/>
  <c r="X432" i="7"/>
  <c r="W431" i="7"/>
  <c r="V431" i="7"/>
  <c r="X181" i="7"/>
  <c r="W180" i="7"/>
  <c r="V180" i="7"/>
  <c r="X315" i="7"/>
  <c r="W314" i="7"/>
  <c r="V314" i="7"/>
  <c r="X156" i="7"/>
  <c r="W155" i="7"/>
  <c r="V155" i="7"/>
  <c r="X20" i="7"/>
  <c r="V19" i="7"/>
  <c r="W19" i="7"/>
  <c r="X200" i="7"/>
  <c r="W199" i="7"/>
  <c r="V199" i="7"/>
  <c r="W345" i="7"/>
  <c r="V345" i="7"/>
  <c r="X296" i="7"/>
  <c r="V295" i="7"/>
  <c r="W295" i="7"/>
  <c r="X251" i="7"/>
  <c r="V250" i="7"/>
  <c r="W250" i="7"/>
  <c r="X86" i="7"/>
  <c r="W85" i="7"/>
  <c r="V85" i="7"/>
  <c r="V114" i="7"/>
  <c r="X115" i="7"/>
  <c r="W114" i="7"/>
  <c r="X364" i="7"/>
  <c r="V363" i="7"/>
  <c r="W363" i="7"/>
  <c r="X409" i="7"/>
  <c r="V408" i="7"/>
  <c r="W408" i="7"/>
  <c r="X135" i="7"/>
  <c r="W134" i="7"/>
  <c r="V134" i="7"/>
  <c r="X273" i="7"/>
  <c r="W272" i="7"/>
  <c r="V272" i="7"/>
  <c r="X391" i="7"/>
  <c r="W390" i="7"/>
  <c r="V390" i="7"/>
  <c r="AB432" i="3"/>
  <c r="Z431" i="3"/>
  <c r="Y431" i="3"/>
  <c r="AB387" i="3"/>
  <c r="Y386" i="3"/>
  <c r="Z386" i="3"/>
  <c r="Z368" i="3"/>
  <c r="Y368" i="3"/>
  <c r="AB341" i="3"/>
  <c r="Y340" i="3"/>
  <c r="Z340" i="3"/>
  <c r="AB317" i="3"/>
  <c r="Z316" i="3"/>
  <c r="Y316" i="3"/>
  <c r="AB295" i="3"/>
  <c r="Z294" i="3"/>
  <c r="Y294" i="3"/>
  <c r="X18" i="5"/>
  <c r="W17" i="5"/>
  <c r="V17" i="5"/>
  <c r="AB275" i="3"/>
  <c r="Y249" i="3"/>
  <c r="Z249" i="3"/>
  <c r="AB230" i="3"/>
  <c r="Y229" i="3"/>
  <c r="Z229" i="3"/>
  <c r="Y203" i="3"/>
  <c r="AB204" i="3"/>
  <c r="Z203" i="3"/>
  <c r="Z182" i="3"/>
  <c r="Y182" i="3"/>
  <c r="AB183" i="3"/>
  <c r="Y159" i="3"/>
  <c r="AB160" i="3"/>
  <c r="Z159" i="3"/>
  <c r="AB137" i="3"/>
  <c r="Y136" i="3"/>
  <c r="Z136" i="3"/>
  <c r="Y113" i="3"/>
  <c r="AB114" i="3"/>
  <c r="Z113" i="3"/>
  <c r="AB92" i="3"/>
  <c r="Y91" i="3"/>
  <c r="Z91" i="3"/>
  <c r="AB66" i="3"/>
  <c r="Y65" i="3"/>
  <c r="Z65" i="3"/>
  <c r="Y43" i="3"/>
  <c r="AB44" i="3"/>
  <c r="Z43" i="3"/>
  <c r="A947" i="3" l="1"/>
  <c r="S947" i="3" s="1"/>
  <c r="J970" i="3" s="1"/>
  <c r="AE924" i="3"/>
  <c r="Y275" i="3"/>
  <c r="Z275" i="3"/>
  <c r="Y733" i="3"/>
  <c r="AB734" i="3"/>
  <c r="Z733" i="3"/>
  <c r="AB710" i="3"/>
  <c r="Z709" i="3"/>
  <c r="Y709" i="3"/>
  <c r="AB686" i="3"/>
  <c r="Z685" i="3"/>
  <c r="Y685" i="3"/>
  <c r="AB663" i="3"/>
  <c r="Y662" i="3"/>
  <c r="Z662" i="3"/>
  <c r="AB640" i="3"/>
  <c r="Y639" i="3"/>
  <c r="Z639" i="3"/>
  <c r="AB618" i="3"/>
  <c r="Z617" i="3"/>
  <c r="Y617" i="3"/>
  <c r="AB571" i="3"/>
  <c r="Z570" i="3"/>
  <c r="Y570" i="3"/>
  <c r="Y547" i="3"/>
  <c r="AB548" i="3"/>
  <c r="Z547" i="3"/>
  <c r="AB526" i="3"/>
  <c r="Y525" i="3"/>
  <c r="Z525" i="3"/>
  <c r="Z504" i="3"/>
  <c r="AB505" i="3"/>
  <c r="Y504" i="3"/>
  <c r="AB480" i="3"/>
  <c r="Y479" i="3"/>
  <c r="Z479" i="3"/>
  <c r="AB457" i="3"/>
  <c r="Z456" i="3"/>
  <c r="Y456" i="3"/>
  <c r="X433" i="7"/>
  <c r="W432" i="7"/>
  <c r="V432" i="7"/>
  <c r="X274" i="7"/>
  <c r="V273" i="7"/>
  <c r="W273" i="7"/>
  <c r="V364" i="7"/>
  <c r="X365" i="7"/>
  <c r="W364" i="7"/>
  <c r="X157" i="7"/>
  <c r="V156" i="7"/>
  <c r="W156" i="7"/>
  <c r="W251" i="7"/>
  <c r="X252" i="7"/>
  <c r="V251" i="7"/>
  <c r="X201" i="7"/>
  <c r="V200" i="7"/>
  <c r="W200" i="7"/>
  <c r="X136" i="7"/>
  <c r="W135" i="7"/>
  <c r="V135" i="7"/>
  <c r="W115" i="7"/>
  <c r="V115" i="7"/>
  <c r="X316" i="7"/>
  <c r="V315" i="7"/>
  <c r="W315" i="7"/>
  <c r="X87" i="7"/>
  <c r="V86" i="7"/>
  <c r="W86" i="7"/>
  <c r="V391" i="7"/>
  <c r="W391" i="7"/>
  <c r="X297" i="7"/>
  <c r="W296" i="7"/>
  <c r="V296" i="7"/>
  <c r="V20" i="7"/>
  <c r="X21" i="7"/>
  <c r="W20" i="7"/>
  <c r="X410" i="7"/>
  <c r="V409" i="7"/>
  <c r="W409" i="7"/>
  <c r="V181" i="7"/>
  <c r="X182" i="7"/>
  <c r="W181" i="7"/>
  <c r="AB433" i="3"/>
  <c r="Y432" i="3"/>
  <c r="Z432" i="3"/>
  <c r="AB388" i="3"/>
  <c r="Z387" i="3"/>
  <c r="Y387" i="3"/>
  <c r="AB342" i="3"/>
  <c r="Y341" i="3"/>
  <c r="Z341" i="3"/>
  <c r="AB318" i="3"/>
  <c r="Y317" i="3"/>
  <c r="Z317" i="3"/>
  <c r="AB296" i="3"/>
  <c r="Y295" i="3"/>
  <c r="Z295" i="3"/>
  <c r="X19" i="5"/>
  <c r="V18" i="5"/>
  <c r="W18" i="5"/>
  <c r="AB276" i="3"/>
  <c r="Z250" i="3"/>
  <c r="Y250" i="3"/>
  <c r="Y230" i="3"/>
  <c r="Z230" i="3"/>
  <c r="AB205" i="3"/>
  <c r="Z204" i="3"/>
  <c r="Y204" i="3"/>
  <c r="Z183" i="3"/>
  <c r="AB184" i="3"/>
  <c r="Y183" i="3"/>
  <c r="AB161" i="3"/>
  <c r="Y160" i="3"/>
  <c r="Z160" i="3"/>
  <c r="Y137" i="3"/>
  <c r="AB138" i="3"/>
  <c r="Z137" i="3"/>
  <c r="AB115" i="3"/>
  <c r="Y114" i="3"/>
  <c r="Z114" i="3"/>
  <c r="Y92" i="3"/>
  <c r="Z92" i="3"/>
  <c r="AB67" i="3"/>
  <c r="Z66" i="3"/>
  <c r="Y66" i="3"/>
  <c r="Z44" i="3"/>
  <c r="Y44" i="3"/>
  <c r="AB45" i="3"/>
  <c r="AE970" i="3" l="1"/>
  <c r="A993" i="3"/>
  <c r="S993" i="3" s="1"/>
  <c r="Y276" i="3"/>
  <c r="Z276" i="3"/>
  <c r="Y734" i="3"/>
  <c r="Z734" i="3"/>
  <c r="AB735" i="3"/>
  <c r="Y710" i="3"/>
  <c r="AB711" i="3"/>
  <c r="Z710" i="3"/>
  <c r="AB687" i="3"/>
  <c r="Z686" i="3"/>
  <c r="Y686" i="3"/>
  <c r="AB664" i="3"/>
  <c r="Z663" i="3"/>
  <c r="Y663" i="3"/>
  <c r="AB641" i="3"/>
  <c r="Y640" i="3"/>
  <c r="Z640" i="3"/>
  <c r="Y618" i="3"/>
  <c r="AB619" i="3"/>
  <c r="Z618" i="3"/>
  <c r="AB572" i="3"/>
  <c r="Z571" i="3"/>
  <c r="Y571" i="3"/>
  <c r="AB549" i="3"/>
  <c r="Z548" i="3"/>
  <c r="Y548" i="3"/>
  <c r="Y526" i="3"/>
  <c r="AB527" i="3"/>
  <c r="Z526" i="3"/>
  <c r="AB506" i="3"/>
  <c r="Z505" i="3"/>
  <c r="Y505" i="3"/>
  <c r="Y480" i="3"/>
  <c r="AB481" i="3"/>
  <c r="Z480" i="3"/>
  <c r="Y457" i="3"/>
  <c r="AB458" i="3"/>
  <c r="Z457" i="3"/>
  <c r="X434" i="7"/>
  <c r="W433" i="7"/>
  <c r="V433" i="7"/>
  <c r="X183" i="7"/>
  <c r="W182" i="7"/>
  <c r="V182" i="7"/>
  <c r="X298" i="7"/>
  <c r="V297" i="7"/>
  <c r="W297" i="7"/>
  <c r="X317" i="7"/>
  <c r="V316" i="7"/>
  <c r="W316" i="7"/>
  <c r="X202" i="7"/>
  <c r="V201" i="7"/>
  <c r="W201" i="7"/>
  <c r="X366" i="7"/>
  <c r="W365" i="7"/>
  <c r="V365" i="7"/>
  <c r="X158" i="7"/>
  <c r="W157" i="7"/>
  <c r="V157" i="7"/>
  <c r="X88" i="7"/>
  <c r="V87" i="7"/>
  <c r="W87" i="7"/>
  <c r="X411" i="7"/>
  <c r="V410" i="7"/>
  <c r="W410" i="7"/>
  <c r="X253" i="7"/>
  <c r="W252" i="7"/>
  <c r="V252" i="7"/>
  <c r="X137" i="7"/>
  <c r="W136" i="7"/>
  <c r="V136" i="7"/>
  <c r="V21" i="7"/>
  <c r="W21" i="7"/>
  <c r="X22" i="7"/>
  <c r="X275" i="7"/>
  <c r="V274" i="7"/>
  <c r="W274" i="7"/>
  <c r="AB434" i="3"/>
  <c r="Z433" i="3"/>
  <c r="Y433" i="3"/>
  <c r="Y388" i="3"/>
  <c r="AB389" i="3"/>
  <c r="Z388" i="3"/>
  <c r="Y342" i="3"/>
  <c r="AB343" i="3"/>
  <c r="Z342" i="3"/>
  <c r="AB319" i="3"/>
  <c r="Y318" i="3"/>
  <c r="Z318" i="3"/>
  <c r="Z296" i="3"/>
  <c r="AB297" i="3"/>
  <c r="Y296" i="3"/>
  <c r="X20" i="5"/>
  <c r="V19" i="5"/>
  <c r="W19" i="5"/>
  <c r="Y251" i="3"/>
  <c r="Z251" i="3"/>
  <c r="AB206" i="3"/>
  <c r="Y205" i="3"/>
  <c r="Z205" i="3"/>
  <c r="Y184" i="3"/>
  <c r="Z184" i="3"/>
  <c r="Y161" i="3"/>
  <c r="Z161" i="3"/>
  <c r="Y138" i="3"/>
  <c r="Z138" i="3"/>
  <c r="Y115" i="3"/>
  <c r="Z115" i="3"/>
  <c r="AB68" i="3"/>
  <c r="Y67" i="3"/>
  <c r="Z67" i="3"/>
  <c r="AB46" i="3"/>
  <c r="Y45" i="3"/>
  <c r="Z45" i="3"/>
  <c r="AB736" i="3" l="1"/>
  <c r="Y735" i="3"/>
  <c r="Z735" i="3"/>
  <c r="Z711" i="3"/>
  <c r="AB712" i="3"/>
  <c r="Y711" i="3"/>
  <c r="AB688" i="3"/>
  <c r="Z687" i="3"/>
  <c r="Y687" i="3"/>
  <c r="AB665" i="3"/>
  <c r="Y664" i="3"/>
  <c r="Z664" i="3"/>
  <c r="AB642" i="3"/>
  <c r="Y641" i="3"/>
  <c r="Z641" i="3"/>
  <c r="Z619" i="3"/>
  <c r="AB620" i="3"/>
  <c r="Y619" i="3"/>
  <c r="AB573" i="3"/>
  <c r="Y572" i="3"/>
  <c r="Z572" i="3"/>
  <c r="Y549" i="3"/>
  <c r="AB550" i="3"/>
  <c r="Z549" i="3"/>
  <c r="Z527" i="3"/>
  <c r="AB528" i="3"/>
  <c r="Y527" i="3"/>
  <c r="Y506" i="3"/>
  <c r="Z506" i="3"/>
  <c r="Z481" i="3"/>
  <c r="AB482" i="3"/>
  <c r="Y481" i="3"/>
  <c r="Z458" i="3"/>
  <c r="AB459" i="3"/>
  <c r="Y458" i="3"/>
  <c r="X435" i="7"/>
  <c r="W434" i="7"/>
  <c r="V434" i="7"/>
  <c r="X367" i="7"/>
  <c r="V366" i="7"/>
  <c r="W366" i="7"/>
  <c r="X138" i="7"/>
  <c r="V137" i="7"/>
  <c r="W137" i="7"/>
  <c r="X299" i="7"/>
  <c r="W298" i="7"/>
  <c r="V298" i="7"/>
  <c r="X159" i="7"/>
  <c r="W158" i="7"/>
  <c r="V158" i="7"/>
  <c r="V88" i="7"/>
  <c r="X89" i="7"/>
  <c r="W88" i="7"/>
  <c r="V411" i="7"/>
  <c r="X412" i="7"/>
  <c r="W411" i="7"/>
  <c r="X276" i="7"/>
  <c r="V275" i="7"/>
  <c r="W275" i="7"/>
  <c r="W202" i="7"/>
  <c r="X203" i="7"/>
  <c r="V202" i="7"/>
  <c r="X318" i="7"/>
  <c r="W317" i="7"/>
  <c r="V317" i="7"/>
  <c r="V22" i="7"/>
  <c r="X23" i="7"/>
  <c r="W22" i="7"/>
  <c r="W253" i="7"/>
  <c r="V253" i="7"/>
  <c r="X184" i="7"/>
  <c r="W183" i="7"/>
  <c r="V183" i="7"/>
  <c r="AB435" i="3"/>
  <c r="Y434" i="3"/>
  <c r="Z434" i="3"/>
  <c r="AB390" i="3"/>
  <c r="Z389" i="3"/>
  <c r="Y389" i="3"/>
  <c r="Z343" i="3"/>
  <c r="AB344" i="3"/>
  <c r="Y343" i="3"/>
  <c r="Y319" i="3"/>
  <c r="AB320" i="3"/>
  <c r="Z319" i="3"/>
  <c r="Z297" i="3"/>
  <c r="AB298" i="3"/>
  <c r="Y297" i="3"/>
  <c r="X21" i="5"/>
  <c r="W20" i="5"/>
  <c r="V20" i="5"/>
  <c r="Y252" i="3"/>
  <c r="Z252" i="3"/>
  <c r="AB207" i="3"/>
  <c r="Y206" i="3"/>
  <c r="Z206" i="3"/>
  <c r="AB69" i="3"/>
  <c r="Y68" i="3"/>
  <c r="Z68" i="3"/>
  <c r="Z46" i="3"/>
  <c r="Y46" i="3"/>
  <c r="Y736" i="3" l="1"/>
  <c r="Z736" i="3"/>
  <c r="AB713" i="3"/>
  <c r="Y712" i="3"/>
  <c r="Z712" i="3"/>
  <c r="AB689" i="3"/>
  <c r="Y688" i="3"/>
  <c r="Z688" i="3"/>
  <c r="AB666" i="3"/>
  <c r="Z665" i="3"/>
  <c r="Y665" i="3"/>
  <c r="AB643" i="3"/>
  <c r="Z642" i="3"/>
  <c r="Y642" i="3"/>
  <c r="AB621" i="3"/>
  <c r="Y620" i="3"/>
  <c r="Z620" i="3"/>
  <c r="Y573" i="3"/>
  <c r="AB574" i="3"/>
  <c r="Z573" i="3"/>
  <c r="Z550" i="3"/>
  <c r="AB551" i="3"/>
  <c r="Y550" i="3"/>
  <c r="AB529" i="3"/>
  <c r="Y528" i="3"/>
  <c r="Z528" i="3"/>
  <c r="AB483" i="3"/>
  <c r="Z482" i="3"/>
  <c r="Y482" i="3"/>
  <c r="AB460" i="3"/>
  <c r="Y459" i="3"/>
  <c r="Z459" i="3"/>
  <c r="V435" i="7"/>
  <c r="X436" i="7"/>
  <c r="W435" i="7"/>
  <c r="X319" i="7"/>
  <c r="W318" i="7"/>
  <c r="V318" i="7"/>
  <c r="V23" i="7"/>
  <c r="W23" i="7"/>
  <c r="X368" i="7"/>
  <c r="W367" i="7"/>
  <c r="V367" i="7"/>
  <c r="X204" i="7"/>
  <c r="W203" i="7"/>
  <c r="V203" i="7"/>
  <c r="W138" i="7"/>
  <c r="V138" i="7"/>
  <c r="W184" i="7"/>
  <c r="V184" i="7"/>
  <c r="W412" i="7"/>
  <c r="X413" i="7"/>
  <c r="V412" i="7"/>
  <c r="W299" i="7"/>
  <c r="V299" i="7"/>
  <c r="W276" i="7"/>
  <c r="V276" i="7"/>
  <c r="X90" i="7"/>
  <c r="W89" i="7"/>
  <c r="V89" i="7"/>
  <c r="X160" i="7"/>
  <c r="W159" i="7"/>
  <c r="V159" i="7"/>
  <c r="AB436" i="3"/>
  <c r="Z435" i="3"/>
  <c r="Y435" i="3"/>
  <c r="Y390" i="3"/>
  <c r="AB391" i="3"/>
  <c r="Z390" i="3"/>
  <c r="AB345" i="3"/>
  <c r="Z344" i="3"/>
  <c r="Y344" i="3"/>
  <c r="Z320" i="3"/>
  <c r="AB321" i="3"/>
  <c r="Y320" i="3"/>
  <c r="AB299" i="3"/>
  <c r="Y298" i="3"/>
  <c r="Z298" i="3"/>
  <c r="X22" i="5"/>
  <c r="V21" i="5"/>
  <c r="W21" i="5"/>
  <c r="Y253" i="3"/>
  <c r="Z253" i="3"/>
  <c r="Y207" i="3"/>
  <c r="Z207" i="3"/>
  <c r="Y69" i="3"/>
  <c r="Z69" i="3"/>
  <c r="Z713" i="3" l="1"/>
  <c r="Y713" i="3"/>
  <c r="AB690" i="3"/>
  <c r="Z689" i="3"/>
  <c r="Y689" i="3"/>
  <c r="AB667" i="3"/>
  <c r="Y666" i="3"/>
  <c r="Z666" i="3"/>
  <c r="AB644" i="3"/>
  <c r="Y643" i="3"/>
  <c r="Z643" i="3"/>
  <c r="Z621" i="3"/>
  <c r="Y621" i="3"/>
  <c r="AB575" i="3"/>
  <c r="Y574" i="3"/>
  <c r="Z574" i="3"/>
  <c r="AB552" i="3"/>
  <c r="Y551" i="3"/>
  <c r="Z551" i="3"/>
  <c r="Z529" i="3"/>
  <c r="Y529" i="3"/>
  <c r="Y483" i="3"/>
  <c r="Z483" i="3"/>
  <c r="Z460" i="3"/>
  <c r="Y460" i="3"/>
  <c r="X437" i="7"/>
  <c r="W436" i="7"/>
  <c r="V436" i="7"/>
  <c r="V368" i="7"/>
  <c r="W368" i="7"/>
  <c r="X91" i="7"/>
  <c r="W90" i="7"/>
  <c r="V90" i="7"/>
  <c r="X161" i="7"/>
  <c r="W160" i="7"/>
  <c r="V160" i="7"/>
  <c r="X414" i="7"/>
  <c r="W413" i="7"/>
  <c r="V413" i="7"/>
  <c r="X205" i="7"/>
  <c r="V204" i="7"/>
  <c r="W204" i="7"/>
  <c r="X320" i="7"/>
  <c r="V319" i="7"/>
  <c r="W319" i="7"/>
  <c r="AB437" i="3"/>
  <c r="Y436" i="3"/>
  <c r="Z436" i="3"/>
  <c r="Y391" i="3"/>
  <c r="Z391" i="3"/>
  <c r="Y345" i="3"/>
  <c r="Z345" i="3"/>
  <c r="AB322" i="3"/>
  <c r="Y321" i="3"/>
  <c r="Z321" i="3"/>
  <c r="Z299" i="3"/>
  <c r="Y299" i="3"/>
  <c r="X23" i="5"/>
  <c r="V22" i="5"/>
  <c r="W22" i="5"/>
  <c r="Y690" i="3" l="1"/>
  <c r="Z690" i="3"/>
  <c r="Y667" i="3"/>
  <c r="Z667" i="3"/>
  <c r="Y644" i="3"/>
  <c r="Z644" i="3"/>
  <c r="Y575" i="3"/>
  <c r="Z575" i="3"/>
  <c r="Y552" i="3"/>
  <c r="Z552" i="3"/>
  <c r="W437" i="7"/>
  <c r="V437" i="7"/>
  <c r="W161" i="7"/>
  <c r="V161" i="7"/>
  <c r="X92" i="7"/>
  <c r="W91" i="7"/>
  <c r="V91" i="7"/>
  <c r="X206" i="7"/>
  <c r="V205" i="7"/>
  <c r="W205" i="7"/>
  <c r="W320" i="7"/>
  <c r="X321" i="7"/>
  <c r="V320" i="7"/>
  <c r="V414" i="7"/>
  <c r="W414" i="7"/>
  <c r="Y437" i="3"/>
  <c r="Z437" i="3"/>
  <c r="Y322" i="3"/>
  <c r="Z322" i="3"/>
  <c r="V23" i="5"/>
  <c r="W23" i="5"/>
  <c r="W92" i="7" l="1"/>
  <c r="V92" i="7"/>
  <c r="X322" i="7"/>
  <c r="W321" i="7"/>
  <c r="V321" i="7"/>
  <c r="X207" i="7"/>
  <c r="W206" i="7"/>
  <c r="V206" i="7"/>
  <c r="W207" i="7" l="1"/>
  <c r="V207" i="7"/>
  <c r="W322" i="7"/>
  <c r="V322" i="7"/>
</calcChain>
</file>

<file path=xl/sharedStrings.xml><?xml version="1.0" encoding="utf-8"?>
<sst xmlns="http://schemas.openxmlformats.org/spreadsheetml/2006/main" count="7794" uniqueCount="402">
  <si>
    <t>Local Code</t>
  </si>
  <si>
    <t>Age Group</t>
  </si>
  <si>
    <t>Population</t>
  </si>
  <si>
    <t># of population with at least 1 dose</t>
  </si>
  <si>
    <t>Percent of population who received at least one dose</t>
  </si>
  <si>
    <t># of population fully immunized</t>
  </si>
  <si>
    <t>Percent of population fully immunized</t>
  </si>
  <si>
    <t>Local Name</t>
  </si>
  <si>
    <t>Zone Name</t>
  </si>
  <si>
    <t>Z1.1.A.01</t>
  </si>
  <si>
    <t>12-19 years</t>
  </si>
  <si>
    <t>CROWSNEST PASS</t>
  </si>
  <si>
    <t>SOUTH</t>
  </si>
  <si>
    <t>20-39 years</t>
  </si>
  <si>
    <t>40-59 years</t>
  </si>
  <si>
    <t>60-74 years</t>
  </si>
  <si>
    <t>75+ years</t>
  </si>
  <si>
    <t>Z1.1.A.02</t>
  </si>
  <si>
    <t>PINCHER CREEK</t>
  </si>
  <si>
    <t>Z1.1.A.03</t>
  </si>
  <si>
    <t>FORT MACLEOD</t>
  </si>
  <si>
    <t>Z1.1.B.04</t>
  </si>
  <si>
    <t>CARDSTON-KAINAI</t>
  </si>
  <si>
    <t>Z1.2.A.01</t>
  </si>
  <si>
    <t>COUNTY OF LETHBRIDGE</t>
  </si>
  <si>
    <t>Z1.2.B.02</t>
  </si>
  <si>
    <t>TABER MD</t>
  </si>
  <si>
    <t>Z1.2.C.03</t>
  </si>
  <si>
    <t>COUNTY OF WARNER</t>
  </si>
  <si>
    <t>Z1.2.C.04</t>
  </si>
  <si>
    <t>COUNTY OF FORTY MILE</t>
  </si>
  <si>
    <t>Z1.3.A.01</t>
  </si>
  <si>
    <t>NEWELL</t>
  </si>
  <si>
    <t>Z1.3.B.02</t>
  </si>
  <si>
    <t>OYEN</t>
  </si>
  <si>
    <t>Z1.3.B.03</t>
  </si>
  <si>
    <t>CYPRESS COUNTY</t>
  </si>
  <si>
    <t>Z1.4.A.01</t>
  </si>
  <si>
    <t>MEDICINE HAT</t>
  </si>
  <si>
    <t>Z1.5.A.01</t>
  </si>
  <si>
    <t>LETHBRIDGE - WEST</t>
  </si>
  <si>
    <t>Z1.5.B.02</t>
  </si>
  <si>
    <t>LETHBRIDGE - NORTH</t>
  </si>
  <si>
    <t>Z1.5.C.03</t>
  </si>
  <si>
    <t>LETHBRIDGE - SOUTH</t>
  </si>
  <si>
    <t>Z2.1.A.01</t>
  </si>
  <si>
    <t>CALGARY - UPPER NW</t>
  </si>
  <si>
    <t>CALGARY</t>
  </si>
  <si>
    <t>Z2.1.B.02</t>
  </si>
  <si>
    <t>CALGARY - NORTH</t>
  </si>
  <si>
    <t>Z2.1.C.03</t>
  </si>
  <si>
    <t>CALGARY - NOSE HILL</t>
  </si>
  <si>
    <t>Z2.1.D.04</t>
  </si>
  <si>
    <t>CALGARY - LOWER NW</t>
  </si>
  <si>
    <t>Z2.1.E.05</t>
  </si>
  <si>
    <t>CALGARY - WEST BOW</t>
  </si>
  <si>
    <t>Z2.1.F.06</t>
  </si>
  <si>
    <t>CALGARY - CENTRE NORTH</t>
  </si>
  <si>
    <t>Z2.2.A.01</t>
  </si>
  <si>
    <t>CALGARY - UPPER NE</t>
  </si>
  <si>
    <t>Z2.2.B.02</t>
  </si>
  <si>
    <t>CALGARY - LOWER NE</t>
  </si>
  <si>
    <t>Z2.3.A.01</t>
  </si>
  <si>
    <t>CALGARY - EAST</t>
  </si>
  <si>
    <t>Z2.3.B.02</t>
  </si>
  <si>
    <t>CALGARY - SE</t>
  </si>
  <si>
    <t>Z2.4.A.01</t>
  </si>
  <si>
    <t>CALGARY - WEST</t>
  </si>
  <si>
    <t>Z2.4.B.02</t>
  </si>
  <si>
    <t>CALGARY - CENTRE</t>
  </si>
  <si>
    <t>Z2.4.C.03</t>
  </si>
  <si>
    <t>CALGARY - CENTRE WEST</t>
  </si>
  <si>
    <t>Z2.4.D.04</t>
  </si>
  <si>
    <t>CALGARY - ELBOW</t>
  </si>
  <si>
    <t>Z2.4.E.05</t>
  </si>
  <si>
    <t>CALGARY - FISH CREEK</t>
  </si>
  <si>
    <t>Z2.4.F.06</t>
  </si>
  <si>
    <t>CALGARY - SW</t>
  </si>
  <si>
    <t>Z2.5.A.01</t>
  </si>
  <si>
    <t>OKOTOKS-PRIDDIS</t>
  </si>
  <si>
    <t>Z2.5.B.02</t>
  </si>
  <si>
    <t>BLACK DIAMOND</t>
  </si>
  <si>
    <t>Z2.5.B.03</t>
  </si>
  <si>
    <t>HIGH RIVER</t>
  </si>
  <si>
    <t>Z2.5.C.04</t>
  </si>
  <si>
    <t>CLARESHOLM</t>
  </si>
  <si>
    <t>Z2.5.C.05</t>
  </si>
  <si>
    <t>VULCAN</t>
  </si>
  <si>
    <t>Z2.6.A.01</t>
  </si>
  <si>
    <t>AIRDRIE</t>
  </si>
  <si>
    <t>Z2.6.B.02</t>
  </si>
  <si>
    <t>CHESTERMERE</t>
  </si>
  <si>
    <t>Z2.6.C.03</t>
  </si>
  <si>
    <t>STRATHMORE</t>
  </si>
  <si>
    <t>Z2.6.C.04</t>
  </si>
  <si>
    <t>CROSSFIELD</t>
  </si>
  <si>
    <t>Z2.6.C.05</t>
  </si>
  <si>
    <t>DIDSBURY</t>
  </si>
  <si>
    <t>Z2.7.A.01</t>
  </si>
  <si>
    <t>COCHRANE-SPRINGBANK</t>
  </si>
  <si>
    <t>Z2.7.B.02</t>
  </si>
  <si>
    <t>CANMORE</t>
  </si>
  <si>
    <t>Z2.7.B.03</t>
  </si>
  <si>
    <t>BANFF</t>
  </si>
  <si>
    <t>Z3.1.A.01</t>
  </si>
  <si>
    <t>ROCKY MOUNTAIN HOUSE</t>
  </si>
  <si>
    <t>CENTRAL</t>
  </si>
  <si>
    <t>Z3.1.B.02</t>
  </si>
  <si>
    <t>DRAYTON VALLEY</t>
  </si>
  <si>
    <t>Z3.2.A.01</t>
  </si>
  <si>
    <t>SUNDRE</t>
  </si>
  <si>
    <t>Z3.2.A.02</t>
  </si>
  <si>
    <t>OLDS</t>
  </si>
  <si>
    <t>Z3.2.B.03</t>
  </si>
  <si>
    <t>INNISFAIL</t>
  </si>
  <si>
    <t>Z3.2.C.04</t>
  </si>
  <si>
    <t>RED DEER COUNTY</t>
  </si>
  <si>
    <t>Z3.2.C.05</t>
  </si>
  <si>
    <t>SYLVAN LAKE</t>
  </si>
  <si>
    <t>Z3.3.A.01</t>
  </si>
  <si>
    <t>THREE HILLS/HIGHWAY 21</t>
  </si>
  <si>
    <t>Z3.3.A.02</t>
  </si>
  <si>
    <t>STARLAND COUNTY/DRUMHELLER</t>
  </si>
  <si>
    <t>Z3.3.A.04</t>
  </si>
  <si>
    <t>PLANNING &amp; SPECIAL AREA 2</t>
  </si>
  <si>
    <t>Z3.3.B.03</t>
  </si>
  <si>
    <t>STETTLER &amp; COUNTY</t>
  </si>
  <si>
    <t>Z3.3.B.05</t>
  </si>
  <si>
    <t>CASTOR/CORONATION/CONSORT</t>
  </si>
  <si>
    <t>Z3.4.A.01</t>
  </si>
  <si>
    <t>WETASKIWIN COUNTY</t>
  </si>
  <si>
    <t>Z3.4.B.02</t>
  </si>
  <si>
    <t>PONOKA</t>
  </si>
  <si>
    <t>Z3.4.B.03</t>
  </si>
  <si>
    <t>RIMBEY</t>
  </si>
  <si>
    <t>Z3.4.B.04</t>
  </si>
  <si>
    <t>LACOMBE</t>
  </si>
  <si>
    <t>Z3.5.A.01</t>
  </si>
  <si>
    <t>CAMROSE &amp; COUNTY</t>
  </si>
  <si>
    <t>Z3.5.B.02</t>
  </si>
  <si>
    <t>TOFIELD</t>
  </si>
  <si>
    <t>Z3.5.B.03</t>
  </si>
  <si>
    <t>VIKING</t>
  </si>
  <si>
    <t>Z3.5.B.04</t>
  </si>
  <si>
    <t>FLAGSTAFF COUNTY</t>
  </si>
  <si>
    <t>Z3.5.C.05</t>
  </si>
  <si>
    <t>MD OF PROVOST</t>
  </si>
  <si>
    <t>Z3.5.C.06</t>
  </si>
  <si>
    <t>MD OF WAINWRIGHT</t>
  </si>
  <si>
    <t>Z3.6.A.01</t>
  </si>
  <si>
    <t>LAMONT COUNTY</t>
  </si>
  <si>
    <t>Z3.6.A.02</t>
  </si>
  <si>
    <t>TWO HILLS COUNTY</t>
  </si>
  <si>
    <t>Z3.6.A.03</t>
  </si>
  <si>
    <t>VEGREVILLE/MINBURN COUNTY</t>
  </si>
  <si>
    <t>Z3.6.B.04</t>
  </si>
  <si>
    <t>VERMILION RIVER COUNTY</t>
  </si>
  <si>
    <t>Z3.7.A.01</t>
  </si>
  <si>
    <t>RED DEER - NORTH</t>
  </si>
  <si>
    <t>Z3.7.B.02</t>
  </si>
  <si>
    <t>RED DEER - SW</t>
  </si>
  <si>
    <t>Z3.7.C.03</t>
  </si>
  <si>
    <t>RED DEER - EAST</t>
  </si>
  <si>
    <t>Z4.1.A.01</t>
  </si>
  <si>
    <t>EDMONTON - WOODCROFT EAST</t>
  </si>
  <si>
    <t>EDMONTON</t>
  </si>
  <si>
    <t>Z4.1.B.02</t>
  </si>
  <si>
    <t>EDMONTON - WOODCROFT WEST</t>
  </si>
  <si>
    <t>Z4.1.C.03</t>
  </si>
  <si>
    <t>EDMONTON - JASPER PLACE</t>
  </si>
  <si>
    <t>Z4.1.D.04</t>
  </si>
  <si>
    <t>EDMONTON - WEST JASPER PLACE</t>
  </si>
  <si>
    <t>Z4.2.A.01</t>
  </si>
  <si>
    <t>EDMONTON - CASTLE DOWNS</t>
  </si>
  <si>
    <t>Z4.2.B.02</t>
  </si>
  <si>
    <t>EDMONTON - NORTHGATE</t>
  </si>
  <si>
    <t>Z4.2.C.03</t>
  </si>
  <si>
    <t>EDMONTON - EASTWOOD</t>
  </si>
  <si>
    <t>Z4.2.D.04</t>
  </si>
  <si>
    <t>EDMONTON - ABBOTTSFIELD</t>
  </si>
  <si>
    <t>Z4.2.E.05</t>
  </si>
  <si>
    <t>EDMONTON - NE</t>
  </si>
  <si>
    <t>Z4.3.A.01</t>
  </si>
  <si>
    <t>EDMONTON - BONNIE DOON</t>
  </si>
  <si>
    <t>Z4.3.B.02</t>
  </si>
  <si>
    <t>EDMONTON - MILL WOODS WEST</t>
  </si>
  <si>
    <t>Z4.3.C.03</t>
  </si>
  <si>
    <t>EDMONTON - MILL WOODS SOUTH &amp; EAST</t>
  </si>
  <si>
    <t>Z4.4.A.01</t>
  </si>
  <si>
    <t>EDMONTON - DUGGAN</t>
  </si>
  <si>
    <t>Z4.4.B.02</t>
  </si>
  <si>
    <t>EDMONTON - TWIN BROOKS</t>
  </si>
  <si>
    <t>Z4.4.C.03</t>
  </si>
  <si>
    <t>EDMONTON - RUTHERFORD</t>
  </si>
  <si>
    <t>Z4.5.A.01</t>
  </si>
  <si>
    <t>STURGEON COUNTY WEST</t>
  </si>
  <si>
    <t>Z4.5.B.02</t>
  </si>
  <si>
    <t>STURGEON COUNTY EAST</t>
  </si>
  <si>
    <t>Z4.5.B.03</t>
  </si>
  <si>
    <t>FORT SASKATCHEWAN</t>
  </si>
  <si>
    <t>Z4.6.A.01</t>
  </si>
  <si>
    <t>SHERWOOD PARK</t>
  </si>
  <si>
    <t>Z4.6.B.02</t>
  </si>
  <si>
    <t>STRATHCONA COUNTY EXCLUDING SHERWOOD PARK</t>
  </si>
  <si>
    <t>Z4.7.A.01</t>
  </si>
  <si>
    <t>BEAUMONT</t>
  </si>
  <si>
    <t>Z4.7.A.02</t>
  </si>
  <si>
    <t>LEDUC &amp; DEVON</t>
  </si>
  <si>
    <t>Z4.7.A.03</t>
  </si>
  <si>
    <t>THORSBY</t>
  </si>
  <si>
    <t>Z4.8.A.01</t>
  </si>
  <si>
    <t>STONY PLAIN &amp; SPRUCE GROVE</t>
  </si>
  <si>
    <t>Z4.8.B.02</t>
  </si>
  <si>
    <t>WESTVIEW EXCLUDING STONY PLAIN &amp; SPRUCE GROVE</t>
  </si>
  <si>
    <t>Z4.9.A.01</t>
  </si>
  <si>
    <t>ST. ALBERT</t>
  </si>
  <si>
    <t>Z5.1.A.01</t>
  </si>
  <si>
    <t>JASPER</t>
  </si>
  <si>
    <t>NORTH</t>
  </si>
  <si>
    <t>Z5.1.A.02</t>
  </si>
  <si>
    <t>HINTON</t>
  </si>
  <si>
    <t>Z5.1.A.03</t>
  </si>
  <si>
    <t>EDSON</t>
  </si>
  <si>
    <t>Z5.1.B.04</t>
  </si>
  <si>
    <t>WHITECOURT</t>
  </si>
  <si>
    <t>Z5.1.B.05</t>
  </si>
  <si>
    <t>MAYERTHORPE</t>
  </si>
  <si>
    <t>Z5.1.C.06</t>
  </si>
  <si>
    <t>BARRHEAD</t>
  </si>
  <si>
    <t>Z5.1.C.07</t>
  </si>
  <si>
    <t>WESTLOCK</t>
  </si>
  <si>
    <t>Z5.2.A.01</t>
  </si>
  <si>
    <t>FROG LAKE</t>
  </si>
  <si>
    <t>Z5.2.A.04</t>
  </si>
  <si>
    <t>ST. PAUL</t>
  </si>
  <si>
    <t>Z5.2.A.05</t>
  </si>
  <si>
    <t>SMOKY LAKE</t>
  </si>
  <si>
    <t>Z5.2.B.02</t>
  </si>
  <si>
    <t>COLD LAKE</t>
  </si>
  <si>
    <t>Z5.2.B.03</t>
  </si>
  <si>
    <t>BONNYVILLE</t>
  </si>
  <si>
    <t>Z5.2.C.06</t>
  </si>
  <si>
    <t>BOYLE</t>
  </si>
  <si>
    <t>Z5.2.C.07</t>
  </si>
  <si>
    <t>ATHABASCA</t>
  </si>
  <si>
    <t>Z5.2.C.08</t>
  </si>
  <si>
    <t>LAC LA BICHE</t>
  </si>
  <si>
    <t>Z5.3.A.01</t>
  </si>
  <si>
    <t>GRANDE CACHE</t>
  </si>
  <si>
    <t>Z5.3.A.02</t>
  </si>
  <si>
    <t>FOX CREEK</t>
  </si>
  <si>
    <t>Z5.3.A.03</t>
  </si>
  <si>
    <t>VALLEYVIEW</t>
  </si>
  <si>
    <t>Z5.3.A.05</t>
  </si>
  <si>
    <t>BEAVERLODGE</t>
  </si>
  <si>
    <t>Z5.3.B.04</t>
  </si>
  <si>
    <t>GRANDE PRAIRIE COUNTY</t>
  </si>
  <si>
    <t>Z5.4.A.01</t>
  </si>
  <si>
    <t>SWAN HILLS</t>
  </si>
  <si>
    <t>Z5.4.A.02</t>
  </si>
  <si>
    <t>SLAVE LAKE</t>
  </si>
  <si>
    <t>Z5.4.A.03</t>
  </si>
  <si>
    <t>WABASCA</t>
  </si>
  <si>
    <t>Z5.4.A.07</t>
  </si>
  <si>
    <t>HIGH PRAIRIE</t>
  </si>
  <si>
    <t>Z5.4.B.04</t>
  </si>
  <si>
    <t>HIGH LEVEL</t>
  </si>
  <si>
    <t>Z5.4.B.05</t>
  </si>
  <si>
    <t>MANNING</t>
  </si>
  <si>
    <t>Z5.4.C.06</t>
  </si>
  <si>
    <t>PEACE RIVER</t>
  </si>
  <si>
    <t>Z5.4.D.08</t>
  </si>
  <si>
    <t>FALHER</t>
  </si>
  <si>
    <t>Z5.4.D.09</t>
  </si>
  <si>
    <t>SPIRIT RIVER</t>
  </si>
  <si>
    <t>Z5.4.D.10</t>
  </si>
  <si>
    <t>FAIRVIEW</t>
  </si>
  <si>
    <t>Z5.5.A.01</t>
  </si>
  <si>
    <t>WOOD BUFFALO</t>
  </si>
  <si>
    <t>Z5.6.A.01</t>
  </si>
  <si>
    <t>FORT MCMURRAY</t>
  </si>
  <si>
    <t>Z5.7.A.01</t>
  </si>
  <si>
    <t>CITY OF GRANDE PRAIRIE</t>
  </si>
  <si>
    <t xml:space="preserve">12-19:  </t>
  </si>
  <si>
    <t xml:space="preserve">20-39:  </t>
  </si>
  <si>
    <t xml:space="preserve">40-59:  </t>
  </si>
  <si>
    <t xml:space="preserve">60-74:  </t>
  </si>
  <si>
    <t xml:space="preserve">75+:  </t>
  </si>
  <si>
    <t>Under 12</t>
  </si>
  <si>
    <t>Group</t>
  </si>
  <si>
    <t>Total</t>
  </si>
  <si>
    <t xml:space="preserve">https://www.alberta.ca/data/stats/lga-coverage.csv </t>
  </si>
  <si>
    <t>Population #</t>
  </si>
  <si>
    <t>Population %</t>
  </si>
  <si>
    <t>First #</t>
  </si>
  <si>
    <t>First %</t>
  </si>
  <si>
    <t>Second #</t>
  </si>
  <si>
    <t>Second %</t>
  </si>
  <si>
    <t>Vaccine Eligible</t>
  </si>
  <si>
    <t>Alberta Health Services</t>
  </si>
  <si>
    <t>Pharmacies</t>
  </si>
  <si>
    <t>Other</t>
  </si>
  <si>
    <t>Dose 1</t>
  </si>
  <si>
    <t>Dose 2</t>
  </si>
  <si>
    <t>Total administered</t>
  </si>
  <si>
    <t>Age group</t>
  </si>
  <si>
    <t>% of population with at least 1 dose</t>
  </si>
  <si>
    <t>% of population fully vaccinated</t>
  </si>
  <si>
    <t>00-11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</si>
  <si>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</si>
  <si>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</si>
  <si>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</si>
  <si>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</si>
  <si>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</si>
  <si>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</si>
  <si>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</si>
  <si>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</si>
  <si>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</si>
  <si>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</si>
  <si>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</si>
  <si>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</si>
  <si>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</si>
  <si>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</si>
  <si>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</si>
  <si>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</si>
  <si>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Unknown</t>
  </si>
  <si>
    <t>NA</t>
  </si>
  <si>
    <t>12+</t>
  </si>
  <si>
    <t>ALL</t>
  </si>
  <si>
    <t>12-14</t>
  </si>
  <si>
    <t>https://www.alberta.ca/stats/covid-19-alberta-statistics.htm#vaccinations</t>
  </si>
  <si>
    <t>Calculated Sum</t>
  </si>
  <si>
    <t>Calculated total</t>
  </si>
  <si>
    <t>Total Web table</t>
  </si>
  <si>
    <t>Difference</t>
  </si>
  <si>
    <t>Percentage of Change</t>
  </si>
  <si>
    <t>Increase per day 1</t>
  </si>
  <si>
    <t>Increase per day 2</t>
  </si>
  <si>
    <t>Alberta: percent of population who received at least one dose</t>
  </si>
  <si>
    <t>Alberta: percent of population fully immunized</t>
  </si>
  <si>
    <t>Table 3. COVID-19 vaccine effectiveness in Alberta by vaccine manufacturer</t>
  </si>
  <si>
    <t>Vaccine</t>
  </si>
  <si>
    <t>Vaccine Effectiveness: Partial (95% CI)</t>
  </si>
  <si>
    <t>Vaccine Effectiveness: Complete (95% CI)</t>
  </si>
  <si>
    <t>Moderna</t>
  </si>
  <si>
    <t>82% (80 to 84%)</t>
  </si>
  <si>
    <t>93% (90 to 96%)</t>
  </si>
  <si>
    <t>Pfizer</t>
  </si>
  <si>
    <t>73% (72 to 74%)</t>
  </si>
  <si>
    <t>90% (88 to 91%)</t>
  </si>
  <si>
    <t>Table 4. COVID-19 vaccine effectiveness against variants of concern in Alberta</t>
  </si>
  <si>
    <t>Variant of Concern</t>
  </si>
  <si>
    <t>B.1.1.7 UK Variant</t>
  </si>
  <si>
    <t>73% (72 to 75%)</t>
  </si>
  <si>
    <t>91% (89 to 92%)</t>
  </si>
  <si>
    <t>P1 Brazilian Variant</t>
  </si>
  <si>
    <t>75% (68 to 81%)</t>
  </si>
  <si>
    <t>89% (77 to 95%)</t>
  </si>
  <si>
    <t>12+ years</t>
  </si>
  <si>
    <t>ALL years</t>
  </si>
  <si>
    <t>Total % 1</t>
  </si>
  <si>
    <t>Total % 2</t>
  </si>
  <si>
    <t>Per Pop</t>
  </si>
  <si>
    <t>Per Pop (1)</t>
  </si>
  <si>
    <t>Per Pop (2)</t>
  </si>
  <si>
    <t>Per Dose</t>
  </si>
  <si>
    <t>Total % 1 Dose</t>
  </si>
  <si>
    <t>Total % 2 Doses</t>
  </si>
  <si>
    <t>At least 1 dose</t>
  </si>
  <si>
    <t>2 doses</t>
  </si>
  <si>
    <t>Zone</t>
  </si>
  <si>
    <t>Active</t>
  </si>
  <si>
    <t>Died</t>
  </si>
  <si>
    <t>Recovered</t>
  </si>
  <si>
    <t>Calgary Zone</t>
  </si>
  <si>
    <t>Central Zone</t>
  </si>
  <si>
    <t>Edmonton Zone</t>
  </si>
  <si>
    <t>North Zone</t>
  </si>
  <si>
    <t>South Zone</t>
  </si>
  <si>
    <t>Alberta</t>
  </si>
  <si>
    <t>2019-2020</t>
  </si>
  <si>
    <t>2018-2019</t>
  </si>
  <si>
    <t>2017-2018</t>
  </si>
  <si>
    <t>2016-2017</t>
  </si>
  <si>
    <t>2015-2016</t>
  </si>
  <si>
    <t>Flu Jabs</t>
  </si>
  <si>
    <t>Percent</t>
  </si>
  <si>
    <t>COVID 1 DOSE</t>
  </si>
  <si>
    <t>COVID 2 DOSE</t>
  </si>
  <si>
    <t>3 doses</t>
  </si>
  <si>
    <t>Dose 3</t>
  </si>
  <si>
    <t>Increase per day 3</t>
  </si>
  <si>
    <t>12-18</t>
  </si>
  <si>
    <t>1st Dose</t>
  </si>
  <si>
    <t>3rd Dose</t>
  </si>
  <si>
    <t>2nd Dose</t>
  </si>
  <si>
    <t>All</t>
  </si>
  <si>
    <t>Increase in reported vaccinations October 13th-14th, 2021</t>
  </si>
  <si>
    <t>00-04</t>
  </si>
  <si>
    <t>05-11</t>
  </si>
  <si>
    <t>12-15</t>
  </si>
  <si>
    <t>September 18th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</si>
</sst>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%"/>
    <numFmt numFmtId="166" formatCode="dddd\ mmm\ dd\,\ 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9"/>
      <color rgb="FFFF0000"/>
      <name val="Arial"/>
      <family val="2"/>
    </font>
    <font>
      <b/>
      <i/>
      <u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rgb="FFDDDDD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6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19" fillId="0" borderId="0" xfId="44"/>
    <xf numFmtId="0" fontId="16" fillId="0" borderId="10" xfId="0" applyFont="1" applyBorder="1"/>
    <xf numFmtId="0" fontId="16" fillId="33" borderId="10" xfId="0" applyFont="1" applyFill="1" applyBorder="1"/>
    <xf numFmtId="0" fontId="16" fillId="0" borderId="10" xfId="0" applyFont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10" fontId="0" fillId="0" borderId="10" xfId="2" applyNumberFormat="1" applyFont="1" applyBorder="1" applyAlignment="1">
      <alignment vertical="center"/>
    </xf>
    <xf numFmtId="164" fontId="20" fillId="0" borderId="10" xfId="1" applyNumberFormat="1" applyFont="1" applyBorder="1" applyAlignment="1">
      <alignment vertical="center"/>
    </xf>
    <xf numFmtId="10" fontId="20" fillId="0" borderId="10" xfId="2" applyNumberFormat="1" applyFont="1" applyBorder="1" applyAlignment="1">
      <alignment vertical="center"/>
    </xf>
    <xf numFmtId="164" fontId="0" fillId="0" borderId="10" xfId="1" applyNumberFormat="1" applyFont="1" applyBorder="1"/>
    <xf numFmtId="10" fontId="0" fillId="0" borderId="10" xfId="2" applyNumberFormat="1" applyFont="1" applyBorder="1"/>
    <xf numFmtId="164" fontId="18" fillId="0" borderId="10" xfId="1" applyNumberFormat="1" applyFont="1" applyBorder="1" applyAlignment="1">
      <alignment vertical="center"/>
    </xf>
    <xf numFmtId="164" fontId="16" fillId="0" borderId="10" xfId="1" applyNumberFormat="1" applyFont="1" applyBorder="1" applyAlignment="1">
      <alignment vertical="center"/>
    </xf>
    <xf numFmtId="10" fontId="16" fillId="0" borderId="10" xfId="2" applyNumberFormat="1" applyFont="1" applyBorder="1" applyAlignment="1">
      <alignment vertical="center"/>
    </xf>
    <xf numFmtId="164" fontId="20" fillId="0" borderId="10" xfId="1" applyNumberFormat="1" applyFont="1" applyBorder="1"/>
    <xf numFmtId="10" fontId="20" fillId="0" borderId="10" xfId="2" applyNumberFormat="1" applyFont="1" applyBorder="1"/>
    <xf numFmtId="0" fontId="21" fillId="35" borderId="11" xfId="0" applyFont="1" applyFill="1" applyBorder="1" applyAlignment="1">
      <alignment horizontal="right" vertical="top" wrapText="1"/>
    </xf>
    <xf numFmtId="3" fontId="22" fillId="35" borderId="11" xfId="0" applyNumberFormat="1" applyFont="1" applyFill="1" applyBorder="1" applyAlignment="1">
      <alignment horizontal="right" vertical="top" wrapText="1"/>
    </xf>
    <xf numFmtId="0" fontId="21" fillId="34" borderId="11" xfId="0" applyFont="1" applyFill="1" applyBorder="1" applyAlignment="1">
      <alignment horizontal="right" vertical="top" wrapText="1"/>
    </xf>
    <xf numFmtId="3" fontId="22" fillId="34" borderId="11" xfId="0" applyNumberFormat="1" applyFont="1" applyFill="1" applyBorder="1" applyAlignment="1">
      <alignment horizontal="right" vertical="top" wrapText="1"/>
    </xf>
    <xf numFmtId="0" fontId="21" fillId="34" borderId="12" xfId="0" applyFont="1" applyFill="1" applyBorder="1" applyAlignment="1">
      <alignment horizontal="right" wrapText="1"/>
    </xf>
    <xf numFmtId="0" fontId="19" fillId="0" borderId="0" xfId="44" applyAlignment="1">
      <alignment vertical="center"/>
    </xf>
    <xf numFmtId="10" fontId="18" fillId="0" borderId="10" xfId="2" applyNumberFormat="1" applyFont="1" applyBorder="1" applyAlignment="1">
      <alignment vertical="center"/>
    </xf>
    <xf numFmtId="43" fontId="0" fillId="0" borderId="10" xfId="1" applyNumberFormat="1" applyFont="1" applyBorder="1" applyAlignment="1">
      <alignment vertical="center"/>
    </xf>
    <xf numFmtId="164" fontId="1" fillId="0" borderId="10" xfId="1" applyNumberFormat="1" applyFont="1" applyBorder="1" applyAlignment="1">
      <alignment vertical="center"/>
    </xf>
    <xf numFmtId="10" fontId="1" fillId="0" borderId="10" xfId="2" applyNumberFormat="1" applyFont="1" applyBorder="1" applyAlignment="1">
      <alignment vertical="center"/>
    </xf>
    <xf numFmtId="10" fontId="1" fillId="0" borderId="10" xfId="2" applyNumberFormat="1" applyFont="1" applyBorder="1"/>
    <xf numFmtId="0" fontId="16" fillId="0" borderId="0" xfId="0" applyFont="1"/>
    <xf numFmtId="0" fontId="0" fillId="0" borderId="10" xfId="0" applyBorder="1"/>
    <xf numFmtId="165" fontId="0" fillId="0" borderId="0" xfId="2" applyNumberFormat="1" applyFont="1"/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9" fontId="0" fillId="0" borderId="0" xfId="2" applyFont="1"/>
    <xf numFmtId="0" fontId="22" fillId="0" borderId="0" xfId="0" applyFont="1"/>
    <xf numFmtId="0" fontId="27" fillId="0" borderId="12" xfId="0" applyFont="1" applyBorder="1" applyAlignment="1">
      <alignment horizontal="left" wrapText="1"/>
    </xf>
    <xf numFmtId="0" fontId="28" fillId="35" borderId="11" xfId="0" applyFont="1" applyFill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38" borderId="11" xfId="0" applyFont="1" applyFill="1" applyBorder="1" applyAlignment="1">
      <alignment horizontal="left" vertical="top" wrapText="1"/>
    </xf>
    <xf numFmtId="2" fontId="0" fillId="0" borderId="0" xfId="0" applyNumberFormat="1"/>
    <xf numFmtId="164" fontId="0" fillId="0" borderId="10" xfId="1" applyNumberFormat="1" applyFont="1" applyBorder="1" applyAlignment="1">
      <alignment wrapText="1"/>
    </xf>
    <xf numFmtId="164" fontId="20" fillId="36" borderId="10" xfId="1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0" fillId="36" borderId="1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10" fontId="20" fillId="36" borderId="10" xfId="2" applyNumberFormat="1" applyFont="1" applyFill="1" applyBorder="1" applyAlignment="1">
      <alignment horizontal="center"/>
    </xf>
    <xf numFmtId="9" fontId="16" fillId="39" borderId="13" xfId="2" applyFont="1" applyFill="1" applyBorder="1" applyAlignment="1">
      <alignment horizontal="center"/>
    </xf>
    <xf numFmtId="0" fontId="16" fillId="39" borderId="13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right" wrapText="1"/>
    </xf>
    <xf numFmtId="0" fontId="22" fillId="35" borderId="10" xfId="0" applyFont="1" applyFill="1" applyBorder="1" applyAlignment="1">
      <alignment horizontal="right" vertical="top" wrapText="1"/>
    </xf>
    <xf numFmtId="3" fontId="22" fillId="35" borderId="10" xfId="0" applyNumberFormat="1" applyFont="1" applyFill="1" applyBorder="1" applyAlignment="1">
      <alignment horizontal="right" vertical="top" wrapText="1"/>
    </xf>
    <xf numFmtId="3" fontId="22" fillId="34" borderId="10" xfId="0" applyNumberFormat="1" applyFont="1" applyFill="1" applyBorder="1" applyAlignment="1">
      <alignment horizontal="right" vertical="top" wrapText="1"/>
    </xf>
    <xf numFmtId="0" fontId="22" fillId="34" borderId="10" xfId="0" applyFont="1" applyFill="1" applyBorder="1" applyAlignment="1">
      <alignment horizontal="right" vertical="top" wrapText="1"/>
    </xf>
    <xf numFmtId="165" fontId="22" fillId="35" borderId="10" xfId="2" applyNumberFormat="1" applyFont="1" applyFill="1" applyBorder="1" applyAlignment="1">
      <alignment horizontal="right" vertical="top" wrapText="1"/>
    </xf>
    <xf numFmtId="16" fontId="22" fillId="34" borderId="10" xfId="0" quotePrefix="1" applyNumberFormat="1" applyFont="1" applyFill="1" applyBorder="1" applyAlignment="1">
      <alignment horizontal="right" vertical="top" wrapText="1"/>
    </xf>
    <xf numFmtId="3" fontId="23" fillId="36" borderId="10" xfId="0" applyNumberFormat="1" applyFont="1" applyFill="1" applyBorder="1" applyAlignment="1">
      <alignment horizontal="right" vertical="top" wrapText="1"/>
    </xf>
    <xf numFmtId="165" fontId="23" fillId="36" borderId="10" xfId="2" applyNumberFormat="1" applyFont="1" applyFill="1" applyBorder="1" applyAlignment="1">
      <alignment horizontal="right" vertical="top" wrapText="1"/>
    </xf>
    <xf numFmtId="165" fontId="29" fillId="0" borderId="10" xfId="2" applyNumberFormat="1" applyFont="1" applyFill="1" applyBorder="1" applyAlignment="1">
      <alignment horizontal="right" vertical="top" wrapText="1"/>
    </xf>
    <xf numFmtId="3" fontId="25" fillId="37" borderId="10" xfId="0" applyNumberFormat="1" applyFont="1" applyFill="1" applyBorder="1" applyAlignment="1">
      <alignment horizontal="right" vertical="top" wrapText="1"/>
    </xf>
    <xf numFmtId="10" fontId="16" fillId="0" borderId="0" xfId="2" applyNumberFormat="1" applyFont="1"/>
    <xf numFmtId="166" fontId="16" fillId="33" borderId="0" xfId="0" applyNumberFormat="1" applyFont="1" applyFill="1"/>
    <xf numFmtId="3" fontId="22" fillId="40" borderId="10" xfId="0" applyNumberFormat="1" applyFont="1" applyFill="1" applyBorder="1" applyAlignment="1">
      <alignment horizontal="right" vertical="top" wrapText="1"/>
    </xf>
    <xf numFmtId="16" fontId="22" fillId="34" borderId="10" xfId="0" applyNumberFormat="1" applyFont="1" applyFill="1" applyBorder="1" applyAlignment="1">
      <alignment horizontal="right" vertical="top" wrapText="1"/>
    </xf>
    <xf numFmtId="0" fontId="22" fillId="35" borderId="15" xfId="0" applyFont="1" applyFill="1" applyBorder="1" applyAlignment="1">
      <alignment horizontal="right" vertical="top" wrapText="1"/>
    </xf>
    <xf numFmtId="0" fontId="23" fillId="36" borderId="10" xfId="0" applyFont="1" applyFill="1" applyBorder="1" applyAlignment="1">
      <alignment horizontal="right" vertical="top" wrapText="1"/>
    </xf>
    <xf numFmtId="16" fontId="23" fillId="36" borderId="10" xfId="0" quotePrefix="1" applyNumberFormat="1" applyFont="1" applyFill="1" applyBorder="1" applyAlignment="1">
      <alignment horizontal="right" vertical="top" wrapText="1"/>
    </xf>
    <xf numFmtId="3" fontId="26" fillId="37" borderId="10" xfId="0" applyNumberFormat="1" applyFont="1" applyFill="1" applyBorder="1" applyAlignment="1">
      <alignment horizontal="right" vertical="top" wrapText="1"/>
    </xf>
    <xf numFmtId="166" fontId="16" fillId="33" borderId="10" xfId="0" applyNumberFormat="1" applyFont="1" applyFill="1" applyBorder="1"/>
    <xf numFmtId="0" fontId="16" fillId="0" borderId="10" xfId="0" applyFont="1" applyBorder="1" applyAlignment="1">
      <alignment horizontal="center"/>
    </xf>
    <xf numFmtId="9" fontId="16" fillId="39" borderId="10" xfId="2" applyFont="1" applyFill="1" applyBorder="1" applyAlignment="1">
      <alignment horizontal="center"/>
    </xf>
    <xf numFmtId="0" fontId="22" fillId="35" borderId="11" xfId="0" applyFont="1" applyFill="1" applyBorder="1" applyAlignment="1">
      <alignment horizontal="right" vertical="top" wrapText="1"/>
    </xf>
    <xf numFmtId="0" fontId="22" fillId="34" borderId="11" xfId="0" applyFont="1" applyFill="1" applyBorder="1" applyAlignment="1">
      <alignment horizontal="right" vertical="top" wrapText="1"/>
    </xf>
    <xf numFmtId="3" fontId="23" fillId="36" borderId="11" xfId="0" applyNumberFormat="1" applyFont="1" applyFill="1" applyBorder="1" applyAlignment="1">
      <alignment horizontal="right" vertical="top" wrapText="1"/>
    </xf>
    <xf numFmtId="0" fontId="21" fillId="34" borderId="12" xfId="0" applyFont="1" applyFill="1" applyBorder="1" applyAlignment="1">
      <alignment horizontal="left" wrapText="1"/>
    </xf>
    <xf numFmtId="0" fontId="21" fillId="35" borderId="11" xfId="0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 horizontal="left" vertical="top" wrapText="1"/>
    </xf>
    <xf numFmtId="16" fontId="22" fillId="34" borderId="11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right" vertical="top" wrapText="1"/>
    </xf>
    <xf numFmtId="9" fontId="0" fillId="0" borderId="0" xfId="2" applyNumberFormat="1" applyFont="1"/>
    <xf numFmtId="9" fontId="0" fillId="0" borderId="0" xfId="0" applyNumberFormat="1"/>
    <xf numFmtId="0" fontId="21" fillId="36" borderId="12" xfId="0" applyFont="1" applyFill="1" applyBorder="1" applyAlignment="1">
      <alignment horizontal="right" wrapText="1"/>
    </xf>
    <xf numFmtId="0" fontId="22" fillId="36" borderId="11" xfId="0" applyFont="1" applyFill="1" applyBorder="1" applyAlignment="1">
      <alignment horizontal="right" vertical="top" wrapText="1"/>
    </xf>
    <xf numFmtId="3" fontId="22" fillId="36" borderId="11" xfId="0" applyNumberFormat="1" applyFont="1" applyFill="1" applyBorder="1" applyAlignment="1">
      <alignment horizontal="right" vertical="top" wrapText="1"/>
    </xf>
    <xf numFmtId="0" fontId="24" fillId="33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right" wrapText="1"/>
    </xf>
    <xf numFmtId="3" fontId="22" fillId="35" borderId="0" xfId="0" applyNumberFormat="1" applyFont="1" applyFill="1" applyBorder="1" applyAlignment="1">
      <alignment horizontal="right" vertical="top" wrapText="1"/>
    </xf>
    <xf numFmtId="3" fontId="23" fillId="36" borderId="0" xfId="0" applyNumberFormat="1" applyFont="1" applyFill="1" applyBorder="1" applyAlignment="1">
      <alignment horizontal="right" vertical="top" wrapText="1"/>
    </xf>
    <xf numFmtId="16" fontId="22" fillId="34" borderId="11" xfId="0" quotePrefix="1" applyNumberFormat="1" applyFont="1" applyFill="1" applyBorder="1" applyAlignment="1">
      <alignment horizontal="right" vertical="top" wrapText="1"/>
    </xf>
    <xf numFmtId="3" fontId="0" fillId="0" borderId="10" xfId="0" applyNumberFormat="1" applyBorder="1"/>
    <xf numFmtId="3" fontId="0" fillId="39" borderId="10" xfId="0" applyNumberFormat="1" applyFill="1" applyBorder="1"/>
    <xf numFmtId="0" fontId="0" fillId="39" borderId="10" xfId="0" applyFill="1" applyBorder="1"/>
    <xf numFmtId="0" fontId="16" fillId="33" borderId="10" xfId="0" applyFont="1" applyFill="1" applyBorder="1" applyAlignment="1">
      <alignment horizontal="right"/>
    </xf>
    <xf numFmtId="16" fontId="21" fillId="39" borderId="10" xfId="0" quotePrefix="1" applyNumberFormat="1" applyFont="1" applyFill="1" applyBorder="1" applyAlignment="1">
      <alignment vertical="top" wrapText="1"/>
    </xf>
    <xf numFmtId="0" fontId="21" fillId="40" borderId="10" xfId="0" applyFont="1" applyFill="1" applyBorder="1" applyAlignment="1">
      <alignment vertical="top" wrapText="1"/>
    </xf>
    <xf numFmtId="0" fontId="16" fillId="39" borderId="10" xfId="0" applyFont="1" applyFill="1" applyBorder="1" applyAlignment="1"/>
    <xf numFmtId="3" fontId="21" fillId="35" borderId="11" xfId="0" applyNumberFormat="1" applyFont="1" applyFill="1" applyBorder="1" applyAlignment="1">
      <alignment horizontal="right" vertical="top" wrapText="1"/>
    </xf>
    <xf numFmtId="3" fontId="21" fillId="34" borderId="11" xfId="0" applyNumberFormat="1" applyFont="1" applyFill="1" applyBorder="1" applyAlignment="1">
      <alignment horizontal="right" vertical="top" wrapText="1"/>
    </xf>
    <xf numFmtId="0" fontId="23" fillId="35" borderId="11" xfId="0" applyFont="1" applyFill="1" applyBorder="1" applyAlignment="1">
      <alignment horizontal="right" vertical="top" wrapText="1"/>
    </xf>
    <xf numFmtId="16" fontId="23" fillId="34" borderId="11" xfId="0" quotePrefix="1" applyNumberFormat="1" applyFont="1" applyFill="1" applyBorder="1" applyAlignment="1">
      <alignment horizontal="right" vertical="top" wrapText="1"/>
    </xf>
    <xf numFmtId="0" fontId="23" fillId="35" borderId="11" xfId="0" quotePrefix="1" applyFont="1" applyFill="1" applyBorder="1" applyAlignment="1">
      <alignment horizontal="right" vertical="top" wrapText="1"/>
    </xf>
    <xf numFmtId="0" fontId="23" fillId="34" borderId="11" xfId="0" applyFont="1" applyFill="1" applyBorder="1" applyAlignment="1">
      <alignment horizontal="right" vertical="top" wrapText="1"/>
    </xf>
    <xf numFmtId="10" fontId="20" fillId="36" borderId="13" xfId="2" applyNumberFormat="1" applyFon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164" fontId="0" fillId="0" borderId="0" xfId="1" applyNumberFormat="1" applyFont="1" applyBorder="1" applyAlignment="1">
      <alignment wrapText="1"/>
    </xf>
    <xf numFmtId="166" fontId="24" fillId="33" borderId="10" xfId="0" applyNumberFormat="1" applyFont="1" applyFill="1" applyBorder="1" applyAlignment="1">
      <alignment horizontal="center"/>
    </xf>
    <xf numFmtId="166" fontId="24" fillId="33" borderId="0" xfId="0" applyNumberFormat="1" applyFont="1" applyFill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left" vertical="top" wrapText="1"/>
    </xf>
    <xf numFmtId="0" fontId="24" fillId="33" borderId="14" xfId="0" applyFont="1" applyFill="1" applyBorder="1" applyAlignment="1">
      <alignment horizontal="center"/>
    </xf>
    <xf numFmtId="10" fontId="0" fillId="0" borderId="0" xfId="0" applyNumberFormat="1"/>
    <xf numFmtId="0" fontId="22" fillId="35" borderId="0" xfId="0" applyFont="1" applyFill="1" applyBorder="1" applyAlignment="1">
      <alignment horizontal="right" vertical="top" wrapText="1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 xr:uid="{3A68B751-C685-4F26-AAAA-59BB8ABC1B04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berta.ca/stats/covid-19-alberta-statistics.htm" TargetMode="External"/><Relationship Id="rId2" Type="http://schemas.openxmlformats.org/officeDocument/2006/relationships/hyperlink" Target="https://www.alberta.ca/stats/covid-19-alberta-statistics.htm" TargetMode="External"/><Relationship Id="rId1" Type="http://schemas.openxmlformats.org/officeDocument/2006/relationships/hyperlink" Target="https://www.alberta.ca/data/stats/lga-coverage.csv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928"/>
  <sheetViews>
    <sheetView topLeftCell="A170" zoomScale="115" zoomScaleNormal="115" workbookViewId="0">
      <selection sqref="A1:K925"/>
    </sheetView>
  </sheetViews>
  <sheetFormatPr defaultRowHeight="14.5" x14ac:dyDescent="0.35"/>
  <cols>
    <col min="1" max="1" width="9.7265625" bestFit="1" customWidth="1"/>
    <col min="2" max="2" width="11.90625" bestFit="1" customWidth="1"/>
    <col min="3" max="3" width="12.08984375" bestFit="1" customWidth="1"/>
    <col min="4" max="4" width="32.7265625" bestFit="1" customWidth="1"/>
    <col min="5" max="5" width="48" bestFit="1" customWidth="1"/>
    <col min="6" max="6" width="15.6328125" customWidth="1"/>
    <col min="7" max="7" width="16.1796875" customWidth="1"/>
    <col min="8" max="8" width="19.26953125" customWidth="1"/>
    <col min="9" max="9" width="14.26953125" customWidth="1"/>
    <col min="10" max="10" width="47" bestFit="1" customWidth="1"/>
  </cols>
  <sheetData>
    <row r="1" spans="1:13" s="37" customFormat="1" ht="67" customHeight="1" x14ac:dyDescent="0.35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338</v>
      </c>
      <c r="I1" s="35" t="s">
        <v>339</v>
      </c>
      <c r="J1" s="35" t="s">
        <v>7</v>
      </c>
      <c r="K1" s="35" t="s">
        <v>8</v>
      </c>
    </row>
    <row r="2" spans="1:13" x14ac:dyDescent="0.35">
      <c r="A2" s="35" t="s">
        <v>9</v>
      </c>
      <c r="B2" s="35" t="s">
        <v>10</v>
      </c>
      <c r="C2" s="35">
        <v>486</v>
      </c>
      <c r="D2" s="35">
        <v>248</v>
      </c>
      <c r="E2" s="35">
        <v>51</v>
      </c>
      <c r="F2" s="35">
        <v>189</v>
      </c>
      <c r="G2" s="35">
        <v>38.9</v>
      </c>
      <c r="H2" s="35">
        <v>66.3</v>
      </c>
      <c r="I2" s="35">
        <v>54.5</v>
      </c>
      <c r="J2" s="35" t="s">
        <v>11</v>
      </c>
      <c r="K2" s="35" t="s">
        <v>12</v>
      </c>
      <c r="M2" s="38">
        <f>D2/C2</f>
        <v>0.51028806584362141</v>
      </c>
    </row>
    <row r="3" spans="1:13" hidden="1" x14ac:dyDescent="0.35">
      <c r="A3" s="35" t="s">
        <v>9</v>
      </c>
      <c r="B3" s="35" t="s">
        <v>358</v>
      </c>
      <c r="C3" s="35">
        <v>5615</v>
      </c>
      <c r="D3" s="35">
        <v>3859</v>
      </c>
      <c r="E3" s="35">
        <v>68.7</v>
      </c>
      <c r="F3" s="35">
        <v>3485</v>
      </c>
      <c r="G3" s="35">
        <v>62.1</v>
      </c>
      <c r="H3" s="35">
        <v>76.400000000000006</v>
      </c>
      <c r="I3" s="35">
        <v>66.900000000000006</v>
      </c>
      <c r="J3" s="35" t="s">
        <v>11</v>
      </c>
      <c r="K3" s="35" t="s">
        <v>12</v>
      </c>
      <c r="M3" s="38">
        <f t="shared" ref="M3:M66" si="0">D3/C3</f>
        <v>0.68726625111308992</v>
      </c>
    </row>
    <row r="4" spans="1:13" hidden="1" x14ac:dyDescent="0.35">
      <c r="A4" s="35" t="s">
        <v>9</v>
      </c>
      <c r="B4" s="35" t="s">
        <v>13</v>
      </c>
      <c r="C4" s="35">
        <v>1304</v>
      </c>
      <c r="D4" s="35">
        <v>660</v>
      </c>
      <c r="E4" s="35">
        <v>50.6</v>
      </c>
      <c r="F4" s="35">
        <v>543</v>
      </c>
      <c r="G4" s="35">
        <v>41.7</v>
      </c>
      <c r="H4" s="35">
        <v>65.7</v>
      </c>
      <c r="I4" s="35">
        <v>54.5</v>
      </c>
      <c r="J4" s="35" t="s">
        <v>11</v>
      </c>
      <c r="K4" s="35" t="s">
        <v>12</v>
      </c>
      <c r="M4" s="38">
        <f t="shared" si="0"/>
        <v>0.50613496932515334</v>
      </c>
    </row>
    <row r="5" spans="1:13" hidden="1" x14ac:dyDescent="0.35">
      <c r="A5" s="35" t="s">
        <v>9</v>
      </c>
      <c r="B5" s="35" t="s">
        <v>14</v>
      </c>
      <c r="C5" s="35">
        <v>1622</v>
      </c>
      <c r="D5" s="35">
        <v>1083</v>
      </c>
      <c r="E5" s="35">
        <v>66.8</v>
      </c>
      <c r="F5" s="35">
        <v>969</v>
      </c>
      <c r="G5" s="35">
        <v>59.7</v>
      </c>
      <c r="H5" s="35">
        <v>76.900000000000006</v>
      </c>
      <c r="I5" s="35">
        <v>69</v>
      </c>
      <c r="J5" s="35" t="s">
        <v>11</v>
      </c>
      <c r="K5" s="35" t="s">
        <v>12</v>
      </c>
      <c r="M5" s="38">
        <f t="shared" si="0"/>
        <v>0.66769420468557339</v>
      </c>
    </row>
    <row r="6" spans="1:13" hidden="1" x14ac:dyDescent="0.35">
      <c r="A6" s="35" t="s">
        <v>9</v>
      </c>
      <c r="B6" s="35" t="s">
        <v>15</v>
      </c>
      <c r="C6" s="35">
        <v>1599</v>
      </c>
      <c r="D6" s="35">
        <v>1338</v>
      </c>
      <c r="E6" s="35">
        <v>83.7</v>
      </c>
      <c r="F6" s="35">
        <v>1268</v>
      </c>
      <c r="G6" s="35">
        <v>79.3</v>
      </c>
      <c r="H6" s="35">
        <v>89</v>
      </c>
      <c r="I6" s="35">
        <v>84.7</v>
      </c>
      <c r="J6" s="35" t="s">
        <v>11</v>
      </c>
      <c r="K6" s="35" t="s">
        <v>12</v>
      </c>
      <c r="M6" s="38">
        <f t="shared" si="0"/>
        <v>0.83677298311444648</v>
      </c>
    </row>
    <row r="7" spans="1:13" hidden="1" x14ac:dyDescent="0.35">
      <c r="A7" s="35" t="s">
        <v>9</v>
      </c>
      <c r="B7" s="35" t="s">
        <v>16</v>
      </c>
      <c r="C7" s="35">
        <v>604</v>
      </c>
      <c r="D7" s="35">
        <v>517</v>
      </c>
      <c r="E7" s="35">
        <v>85.7</v>
      </c>
      <c r="F7" s="35">
        <v>506</v>
      </c>
      <c r="G7" s="35">
        <v>83.8</v>
      </c>
      <c r="H7" s="35">
        <v>90.9</v>
      </c>
      <c r="I7" s="35">
        <v>89</v>
      </c>
      <c r="J7" s="35" t="s">
        <v>11</v>
      </c>
      <c r="K7" s="35" t="s">
        <v>12</v>
      </c>
      <c r="M7" s="38">
        <f t="shared" si="0"/>
        <v>0.85596026490066224</v>
      </c>
    </row>
    <row r="8" spans="1:13" hidden="1" x14ac:dyDescent="0.35">
      <c r="A8" s="35" t="s">
        <v>9</v>
      </c>
      <c r="B8" s="35" t="s">
        <v>359</v>
      </c>
      <c r="C8" s="35">
        <v>6280</v>
      </c>
      <c r="D8" s="35">
        <v>3859</v>
      </c>
      <c r="E8" s="35">
        <v>61.4</v>
      </c>
      <c r="F8" s="35">
        <v>3485</v>
      </c>
      <c r="G8" s="35">
        <v>55.5</v>
      </c>
      <c r="H8" s="35">
        <v>65</v>
      </c>
      <c r="I8" s="35">
        <v>56.9</v>
      </c>
      <c r="J8" s="35" t="s">
        <v>11</v>
      </c>
      <c r="K8" s="35" t="s">
        <v>12</v>
      </c>
      <c r="M8" s="38">
        <f t="shared" si="0"/>
        <v>0.61449044585987256</v>
      </c>
    </row>
    <row r="9" spans="1:13" x14ac:dyDescent="0.35">
      <c r="A9" s="35" t="s">
        <v>17</v>
      </c>
      <c r="B9" s="35" t="s">
        <v>10</v>
      </c>
      <c r="C9" s="35">
        <v>779</v>
      </c>
      <c r="D9" s="35">
        <v>451</v>
      </c>
      <c r="E9" s="35">
        <v>57.9</v>
      </c>
      <c r="F9" s="35">
        <v>345</v>
      </c>
      <c r="G9" s="35">
        <v>44.3</v>
      </c>
      <c r="H9" s="35">
        <v>66.3</v>
      </c>
      <c r="I9" s="35">
        <v>54.5</v>
      </c>
      <c r="J9" s="35" t="s">
        <v>18</v>
      </c>
      <c r="K9" s="35" t="s">
        <v>12</v>
      </c>
      <c r="M9" s="38">
        <f t="shared" si="0"/>
        <v>0.57894736842105265</v>
      </c>
    </row>
    <row r="10" spans="1:13" hidden="1" x14ac:dyDescent="0.35">
      <c r="A10" s="35" t="s">
        <v>17</v>
      </c>
      <c r="B10" s="35" t="s">
        <v>358</v>
      </c>
      <c r="C10" s="35">
        <v>7177</v>
      </c>
      <c r="D10" s="35">
        <v>5237</v>
      </c>
      <c r="E10" s="35">
        <v>73</v>
      </c>
      <c r="F10" s="35">
        <v>4654</v>
      </c>
      <c r="G10" s="35">
        <v>64.900000000000006</v>
      </c>
      <c r="H10" s="35">
        <v>76.400000000000006</v>
      </c>
      <c r="I10" s="35">
        <v>66.900000000000006</v>
      </c>
      <c r="J10" s="35" t="s">
        <v>18</v>
      </c>
      <c r="K10" s="35" t="s">
        <v>12</v>
      </c>
      <c r="M10" s="38">
        <f t="shared" si="0"/>
        <v>0.72969207189633556</v>
      </c>
    </row>
    <row r="11" spans="1:13" hidden="1" x14ac:dyDescent="0.35">
      <c r="A11" s="35" t="s">
        <v>17</v>
      </c>
      <c r="B11" s="35" t="s">
        <v>13</v>
      </c>
      <c r="C11" s="35">
        <v>1962</v>
      </c>
      <c r="D11" s="35">
        <v>1204</v>
      </c>
      <c r="E11" s="35">
        <v>61.4</v>
      </c>
      <c r="F11" s="35">
        <v>942</v>
      </c>
      <c r="G11" s="35">
        <v>48</v>
      </c>
      <c r="H11" s="35">
        <v>65.7</v>
      </c>
      <c r="I11" s="35">
        <v>54.5</v>
      </c>
      <c r="J11" s="35" t="s">
        <v>18</v>
      </c>
      <c r="K11" s="35" t="s">
        <v>12</v>
      </c>
      <c r="M11" s="38">
        <f t="shared" si="0"/>
        <v>0.6136595310907238</v>
      </c>
    </row>
    <row r="12" spans="1:13" hidden="1" x14ac:dyDescent="0.35">
      <c r="A12" s="35" t="s">
        <v>17</v>
      </c>
      <c r="B12" s="35" t="s">
        <v>14</v>
      </c>
      <c r="C12" s="35">
        <v>1946</v>
      </c>
      <c r="D12" s="35">
        <v>1392</v>
      </c>
      <c r="E12" s="35">
        <v>71.5</v>
      </c>
      <c r="F12" s="35">
        <v>1251</v>
      </c>
      <c r="G12" s="35">
        <v>64.3</v>
      </c>
      <c r="H12" s="35">
        <v>76.900000000000006</v>
      </c>
      <c r="I12" s="35">
        <v>69</v>
      </c>
      <c r="J12" s="35" t="s">
        <v>18</v>
      </c>
      <c r="K12" s="35" t="s">
        <v>12</v>
      </c>
      <c r="M12" s="38">
        <f t="shared" si="0"/>
        <v>0.71531346351490233</v>
      </c>
    </row>
    <row r="13" spans="1:13" hidden="1" x14ac:dyDescent="0.35">
      <c r="A13" s="35" t="s">
        <v>17</v>
      </c>
      <c r="B13" s="35" t="s">
        <v>15</v>
      </c>
      <c r="C13" s="35">
        <v>1706</v>
      </c>
      <c r="D13" s="35">
        <v>1436</v>
      </c>
      <c r="E13" s="35">
        <v>84.2</v>
      </c>
      <c r="F13" s="35">
        <v>1383</v>
      </c>
      <c r="G13" s="35">
        <v>81.099999999999994</v>
      </c>
      <c r="H13" s="35">
        <v>89</v>
      </c>
      <c r="I13" s="35">
        <v>84.7</v>
      </c>
      <c r="J13" s="35" t="s">
        <v>18</v>
      </c>
      <c r="K13" s="35" t="s">
        <v>12</v>
      </c>
      <c r="M13" s="38">
        <f t="shared" si="0"/>
        <v>0.84173505275498239</v>
      </c>
    </row>
    <row r="14" spans="1:13" hidden="1" x14ac:dyDescent="0.35">
      <c r="A14" s="35" t="s">
        <v>17</v>
      </c>
      <c r="B14" s="35" t="s">
        <v>16</v>
      </c>
      <c r="C14" s="35">
        <v>784</v>
      </c>
      <c r="D14" s="35">
        <v>733</v>
      </c>
      <c r="E14" s="35">
        <v>93.5</v>
      </c>
      <c r="F14" s="35">
        <v>718</v>
      </c>
      <c r="G14" s="35">
        <v>91.6</v>
      </c>
      <c r="H14" s="35">
        <v>90.9</v>
      </c>
      <c r="I14" s="35">
        <v>89</v>
      </c>
      <c r="J14" s="35" t="s">
        <v>18</v>
      </c>
      <c r="K14" s="35" t="s">
        <v>12</v>
      </c>
      <c r="M14" s="38">
        <f t="shared" si="0"/>
        <v>0.93494897959183676</v>
      </c>
    </row>
    <row r="15" spans="1:13" hidden="1" x14ac:dyDescent="0.35">
      <c r="A15" s="35" t="s">
        <v>17</v>
      </c>
      <c r="B15" s="35" t="s">
        <v>359</v>
      </c>
      <c r="C15" s="35">
        <v>8344</v>
      </c>
      <c r="D15" s="35">
        <v>5237</v>
      </c>
      <c r="E15" s="35">
        <v>62.8</v>
      </c>
      <c r="F15" s="35">
        <v>4654</v>
      </c>
      <c r="G15" s="35">
        <v>55.8</v>
      </c>
      <c r="H15" s="35">
        <v>65</v>
      </c>
      <c r="I15" s="35">
        <v>56.9</v>
      </c>
      <c r="J15" s="35" t="s">
        <v>18</v>
      </c>
      <c r="K15" s="35" t="s">
        <v>12</v>
      </c>
      <c r="M15" s="38">
        <f t="shared" si="0"/>
        <v>0.62763662511984664</v>
      </c>
    </row>
    <row r="16" spans="1:13" x14ac:dyDescent="0.35">
      <c r="A16" s="35" t="s">
        <v>19</v>
      </c>
      <c r="B16" s="35" t="s">
        <v>10</v>
      </c>
      <c r="C16" s="35">
        <v>677</v>
      </c>
      <c r="D16" s="35">
        <v>282</v>
      </c>
      <c r="E16" s="35">
        <v>41.7</v>
      </c>
      <c r="F16" s="35">
        <v>224</v>
      </c>
      <c r="G16" s="35">
        <v>33.1</v>
      </c>
      <c r="H16" s="35">
        <v>66.3</v>
      </c>
      <c r="I16" s="35">
        <v>54.5</v>
      </c>
      <c r="J16" s="35" t="s">
        <v>20</v>
      </c>
      <c r="K16" s="35" t="s">
        <v>12</v>
      </c>
      <c r="M16" s="38">
        <f t="shared" si="0"/>
        <v>0.41654357459379615</v>
      </c>
    </row>
    <row r="17" spans="1:13" hidden="1" x14ac:dyDescent="0.35">
      <c r="A17" s="35" t="s">
        <v>19</v>
      </c>
      <c r="B17" s="35" t="s">
        <v>358</v>
      </c>
      <c r="C17" s="35">
        <v>5553</v>
      </c>
      <c r="D17" s="35">
        <v>3235</v>
      </c>
      <c r="E17" s="35">
        <v>58.3</v>
      </c>
      <c r="F17" s="35">
        <v>2870</v>
      </c>
      <c r="G17" s="35">
        <v>51.7</v>
      </c>
      <c r="H17" s="35">
        <v>76.400000000000006</v>
      </c>
      <c r="I17" s="35">
        <v>66.900000000000006</v>
      </c>
      <c r="J17" s="35" t="s">
        <v>20</v>
      </c>
      <c r="K17" s="35" t="s">
        <v>12</v>
      </c>
      <c r="M17" s="38">
        <f t="shared" si="0"/>
        <v>0.58256798127138487</v>
      </c>
    </row>
    <row r="18" spans="1:13" hidden="1" x14ac:dyDescent="0.35">
      <c r="A18" s="35" t="s">
        <v>19</v>
      </c>
      <c r="B18" s="35" t="s">
        <v>13</v>
      </c>
      <c r="C18" s="35">
        <v>1696</v>
      </c>
      <c r="D18" s="35">
        <v>689</v>
      </c>
      <c r="E18" s="35">
        <v>40.6</v>
      </c>
      <c r="F18" s="35">
        <v>563</v>
      </c>
      <c r="G18" s="35">
        <v>33.200000000000003</v>
      </c>
      <c r="H18" s="35">
        <v>65.7</v>
      </c>
      <c r="I18" s="35">
        <v>54.5</v>
      </c>
      <c r="J18" s="35" t="s">
        <v>20</v>
      </c>
      <c r="K18" s="35" t="s">
        <v>12</v>
      </c>
      <c r="M18" s="38">
        <f t="shared" si="0"/>
        <v>0.40625</v>
      </c>
    </row>
    <row r="19" spans="1:13" hidden="1" x14ac:dyDescent="0.35">
      <c r="A19" s="35" t="s">
        <v>19</v>
      </c>
      <c r="B19" s="35" t="s">
        <v>14</v>
      </c>
      <c r="C19" s="35">
        <v>1458</v>
      </c>
      <c r="D19" s="35">
        <v>889</v>
      </c>
      <c r="E19" s="35">
        <v>61</v>
      </c>
      <c r="F19" s="35">
        <v>764</v>
      </c>
      <c r="G19" s="35">
        <v>52.4</v>
      </c>
      <c r="H19" s="35">
        <v>76.900000000000006</v>
      </c>
      <c r="I19" s="35">
        <v>69</v>
      </c>
      <c r="J19" s="35" t="s">
        <v>20</v>
      </c>
      <c r="K19" s="35" t="s">
        <v>12</v>
      </c>
      <c r="M19" s="38">
        <f t="shared" si="0"/>
        <v>0.60973936899862824</v>
      </c>
    </row>
    <row r="20" spans="1:13" hidden="1" x14ac:dyDescent="0.35">
      <c r="A20" s="35" t="s">
        <v>19</v>
      </c>
      <c r="B20" s="35" t="s">
        <v>15</v>
      </c>
      <c r="C20" s="35">
        <v>1196</v>
      </c>
      <c r="D20" s="35">
        <v>933</v>
      </c>
      <c r="E20" s="35">
        <v>78</v>
      </c>
      <c r="F20" s="35">
        <v>892</v>
      </c>
      <c r="G20" s="35">
        <v>74.599999999999994</v>
      </c>
      <c r="H20" s="35">
        <v>89</v>
      </c>
      <c r="I20" s="35">
        <v>84.7</v>
      </c>
      <c r="J20" s="35" t="s">
        <v>20</v>
      </c>
      <c r="K20" s="35" t="s">
        <v>12</v>
      </c>
      <c r="M20" s="38">
        <f t="shared" si="0"/>
        <v>0.78010033444816052</v>
      </c>
    </row>
    <row r="21" spans="1:13" hidden="1" x14ac:dyDescent="0.35">
      <c r="A21" s="35" t="s">
        <v>19</v>
      </c>
      <c r="B21" s="35" t="s">
        <v>16</v>
      </c>
      <c r="C21" s="35">
        <v>526</v>
      </c>
      <c r="D21" s="35">
        <v>434</v>
      </c>
      <c r="E21" s="35">
        <v>82.5</v>
      </c>
      <c r="F21" s="35">
        <v>422</v>
      </c>
      <c r="G21" s="35">
        <v>80.2</v>
      </c>
      <c r="H21" s="35">
        <v>90.9</v>
      </c>
      <c r="I21" s="35">
        <v>89</v>
      </c>
      <c r="J21" s="35" t="s">
        <v>20</v>
      </c>
      <c r="K21" s="35" t="s">
        <v>12</v>
      </c>
      <c r="M21" s="38">
        <f t="shared" si="0"/>
        <v>0.82509505703422048</v>
      </c>
    </row>
    <row r="22" spans="1:13" hidden="1" x14ac:dyDescent="0.35">
      <c r="A22" s="35" t="s">
        <v>19</v>
      </c>
      <c r="B22" s="35" t="s">
        <v>359</v>
      </c>
      <c r="C22" s="35">
        <v>6753</v>
      </c>
      <c r="D22" s="35">
        <v>3235</v>
      </c>
      <c r="E22" s="35">
        <v>47.9</v>
      </c>
      <c r="F22" s="35">
        <v>2870</v>
      </c>
      <c r="G22" s="35">
        <v>42.5</v>
      </c>
      <c r="H22" s="35">
        <v>65</v>
      </c>
      <c r="I22" s="35">
        <v>56.9</v>
      </c>
      <c r="J22" s="35" t="s">
        <v>20</v>
      </c>
      <c r="K22" s="35" t="s">
        <v>12</v>
      </c>
      <c r="M22" s="38">
        <f t="shared" si="0"/>
        <v>0.47904634977047239</v>
      </c>
    </row>
    <row r="23" spans="1:13" x14ac:dyDescent="0.35">
      <c r="A23" s="35" t="s">
        <v>21</v>
      </c>
      <c r="B23" s="35" t="s">
        <v>10</v>
      </c>
      <c r="C23" s="35">
        <v>2211</v>
      </c>
      <c r="D23" s="35">
        <v>1229</v>
      </c>
      <c r="E23" s="35">
        <v>55.6</v>
      </c>
      <c r="F23" s="35">
        <v>913</v>
      </c>
      <c r="G23" s="35">
        <v>41.3</v>
      </c>
      <c r="H23" s="35">
        <v>66.3</v>
      </c>
      <c r="I23" s="35">
        <v>54.5</v>
      </c>
      <c r="J23" s="35" t="s">
        <v>22</v>
      </c>
      <c r="K23" s="35" t="s">
        <v>12</v>
      </c>
      <c r="M23" s="38">
        <f t="shared" si="0"/>
        <v>0.55585707824513797</v>
      </c>
    </row>
    <row r="24" spans="1:13" hidden="1" x14ac:dyDescent="0.35">
      <c r="A24" s="35" t="s">
        <v>21</v>
      </c>
      <c r="B24" s="35" t="s">
        <v>358</v>
      </c>
      <c r="C24" s="35">
        <v>13462</v>
      </c>
      <c r="D24" s="35">
        <v>9047</v>
      </c>
      <c r="E24" s="35">
        <v>67.2</v>
      </c>
      <c r="F24" s="35">
        <v>7597</v>
      </c>
      <c r="G24" s="35">
        <v>56.4</v>
      </c>
      <c r="H24" s="35">
        <v>76.400000000000006</v>
      </c>
      <c r="I24" s="35">
        <v>66.900000000000006</v>
      </c>
      <c r="J24" s="35" t="s">
        <v>22</v>
      </c>
      <c r="K24" s="35" t="s">
        <v>12</v>
      </c>
      <c r="M24" s="38">
        <f t="shared" si="0"/>
        <v>0.67203981577774474</v>
      </c>
    </row>
    <row r="25" spans="1:13" hidden="1" x14ac:dyDescent="0.35">
      <c r="A25" s="35" t="s">
        <v>21</v>
      </c>
      <c r="B25" s="35" t="s">
        <v>13</v>
      </c>
      <c r="C25" s="35">
        <v>4130</v>
      </c>
      <c r="D25" s="35">
        <v>2324</v>
      </c>
      <c r="E25" s="35">
        <v>56.3</v>
      </c>
      <c r="F25" s="35">
        <v>1730</v>
      </c>
      <c r="G25" s="35">
        <v>41.9</v>
      </c>
      <c r="H25" s="35">
        <v>65.7</v>
      </c>
      <c r="I25" s="35">
        <v>54.5</v>
      </c>
      <c r="J25" s="35" t="s">
        <v>22</v>
      </c>
      <c r="K25" s="35" t="s">
        <v>12</v>
      </c>
      <c r="M25" s="38">
        <f t="shared" si="0"/>
        <v>0.56271186440677967</v>
      </c>
    </row>
    <row r="26" spans="1:13" hidden="1" x14ac:dyDescent="0.35">
      <c r="A26" s="35" t="s">
        <v>21</v>
      </c>
      <c r="B26" s="35" t="s">
        <v>14</v>
      </c>
      <c r="C26" s="35">
        <v>3363</v>
      </c>
      <c r="D26" s="35">
        <v>2366</v>
      </c>
      <c r="E26" s="35">
        <v>70.400000000000006</v>
      </c>
      <c r="F26" s="35">
        <v>2011</v>
      </c>
      <c r="G26" s="35">
        <v>59.8</v>
      </c>
      <c r="H26" s="35">
        <v>76.900000000000006</v>
      </c>
      <c r="I26" s="35">
        <v>69</v>
      </c>
      <c r="J26" s="35" t="s">
        <v>22</v>
      </c>
      <c r="K26" s="35" t="s">
        <v>12</v>
      </c>
      <c r="M26" s="38">
        <f t="shared" si="0"/>
        <v>0.7035385072851621</v>
      </c>
    </row>
    <row r="27" spans="1:13" hidden="1" x14ac:dyDescent="0.35">
      <c r="A27" s="35" t="s">
        <v>21</v>
      </c>
      <c r="B27" s="35" t="s">
        <v>15</v>
      </c>
      <c r="C27" s="35">
        <v>2501</v>
      </c>
      <c r="D27" s="35">
        <v>2011</v>
      </c>
      <c r="E27" s="35">
        <v>80.400000000000006</v>
      </c>
      <c r="F27" s="35">
        <v>1891</v>
      </c>
      <c r="G27" s="35">
        <v>75.599999999999994</v>
      </c>
      <c r="H27" s="35">
        <v>89</v>
      </c>
      <c r="I27" s="35">
        <v>84.7</v>
      </c>
      <c r="J27" s="35" t="s">
        <v>22</v>
      </c>
      <c r="K27" s="35" t="s">
        <v>12</v>
      </c>
      <c r="M27" s="38">
        <f t="shared" si="0"/>
        <v>0.80407836865253901</v>
      </c>
    </row>
    <row r="28" spans="1:13" hidden="1" x14ac:dyDescent="0.35">
      <c r="A28" s="35" t="s">
        <v>21</v>
      </c>
      <c r="B28" s="35" t="s">
        <v>16</v>
      </c>
      <c r="C28" s="35">
        <v>1258</v>
      </c>
      <c r="D28" s="35">
        <v>1045</v>
      </c>
      <c r="E28" s="35">
        <v>83.1</v>
      </c>
      <c r="F28" s="35">
        <v>1011</v>
      </c>
      <c r="G28" s="35">
        <v>80.400000000000006</v>
      </c>
      <c r="H28" s="35">
        <v>90.9</v>
      </c>
      <c r="I28" s="35">
        <v>89</v>
      </c>
      <c r="J28" s="35" t="s">
        <v>22</v>
      </c>
      <c r="K28" s="35" t="s">
        <v>12</v>
      </c>
      <c r="M28" s="38">
        <f t="shared" si="0"/>
        <v>0.83068362480127189</v>
      </c>
    </row>
    <row r="29" spans="1:13" hidden="1" x14ac:dyDescent="0.35">
      <c r="A29" s="35" t="s">
        <v>21</v>
      </c>
      <c r="B29" s="35" t="s">
        <v>359</v>
      </c>
      <c r="C29" s="35">
        <v>16595</v>
      </c>
      <c r="D29" s="35">
        <v>9047</v>
      </c>
      <c r="E29" s="35">
        <v>54.5</v>
      </c>
      <c r="F29" s="35">
        <v>7597</v>
      </c>
      <c r="G29" s="35">
        <v>45.8</v>
      </c>
      <c r="H29" s="35">
        <v>65</v>
      </c>
      <c r="I29" s="35">
        <v>56.9</v>
      </c>
      <c r="J29" s="35" t="s">
        <v>22</v>
      </c>
      <c r="K29" s="35" t="s">
        <v>12</v>
      </c>
      <c r="M29" s="38">
        <f t="shared" si="0"/>
        <v>0.54516420608617056</v>
      </c>
    </row>
    <row r="30" spans="1:13" x14ac:dyDescent="0.35">
      <c r="A30" s="35" t="s">
        <v>23</v>
      </c>
      <c r="B30" s="35" t="s">
        <v>10</v>
      </c>
      <c r="C30" s="35">
        <v>3120</v>
      </c>
      <c r="D30" s="35">
        <v>1240</v>
      </c>
      <c r="E30" s="35">
        <v>39.700000000000003</v>
      </c>
      <c r="F30" s="35">
        <v>1028</v>
      </c>
      <c r="G30" s="35">
        <v>32.9</v>
      </c>
      <c r="H30" s="35">
        <v>66.3</v>
      </c>
      <c r="I30" s="35">
        <v>54.5</v>
      </c>
      <c r="J30" s="35" t="s">
        <v>24</v>
      </c>
      <c r="K30" s="35" t="s">
        <v>12</v>
      </c>
      <c r="M30" s="38">
        <f t="shared" si="0"/>
        <v>0.39743589743589741</v>
      </c>
    </row>
    <row r="31" spans="1:13" hidden="1" x14ac:dyDescent="0.35">
      <c r="A31" s="35" t="s">
        <v>23</v>
      </c>
      <c r="B31" s="35" t="s">
        <v>358</v>
      </c>
      <c r="C31" s="35">
        <v>20593</v>
      </c>
      <c r="D31" s="35">
        <v>12143</v>
      </c>
      <c r="E31" s="35">
        <v>59</v>
      </c>
      <c r="F31" s="35">
        <v>10925</v>
      </c>
      <c r="G31" s="35">
        <v>53.1</v>
      </c>
      <c r="H31" s="35">
        <v>76.400000000000006</v>
      </c>
      <c r="I31" s="35">
        <v>66.900000000000006</v>
      </c>
      <c r="J31" s="35" t="s">
        <v>24</v>
      </c>
      <c r="K31" s="35" t="s">
        <v>12</v>
      </c>
      <c r="M31" s="38">
        <f t="shared" si="0"/>
        <v>0.58966639149225464</v>
      </c>
    </row>
    <row r="32" spans="1:13" hidden="1" x14ac:dyDescent="0.35">
      <c r="A32" s="35" t="s">
        <v>23</v>
      </c>
      <c r="B32" s="35" t="s">
        <v>13</v>
      </c>
      <c r="C32" s="35">
        <v>6985</v>
      </c>
      <c r="D32" s="35">
        <v>3167</v>
      </c>
      <c r="E32" s="35">
        <v>45.3</v>
      </c>
      <c r="F32" s="35">
        <v>2671</v>
      </c>
      <c r="G32" s="35">
        <v>38.200000000000003</v>
      </c>
      <c r="H32" s="35">
        <v>65.7</v>
      </c>
      <c r="I32" s="35">
        <v>54.5</v>
      </c>
      <c r="J32" s="35" t="s">
        <v>24</v>
      </c>
      <c r="K32" s="35" t="s">
        <v>12</v>
      </c>
      <c r="M32" s="38">
        <f t="shared" si="0"/>
        <v>0.45340014316392269</v>
      </c>
    </row>
    <row r="33" spans="1:13" hidden="1" x14ac:dyDescent="0.35">
      <c r="A33" s="35" t="s">
        <v>23</v>
      </c>
      <c r="B33" s="35" t="s">
        <v>14</v>
      </c>
      <c r="C33" s="35">
        <v>5579</v>
      </c>
      <c r="D33" s="35">
        <v>3589</v>
      </c>
      <c r="E33" s="35">
        <v>64.3</v>
      </c>
      <c r="F33" s="35">
        <v>3182</v>
      </c>
      <c r="G33" s="35">
        <v>57</v>
      </c>
      <c r="H33" s="35">
        <v>76.900000000000006</v>
      </c>
      <c r="I33" s="35">
        <v>69</v>
      </c>
      <c r="J33" s="35" t="s">
        <v>24</v>
      </c>
      <c r="K33" s="35" t="s">
        <v>12</v>
      </c>
      <c r="M33" s="38">
        <f t="shared" si="0"/>
        <v>0.64330525183724685</v>
      </c>
    </row>
    <row r="34" spans="1:13" hidden="1" x14ac:dyDescent="0.35">
      <c r="A34" s="35" t="s">
        <v>23</v>
      </c>
      <c r="B34" s="35" t="s">
        <v>15</v>
      </c>
      <c r="C34" s="35">
        <v>3586</v>
      </c>
      <c r="D34" s="35">
        <v>2940</v>
      </c>
      <c r="E34" s="35">
        <v>82</v>
      </c>
      <c r="F34" s="35">
        <v>2873</v>
      </c>
      <c r="G34" s="35">
        <v>80.099999999999994</v>
      </c>
      <c r="H34" s="35">
        <v>89</v>
      </c>
      <c r="I34" s="35">
        <v>84.7</v>
      </c>
      <c r="J34" s="35" t="s">
        <v>24</v>
      </c>
      <c r="K34" s="35" t="s">
        <v>12</v>
      </c>
      <c r="M34" s="38">
        <f t="shared" si="0"/>
        <v>0.81985499163413278</v>
      </c>
    </row>
    <row r="35" spans="1:13" hidden="1" x14ac:dyDescent="0.35">
      <c r="A35" s="35" t="s">
        <v>23</v>
      </c>
      <c r="B35" s="35" t="s">
        <v>16</v>
      </c>
      <c r="C35" s="35">
        <v>1323</v>
      </c>
      <c r="D35" s="35">
        <v>1137</v>
      </c>
      <c r="E35" s="35">
        <v>86</v>
      </c>
      <c r="F35" s="35">
        <v>1131</v>
      </c>
      <c r="G35" s="35">
        <v>85.5</v>
      </c>
      <c r="H35" s="35">
        <v>90.9</v>
      </c>
      <c r="I35" s="35">
        <v>89</v>
      </c>
      <c r="J35" s="35" t="s">
        <v>24</v>
      </c>
      <c r="K35" s="35" t="s">
        <v>12</v>
      </c>
      <c r="M35" s="38">
        <f t="shared" si="0"/>
        <v>0.85941043083900226</v>
      </c>
    </row>
    <row r="36" spans="1:13" hidden="1" x14ac:dyDescent="0.35">
      <c r="A36" s="35" t="s">
        <v>23</v>
      </c>
      <c r="B36" s="35" t="s">
        <v>359</v>
      </c>
      <c r="C36" s="35">
        <v>25820</v>
      </c>
      <c r="D36" s="35">
        <v>12143</v>
      </c>
      <c r="E36" s="35">
        <v>47</v>
      </c>
      <c r="F36" s="35">
        <v>10925</v>
      </c>
      <c r="G36" s="35">
        <v>42.3</v>
      </c>
      <c r="H36" s="35">
        <v>65</v>
      </c>
      <c r="I36" s="35">
        <v>56.9</v>
      </c>
      <c r="J36" s="35" t="s">
        <v>24</v>
      </c>
      <c r="K36" s="35" t="s">
        <v>12</v>
      </c>
      <c r="M36" s="38">
        <f t="shared" si="0"/>
        <v>0.47029434546862897</v>
      </c>
    </row>
    <row r="37" spans="1:13" x14ac:dyDescent="0.35">
      <c r="A37" s="35" t="s">
        <v>25</v>
      </c>
      <c r="B37" s="35" t="s">
        <v>10</v>
      </c>
      <c r="C37" s="35">
        <v>2624</v>
      </c>
      <c r="D37" s="35">
        <v>696</v>
      </c>
      <c r="E37" s="35">
        <v>26.5</v>
      </c>
      <c r="F37" s="35">
        <v>550</v>
      </c>
      <c r="G37" s="35">
        <v>21</v>
      </c>
      <c r="H37" s="35">
        <v>66.3</v>
      </c>
      <c r="I37" s="35">
        <v>54.5</v>
      </c>
      <c r="J37" s="35" t="s">
        <v>26</v>
      </c>
      <c r="K37" s="35" t="s">
        <v>12</v>
      </c>
      <c r="M37" s="38">
        <f t="shared" si="0"/>
        <v>0.2652439024390244</v>
      </c>
    </row>
    <row r="38" spans="1:13" hidden="1" x14ac:dyDescent="0.35">
      <c r="A38" s="35" t="s">
        <v>25</v>
      </c>
      <c r="B38" s="35" t="s">
        <v>358</v>
      </c>
      <c r="C38" s="35">
        <v>15123</v>
      </c>
      <c r="D38" s="35">
        <v>7161</v>
      </c>
      <c r="E38" s="35">
        <v>47.4</v>
      </c>
      <c r="F38" s="35">
        <v>6314</v>
      </c>
      <c r="G38" s="35">
        <v>41.8</v>
      </c>
      <c r="H38" s="35">
        <v>76.400000000000006</v>
      </c>
      <c r="I38" s="35">
        <v>66.900000000000006</v>
      </c>
      <c r="J38" s="35" t="s">
        <v>26</v>
      </c>
      <c r="K38" s="35" t="s">
        <v>12</v>
      </c>
      <c r="M38" s="38">
        <f t="shared" si="0"/>
        <v>0.4735171592937909</v>
      </c>
    </row>
    <row r="39" spans="1:13" hidden="1" x14ac:dyDescent="0.35">
      <c r="A39" s="35" t="s">
        <v>25</v>
      </c>
      <c r="B39" s="35" t="s">
        <v>13</v>
      </c>
      <c r="C39" s="35">
        <v>5108</v>
      </c>
      <c r="D39" s="35">
        <v>1587</v>
      </c>
      <c r="E39" s="35">
        <v>31.1</v>
      </c>
      <c r="F39" s="35">
        <v>1280</v>
      </c>
      <c r="G39" s="35">
        <v>25.1</v>
      </c>
      <c r="H39" s="35">
        <v>65.7</v>
      </c>
      <c r="I39" s="35">
        <v>54.5</v>
      </c>
      <c r="J39" s="35" t="s">
        <v>26</v>
      </c>
      <c r="K39" s="35" t="s">
        <v>12</v>
      </c>
      <c r="M39" s="38">
        <f t="shared" si="0"/>
        <v>0.31068911511354735</v>
      </c>
    </row>
    <row r="40" spans="1:13" hidden="1" x14ac:dyDescent="0.35">
      <c r="A40" s="35" t="s">
        <v>25</v>
      </c>
      <c r="B40" s="35" t="s">
        <v>14</v>
      </c>
      <c r="C40" s="35">
        <v>4114</v>
      </c>
      <c r="D40" s="35">
        <v>2235</v>
      </c>
      <c r="E40" s="35">
        <v>54.3</v>
      </c>
      <c r="F40" s="35">
        <v>1959</v>
      </c>
      <c r="G40" s="35">
        <v>47.6</v>
      </c>
      <c r="H40" s="35">
        <v>76.900000000000006</v>
      </c>
      <c r="I40" s="35">
        <v>69</v>
      </c>
      <c r="J40" s="35" t="s">
        <v>26</v>
      </c>
      <c r="K40" s="35" t="s">
        <v>12</v>
      </c>
      <c r="M40" s="38">
        <f t="shared" si="0"/>
        <v>0.54326689353427327</v>
      </c>
    </row>
    <row r="41" spans="1:13" hidden="1" x14ac:dyDescent="0.35">
      <c r="A41" s="35" t="s">
        <v>25</v>
      </c>
      <c r="B41" s="35" t="s">
        <v>15</v>
      </c>
      <c r="C41" s="35">
        <v>2299</v>
      </c>
      <c r="D41" s="35">
        <v>1768</v>
      </c>
      <c r="E41" s="35">
        <v>76.900000000000006</v>
      </c>
      <c r="F41" s="35">
        <v>1683</v>
      </c>
      <c r="G41" s="35">
        <v>73.2</v>
      </c>
      <c r="H41" s="35">
        <v>89</v>
      </c>
      <c r="I41" s="35">
        <v>84.7</v>
      </c>
      <c r="J41" s="35" t="s">
        <v>26</v>
      </c>
      <c r="K41" s="35" t="s">
        <v>12</v>
      </c>
      <c r="M41" s="38">
        <f t="shared" si="0"/>
        <v>0.76903001304915175</v>
      </c>
    </row>
    <row r="42" spans="1:13" hidden="1" x14ac:dyDescent="0.35">
      <c r="A42" s="35" t="s">
        <v>25</v>
      </c>
      <c r="B42" s="35" t="s">
        <v>16</v>
      </c>
      <c r="C42" s="35">
        <v>977</v>
      </c>
      <c r="D42" s="35">
        <v>838</v>
      </c>
      <c r="E42" s="35">
        <v>85.7</v>
      </c>
      <c r="F42" s="35">
        <v>819</v>
      </c>
      <c r="G42" s="35">
        <v>83.8</v>
      </c>
      <c r="H42" s="35">
        <v>90.9</v>
      </c>
      <c r="I42" s="35">
        <v>89</v>
      </c>
      <c r="J42" s="35" t="s">
        <v>26</v>
      </c>
      <c r="K42" s="35" t="s">
        <v>12</v>
      </c>
      <c r="M42" s="38">
        <f t="shared" si="0"/>
        <v>0.85772773797338797</v>
      </c>
    </row>
    <row r="43" spans="1:13" hidden="1" x14ac:dyDescent="0.35">
      <c r="A43" s="35" t="s">
        <v>25</v>
      </c>
      <c r="B43" s="35" t="s">
        <v>359</v>
      </c>
      <c r="C43" s="35">
        <v>19028</v>
      </c>
      <c r="D43" s="35">
        <v>7161</v>
      </c>
      <c r="E43" s="35">
        <v>37.6</v>
      </c>
      <c r="F43" s="35">
        <v>6314</v>
      </c>
      <c r="G43" s="35">
        <v>33.200000000000003</v>
      </c>
      <c r="H43" s="35">
        <v>65</v>
      </c>
      <c r="I43" s="35">
        <v>56.9</v>
      </c>
      <c r="J43" s="35" t="s">
        <v>26</v>
      </c>
      <c r="K43" s="35" t="s">
        <v>12</v>
      </c>
      <c r="M43" s="38">
        <f t="shared" si="0"/>
        <v>0.37634013033424429</v>
      </c>
    </row>
    <row r="44" spans="1:13" x14ac:dyDescent="0.35">
      <c r="A44" s="35" t="s">
        <v>27</v>
      </c>
      <c r="B44" s="35" t="s">
        <v>10</v>
      </c>
      <c r="C44" s="35">
        <v>1470</v>
      </c>
      <c r="D44" s="35">
        <v>579</v>
      </c>
      <c r="E44" s="35">
        <v>39.4</v>
      </c>
      <c r="F44" s="35">
        <v>454</v>
      </c>
      <c r="G44" s="35">
        <v>30.9</v>
      </c>
      <c r="H44" s="35">
        <v>66.3</v>
      </c>
      <c r="I44" s="35">
        <v>54.5</v>
      </c>
      <c r="J44" s="35" t="s">
        <v>28</v>
      </c>
      <c r="K44" s="35" t="s">
        <v>12</v>
      </c>
      <c r="M44" s="38">
        <f t="shared" si="0"/>
        <v>0.39387755102040817</v>
      </c>
    </row>
    <row r="45" spans="1:13" hidden="1" x14ac:dyDescent="0.35">
      <c r="A45" s="35" t="s">
        <v>27</v>
      </c>
      <c r="B45" s="35" t="s">
        <v>358</v>
      </c>
      <c r="C45" s="35">
        <v>9027</v>
      </c>
      <c r="D45" s="35">
        <v>5208</v>
      </c>
      <c r="E45" s="35">
        <v>57.7</v>
      </c>
      <c r="F45" s="35">
        <v>4530</v>
      </c>
      <c r="G45" s="35">
        <v>50.2</v>
      </c>
      <c r="H45" s="35">
        <v>76.400000000000006</v>
      </c>
      <c r="I45" s="35">
        <v>66.900000000000006</v>
      </c>
      <c r="J45" s="35" t="s">
        <v>28</v>
      </c>
      <c r="K45" s="35" t="s">
        <v>12</v>
      </c>
      <c r="M45" s="38">
        <f t="shared" si="0"/>
        <v>0.57693585908939848</v>
      </c>
    </row>
    <row r="46" spans="1:13" hidden="1" x14ac:dyDescent="0.35">
      <c r="A46" s="35" t="s">
        <v>27</v>
      </c>
      <c r="B46" s="35" t="s">
        <v>13</v>
      </c>
      <c r="C46" s="35">
        <v>2664</v>
      </c>
      <c r="D46" s="35">
        <v>1131</v>
      </c>
      <c r="E46" s="35">
        <v>42.5</v>
      </c>
      <c r="F46" s="35">
        <v>879</v>
      </c>
      <c r="G46" s="35">
        <v>33</v>
      </c>
      <c r="H46" s="35">
        <v>65.7</v>
      </c>
      <c r="I46" s="35">
        <v>54.5</v>
      </c>
      <c r="J46" s="35" t="s">
        <v>28</v>
      </c>
      <c r="K46" s="35" t="s">
        <v>12</v>
      </c>
      <c r="M46" s="38">
        <f t="shared" si="0"/>
        <v>0.42454954954954954</v>
      </c>
    </row>
    <row r="47" spans="1:13" hidden="1" x14ac:dyDescent="0.35">
      <c r="A47" s="35" t="s">
        <v>27</v>
      </c>
      <c r="B47" s="35" t="s">
        <v>14</v>
      </c>
      <c r="C47" s="35">
        <v>2283</v>
      </c>
      <c r="D47" s="35">
        <v>1357</v>
      </c>
      <c r="E47" s="35">
        <v>59.4</v>
      </c>
      <c r="F47" s="35">
        <v>1192</v>
      </c>
      <c r="G47" s="35">
        <v>52.2</v>
      </c>
      <c r="H47" s="35">
        <v>76.900000000000006</v>
      </c>
      <c r="I47" s="35">
        <v>69</v>
      </c>
      <c r="J47" s="35" t="s">
        <v>28</v>
      </c>
      <c r="K47" s="35" t="s">
        <v>12</v>
      </c>
      <c r="M47" s="38">
        <f t="shared" si="0"/>
        <v>0.59439334209373629</v>
      </c>
    </row>
    <row r="48" spans="1:13" hidden="1" x14ac:dyDescent="0.35">
      <c r="A48" s="35" t="s">
        <v>27</v>
      </c>
      <c r="B48" s="35" t="s">
        <v>15</v>
      </c>
      <c r="C48" s="35">
        <v>1821</v>
      </c>
      <c r="D48" s="35">
        <v>1450</v>
      </c>
      <c r="E48" s="35">
        <v>79.599999999999994</v>
      </c>
      <c r="F48" s="35">
        <v>1339</v>
      </c>
      <c r="G48" s="35">
        <v>73.5</v>
      </c>
      <c r="H48" s="35">
        <v>89</v>
      </c>
      <c r="I48" s="35">
        <v>84.7</v>
      </c>
      <c r="J48" s="35" t="s">
        <v>28</v>
      </c>
      <c r="K48" s="35" t="s">
        <v>12</v>
      </c>
      <c r="M48" s="38">
        <f t="shared" si="0"/>
        <v>0.79626578802855574</v>
      </c>
    </row>
    <row r="49" spans="1:13" hidden="1" x14ac:dyDescent="0.35">
      <c r="A49" s="35" t="s">
        <v>27</v>
      </c>
      <c r="B49" s="35" t="s">
        <v>16</v>
      </c>
      <c r="C49" s="35">
        <v>790</v>
      </c>
      <c r="D49" s="35">
        <v>655</v>
      </c>
      <c r="E49" s="35">
        <v>83</v>
      </c>
      <c r="F49" s="35">
        <v>640</v>
      </c>
      <c r="G49" s="35">
        <v>81.099999999999994</v>
      </c>
      <c r="H49" s="35">
        <v>90.9</v>
      </c>
      <c r="I49" s="35">
        <v>89</v>
      </c>
      <c r="J49" s="35" t="s">
        <v>28</v>
      </c>
      <c r="K49" s="35" t="s">
        <v>12</v>
      </c>
      <c r="M49" s="38">
        <f t="shared" si="0"/>
        <v>0.82911392405063289</v>
      </c>
    </row>
    <row r="50" spans="1:13" hidden="1" x14ac:dyDescent="0.35">
      <c r="A50" s="35" t="s">
        <v>27</v>
      </c>
      <c r="B50" s="35" t="s">
        <v>359</v>
      </c>
      <c r="C50" s="35">
        <v>11104</v>
      </c>
      <c r="D50" s="35">
        <v>5208</v>
      </c>
      <c r="E50" s="35">
        <v>46.9</v>
      </c>
      <c r="F50" s="35">
        <v>4530</v>
      </c>
      <c r="G50" s="35">
        <v>40.799999999999997</v>
      </c>
      <c r="H50" s="35">
        <v>65</v>
      </c>
      <c r="I50" s="35">
        <v>56.9</v>
      </c>
      <c r="J50" s="35" t="s">
        <v>28</v>
      </c>
      <c r="K50" s="35" t="s">
        <v>12</v>
      </c>
      <c r="M50" s="38">
        <f t="shared" si="0"/>
        <v>0.46902017291066284</v>
      </c>
    </row>
    <row r="51" spans="1:13" x14ac:dyDescent="0.35">
      <c r="A51" s="35" t="s">
        <v>29</v>
      </c>
      <c r="B51" s="35" t="s">
        <v>10</v>
      </c>
      <c r="C51" s="35">
        <v>867</v>
      </c>
      <c r="D51" s="35">
        <v>144</v>
      </c>
      <c r="E51" s="35">
        <v>16.600000000000001</v>
      </c>
      <c r="F51" s="35">
        <v>106</v>
      </c>
      <c r="G51" s="35">
        <v>12.2</v>
      </c>
      <c r="H51" s="35">
        <v>66.3</v>
      </c>
      <c r="I51" s="35">
        <v>54.5</v>
      </c>
      <c r="J51" s="35" t="s">
        <v>30</v>
      </c>
      <c r="K51" s="35" t="s">
        <v>12</v>
      </c>
      <c r="M51" s="38">
        <f t="shared" si="0"/>
        <v>0.16608996539792387</v>
      </c>
    </row>
    <row r="52" spans="1:13" hidden="1" x14ac:dyDescent="0.35">
      <c r="A52" s="35" t="s">
        <v>29</v>
      </c>
      <c r="B52" s="35" t="s">
        <v>358</v>
      </c>
      <c r="C52" s="35">
        <v>4936</v>
      </c>
      <c r="D52" s="35">
        <v>1966</v>
      </c>
      <c r="E52" s="35">
        <v>39.799999999999997</v>
      </c>
      <c r="F52" s="35">
        <v>1727</v>
      </c>
      <c r="G52" s="35">
        <v>35</v>
      </c>
      <c r="H52" s="35">
        <v>76.400000000000006</v>
      </c>
      <c r="I52" s="35">
        <v>66.900000000000006</v>
      </c>
      <c r="J52" s="35" t="s">
        <v>30</v>
      </c>
      <c r="K52" s="35" t="s">
        <v>12</v>
      </c>
      <c r="M52" s="38">
        <f t="shared" si="0"/>
        <v>0.39829821717990277</v>
      </c>
    </row>
    <row r="53" spans="1:13" hidden="1" x14ac:dyDescent="0.35">
      <c r="A53" s="35" t="s">
        <v>29</v>
      </c>
      <c r="B53" s="35" t="s">
        <v>13</v>
      </c>
      <c r="C53" s="35">
        <v>1677</v>
      </c>
      <c r="D53" s="35">
        <v>421</v>
      </c>
      <c r="E53" s="35">
        <v>25.1</v>
      </c>
      <c r="F53" s="35">
        <v>320</v>
      </c>
      <c r="G53" s="35">
        <v>19.100000000000001</v>
      </c>
      <c r="H53" s="35">
        <v>65.7</v>
      </c>
      <c r="I53" s="35">
        <v>54.5</v>
      </c>
      <c r="J53" s="35" t="s">
        <v>30</v>
      </c>
      <c r="K53" s="35" t="s">
        <v>12</v>
      </c>
      <c r="M53" s="38">
        <f t="shared" si="0"/>
        <v>0.25104353011329755</v>
      </c>
    </row>
    <row r="54" spans="1:13" hidden="1" x14ac:dyDescent="0.35">
      <c r="A54" s="35" t="s">
        <v>29</v>
      </c>
      <c r="B54" s="35" t="s">
        <v>14</v>
      </c>
      <c r="C54" s="35">
        <v>1218</v>
      </c>
      <c r="D54" s="35">
        <v>555</v>
      </c>
      <c r="E54" s="35">
        <v>45.6</v>
      </c>
      <c r="F54" s="35">
        <v>506</v>
      </c>
      <c r="G54" s="35">
        <v>41.5</v>
      </c>
      <c r="H54" s="35">
        <v>76.900000000000006</v>
      </c>
      <c r="I54" s="35">
        <v>69</v>
      </c>
      <c r="J54" s="35" t="s">
        <v>30</v>
      </c>
      <c r="K54" s="35" t="s">
        <v>12</v>
      </c>
      <c r="M54" s="38">
        <f t="shared" si="0"/>
        <v>0.45566502463054187</v>
      </c>
    </row>
    <row r="55" spans="1:13" hidden="1" x14ac:dyDescent="0.35">
      <c r="A55" s="35" t="s">
        <v>29</v>
      </c>
      <c r="B55" s="35" t="s">
        <v>15</v>
      </c>
      <c r="C55" s="35">
        <v>830</v>
      </c>
      <c r="D55" s="35">
        <v>570</v>
      </c>
      <c r="E55" s="35">
        <v>68.7</v>
      </c>
      <c r="F55" s="35">
        <v>530</v>
      </c>
      <c r="G55" s="35">
        <v>63.9</v>
      </c>
      <c r="H55" s="35">
        <v>89</v>
      </c>
      <c r="I55" s="35">
        <v>84.7</v>
      </c>
      <c r="J55" s="35" t="s">
        <v>30</v>
      </c>
      <c r="K55" s="35" t="s">
        <v>12</v>
      </c>
      <c r="M55" s="38">
        <f t="shared" si="0"/>
        <v>0.68674698795180722</v>
      </c>
    </row>
    <row r="56" spans="1:13" hidden="1" x14ac:dyDescent="0.35">
      <c r="A56" s="35" t="s">
        <v>29</v>
      </c>
      <c r="B56" s="35" t="s">
        <v>16</v>
      </c>
      <c r="C56" s="35">
        <v>345</v>
      </c>
      <c r="D56" s="35">
        <v>270</v>
      </c>
      <c r="E56" s="35">
        <v>78.400000000000006</v>
      </c>
      <c r="F56" s="35">
        <v>259</v>
      </c>
      <c r="G56" s="35">
        <v>75.2</v>
      </c>
      <c r="H56" s="35">
        <v>90.9</v>
      </c>
      <c r="I56" s="35">
        <v>89</v>
      </c>
      <c r="J56" s="35" t="s">
        <v>30</v>
      </c>
      <c r="K56" s="35" t="s">
        <v>12</v>
      </c>
      <c r="M56" s="38">
        <f t="shared" si="0"/>
        <v>0.78260869565217395</v>
      </c>
    </row>
    <row r="57" spans="1:13" hidden="1" x14ac:dyDescent="0.35">
      <c r="A57" s="35" t="s">
        <v>29</v>
      </c>
      <c r="B57" s="35" t="s">
        <v>359</v>
      </c>
      <c r="C57" s="35">
        <v>6409</v>
      </c>
      <c r="D57" s="35">
        <v>1966</v>
      </c>
      <c r="E57" s="35">
        <v>30.7</v>
      </c>
      <c r="F57" s="35">
        <v>1727</v>
      </c>
      <c r="G57" s="35">
        <v>26.9</v>
      </c>
      <c r="H57" s="35">
        <v>65</v>
      </c>
      <c r="I57" s="35">
        <v>56.9</v>
      </c>
      <c r="J57" s="35" t="s">
        <v>30</v>
      </c>
      <c r="K57" s="35" t="s">
        <v>12</v>
      </c>
      <c r="M57" s="38">
        <f t="shared" si="0"/>
        <v>0.30675612420034326</v>
      </c>
    </row>
    <row r="58" spans="1:13" x14ac:dyDescent="0.35">
      <c r="A58" s="35" t="s">
        <v>31</v>
      </c>
      <c r="B58" s="35" t="s">
        <v>10</v>
      </c>
      <c r="C58" s="35">
        <v>3267</v>
      </c>
      <c r="D58" s="35">
        <v>1481</v>
      </c>
      <c r="E58" s="35">
        <v>45.3</v>
      </c>
      <c r="F58" s="35">
        <v>1096</v>
      </c>
      <c r="G58" s="35">
        <v>33.6</v>
      </c>
      <c r="H58" s="35">
        <v>66.3</v>
      </c>
      <c r="I58" s="35">
        <v>54.5</v>
      </c>
      <c r="J58" s="35" t="s">
        <v>32</v>
      </c>
      <c r="K58" s="35" t="s">
        <v>12</v>
      </c>
      <c r="M58" s="38">
        <f t="shared" si="0"/>
        <v>0.45332108968472606</v>
      </c>
    </row>
    <row r="59" spans="1:13" hidden="1" x14ac:dyDescent="0.35">
      <c r="A59" s="35" t="s">
        <v>31</v>
      </c>
      <c r="B59" s="35" t="s">
        <v>358</v>
      </c>
      <c r="C59" s="35">
        <v>23101</v>
      </c>
      <c r="D59" s="35">
        <v>14240</v>
      </c>
      <c r="E59" s="35">
        <v>61.6</v>
      </c>
      <c r="F59" s="35">
        <v>12220</v>
      </c>
      <c r="G59" s="35">
        <v>52.9</v>
      </c>
      <c r="H59" s="35">
        <v>76.400000000000006</v>
      </c>
      <c r="I59" s="35">
        <v>66.900000000000006</v>
      </c>
      <c r="J59" s="35" t="s">
        <v>32</v>
      </c>
      <c r="K59" s="35" t="s">
        <v>12</v>
      </c>
      <c r="M59" s="38">
        <f t="shared" si="0"/>
        <v>0.61642353144885498</v>
      </c>
    </row>
    <row r="60" spans="1:13" hidden="1" x14ac:dyDescent="0.35">
      <c r="A60" s="35" t="s">
        <v>31</v>
      </c>
      <c r="B60" s="35" t="s">
        <v>13</v>
      </c>
      <c r="C60" s="35">
        <v>7813</v>
      </c>
      <c r="D60" s="35">
        <v>3952</v>
      </c>
      <c r="E60" s="35">
        <v>50.6</v>
      </c>
      <c r="F60" s="35">
        <v>3146</v>
      </c>
      <c r="G60" s="35">
        <v>40.299999999999997</v>
      </c>
      <c r="H60" s="35">
        <v>65.7</v>
      </c>
      <c r="I60" s="35">
        <v>54.5</v>
      </c>
      <c r="J60" s="35" t="s">
        <v>32</v>
      </c>
      <c r="K60" s="35" t="s">
        <v>12</v>
      </c>
      <c r="M60" s="38">
        <f t="shared" si="0"/>
        <v>0.50582362728785357</v>
      </c>
    </row>
    <row r="61" spans="1:13" hidden="1" x14ac:dyDescent="0.35">
      <c r="A61" s="35" t="s">
        <v>31</v>
      </c>
      <c r="B61" s="35" t="s">
        <v>14</v>
      </c>
      <c r="C61" s="35">
        <v>7356</v>
      </c>
      <c r="D61" s="35">
        <v>4876</v>
      </c>
      <c r="E61" s="35">
        <v>66.3</v>
      </c>
      <c r="F61" s="35">
        <v>4263</v>
      </c>
      <c r="G61" s="35">
        <v>58</v>
      </c>
      <c r="H61" s="35">
        <v>76.900000000000006</v>
      </c>
      <c r="I61" s="35">
        <v>69</v>
      </c>
      <c r="J61" s="35" t="s">
        <v>32</v>
      </c>
      <c r="K61" s="35" t="s">
        <v>12</v>
      </c>
      <c r="M61" s="38">
        <f t="shared" si="0"/>
        <v>0.66286025013594341</v>
      </c>
    </row>
    <row r="62" spans="1:13" hidden="1" x14ac:dyDescent="0.35">
      <c r="A62" s="35" t="s">
        <v>31</v>
      </c>
      <c r="B62" s="35" t="s">
        <v>15</v>
      </c>
      <c r="C62" s="35">
        <v>3412</v>
      </c>
      <c r="D62" s="35">
        <v>2805</v>
      </c>
      <c r="E62" s="35">
        <v>82.2</v>
      </c>
      <c r="F62" s="35">
        <v>2642</v>
      </c>
      <c r="G62" s="35">
        <v>77.400000000000006</v>
      </c>
      <c r="H62" s="35">
        <v>89</v>
      </c>
      <c r="I62" s="35">
        <v>84.7</v>
      </c>
      <c r="J62" s="35" t="s">
        <v>32</v>
      </c>
      <c r="K62" s="35" t="s">
        <v>12</v>
      </c>
      <c r="M62" s="38">
        <f t="shared" si="0"/>
        <v>0.82209847596717467</v>
      </c>
    </row>
    <row r="63" spans="1:13" hidden="1" x14ac:dyDescent="0.35">
      <c r="A63" s="35" t="s">
        <v>31</v>
      </c>
      <c r="B63" s="35" t="s">
        <v>16</v>
      </c>
      <c r="C63" s="35">
        <v>1253</v>
      </c>
      <c r="D63" s="35">
        <v>1062</v>
      </c>
      <c r="E63" s="35">
        <v>84.8</v>
      </c>
      <c r="F63" s="35">
        <v>1040</v>
      </c>
      <c r="G63" s="35">
        <v>83</v>
      </c>
      <c r="H63" s="35">
        <v>90.9</v>
      </c>
      <c r="I63" s="35">
        <v>89</v>
      </c>
      <c r="J63" s="35" t="s">
        <v>32</v>
      </c>
      <c r="K63" s="35" t="s">
        <v>12</v>
      </c>
      <c r="M63" s="38">
        <f t="shared" si="0"/>
        <v>0.84756584197924978</v>
      </c>
    </row>
    <row r="64" spans="1:13" hidden="1" x14ac:dyDescent="0.35">
      <c r="A64" s="35" t="s">
        <v>31</v>
      </c>
      <c r="B64" s="35" t="s">
        <v>359</v>
      </c>
      <c r="C64" s="35">
        <v>27753</v>
      </c>
      <c r="D64" s="35">
        <v>14240</v>
      </c>
      <c r="E64" s="35">
        <v>51.3</v>
      </c>
      <c r="F64" s="35">
        <v>12220</v>
      </c>
      <c r="G64" s="35">
        <v>44</v>
      </c>
      <c r="H64" s="35">
        <v>65</v>
      </c>
      <c r="I64" s="35">
        <v>56.9</v>
      </c>
      <c r="J64" s="35" t="s">
        <v>32</v>
      </c>
      <c r="K64" s="35" t="s">
        <v>12</v>
      </c>
      <c r="M64" s="38">
        <f t="shared" si="0"/>
        <v>0.51309768313335491</v>
      </c>
    </row>
    <row r="65" spans="1:13" x14ac:dyDescent="0.35">
      <c r="A65" s="35" t="s">
        <v>33</v>
      </c>
      <c r="B65" s="35" t="s">
        <v>10</v>
      </c>
      <c r="C65" s="35">
        <v>328</v>
      </c>
      <c r="D65" s="35">
        <v>107</v>
      </c>
      <c r="E65" s="35">
        <v>32.6</v>
      </c>
      <c r="F65" s="35">
        <v>81</v>
      </c>
      <c r="G65" s="35">
        <v>24.7</v>
      </c>
      <c r="H65" s="35">
        <v>66.3</v>
      </c>
      <c r="I65" s="35">
        <v>54.5</v>
      </c>
      <c r="J65" s="35" t="s">
        <v>34</v>
      </c>
      <c r="K65" s="35" t="s">
        <v>12</v>
      </c>
      <c r="M65" s="38">
        <f t="shared" si="0"/>
        <v>0.32621951219512196</v>
      </c>
    </row>
    <row r="66" spans="1:13" hidden="1" x14ac:dyDescent="0.35">
      <c r="A66" s="35" t="s">
        <v>33</v>
      </c>
      <c r="B66" s="35" t="s">
        <v>358</v>
      </c>
      <c r="C66" s="35">
        <v>2972</v>
      </c>
      <c r="D66" s="35">
        <v>1720</v>
      </c>
      <c r="E66" s="35">
        <v>57.9</v>
      </c>
      <c r="F66" s="35">
        <v>1486</v>
      </c>
      <c r="G66" s="35">
        <v>50</v>
      </c>
      <c r="H66" s="35">
        <v>76.400000000000006</v>
      </c>
      <c r="I66" s="35">
        <v>66.900000000000006</v>
      </c>
      <c r="J66" s="35" t="s">
        <v>34</v>
      </c>
      <c r="K66" s="35" t="s">
        <v>12</v>
      </c>
      <c r="M66" s="38">
        <f t="shared" si="0"/>
        <v>0.57873485868102292</v>
      </c>
    </row>
    <row r="67" spans="1:13" hidden="1" x14ac:dyDescent="0.35">
      <c r="A67" s="35" t="s">
        <v>33</v>
      </c>
      <c r="B67" s="35" t="s">
        <v>13</v>
      </c>
      <c r="C67" s="35">
        <v>767</v>
      </c>
      <c r="D67" s="35">
        <v>311</v>
      </c>
      <c r="E67" s="35">
        <v>40.5</v>
      </c>
      <c r="F67" s="35">
        <v>238</v>
      </c>
      <c r="G67" s="35">
        <v>31</v>
      </c>
      <c r="H67" s="35">
        <v>65.7</v>
      </c>
      <c r="I67" s="35">
        <v>54.5</v>
      </c>
      <c r="J67" s="35" t="s">
        <v>34</v>
      </c>
      <c r="K67" s="35" t="s">
        <v>12</v>
      </c>
      <c r="M67" s="38">
        <f t="shared" ref="M67:M130" si="1">D67/C67</f>
        <v>0.40547588005215124</v>
      </c>
    </row>
    <row r="68" spans="1:13" hidden="1" x14ac:dyDescent="0.35">
      <c r="A68" s="35" t="s">
        <v>33</v>
      </c>
      <c r="B68" s="35" t="s">
        <v>14</v>
      </c>
      <c r="C68" s="35">
        <v>838</v>
      </c>
      <c r="D68" s="35">
        <v>470</v>
      </c>
      <c r="E68" s="35">
        <v>56.1</v>
      </c>
      <c r="F68" s="35">
        <v>379</v>
      </c>
      <c r="G68" s="35">
        <v>45.2</v>
      </c>
      <c r="H68" s="35">
        <v>76.900000000000006</v>
      </c>
      <c r="I68" s="35">
        <v>69</v>
      </c>
      <c r="J68" s="35" t="s">
        <v>34</v>
      </c>
      <c r="K68" s="35" t="s">
        <v>12</v>
      </c>
      <c r="M68" s="38">
        <f t="shared" si="1"/>
        <v>0.56085918854415273</v>
      </c>
    </row>
    <row r="69" spans="1:13" hidden="1" x14ac:dyDescent="0.35">
      <c r="A69" s="35" t="s">
        <v>33</v>
      </c>
      <c r="B69" s="35" t="s">
        <v>15</v>
      </c>
      <c r="C69" s="35">
        <v>726</v>
      </c>
      <c r="D69" s="35">
        <v>568</v>
      </c>
      <c r="E69" s="35">
        <v>78.2</v>
      </c>
      <c r="F69" s="35">
        <v>527</v>
      </c>
      <c r="G69" s="35">
        <v>72.599999999999994</v>
      </c>
      <c r="H69" s="35">
        <v>89</v>
      </c>
      <c r="I69" s="35">
        <v>84.7</v>
      </c>
      <c r="J69" s="35" t="s">
        <v>34</v>
      </c>
      <c r="K69" s="35" t="s">
        <v>12</v>
      </c>
      <c r="M69" s="38">
        <f t="shared" si="1"/>
        <v>0.78236914600550966</v>
      </c>
    </row>
    <row r="70" spans="1:13" hidden="1" x14ac:dyDescent="0.35">
      <c r="A70" s="35" t="s">
        <v>33</v>
      </c>
      <c r="B70" s="35" t="s">
        <v>16</v>
      </c>
      <c r="C70" s="35">
        <v>312</v>
      </c>
      <c r="D70" s="35">
        <v>259</v>
      </c>
      <c r="E70" s="35">
        <v>83</v>
      </c>
      <c r="F70" s="35">
        <v>256</v>
      </c>
      <c r="G70" s="35">
        <v>82</v>
      </c>
      <c r="H70" s="35">
        <v>90.9</v>
      </c>
      <c r="I70" s="35">
        <v>89</v>
      </c>
      <c r="J70" s="35" t="s">
        <v>34</v>
      </c>
      <c r="K70" s="35" t="s">
        <v>12</v>
      </c>
      <c r="M70" s="38">
        <f t="shared" si="1"/>
        <v>0.83012820512820518</v>
      </c>
    </row>
    <row r="71" spans="1:13" hidden="1" x14ac:dyDescent="0.35">
      <c r="A71" s="35" t="s">
        <v>33</v>
      </c>
      <c r="B71" s="35" t="s">
        <v>359</v>
      </c>
      <c r="C71" s="35">
        <v>3486</v>
      </c>
      <c r="D71" s="35">
        <v>1720</v>
      </c>
      <c r="E71" s="35">
        <v>49.3</v>
      </c>
      <c r="F71" s="35">
        <v>1486</v>
      </c>
      <c r="G71" s="35">
        <v>42.6</v>
      </c>
      <c r="H71" s="35">
        <v>65</v>
      </c>
      <c r="I71" s="35">
        <v>56.9</v>
      </c>
      <c r="J71" s="35" t="s">
        <v>34</v>
      </c>
      <c r="K71" s="35" t="s">
        <v>12</v>
      </c>
      <c r="M71" s="38">
        <f t="shared" si="1"/>
        <v>0.49340218014916809</v>
      </c>
    </row>
    <row r="72" spans="1:13" x14ac:dyDescent="0.35">
      <c r="A72" s="35" t="s">
        <v>35</v>
      </c>
      <c r="B72" s="35" t="s">
        <v>10</v>
      </c>
      <c r="C72" s="35">
        <v>1265</v>
      </c>
      <c r="D72" s="35">
        <v>559</v>
      </c>
      <c r="E72" s="35">
        <v>44.2</v>
      </c>
      <c r="F72" s="35">
        <v>442</v>
      </c>
      <c r="G72" s="35">
        <v>34.9</v>
      </c>
      <c r="H72" s="35">
        <v>66.3</v>
      </c>
      <c r="I72" s="35">
        <v>54.5</v>
      </c>
      <c r="J72" s="35" t="s">
        <v>36</v>
      </c>
      <c r="K72" s="35" t="s">
        <v>12</v>
      </c>
      <c r="M72" s="38">
        <f t="shared" si="1"/>
        <v>0.44189723320158103</v>
      </c>
    </row>
    <row r="73" spans="1:13" hidden="1" x14ac:dyDescent="0.35">
      <c r="A73" s="35" t="s">
        <v>35</v>
      </c>
      <c r="B73" s="35" t="s">
        <v>358</v>
      </c>
      <c r="C73" s="35">
        <v>9600</v>
      </c>
      <c r="D73" s="35">
        <v>5884</v>
      </c>
      <c r="E73" s="35">
        <v>61.3</v>
      </c>
      <c r="F73" s="35">
        <v>5117</v>
      </c>
      <c r="G73" s="35">
        <v>53.3</v>
      </c>
      <c r="H73" s="35">
        <v>76.400000000000006</v>
      </c>
      <c r="I73" s="35">
        <v>66.900000000000006</v>
      </c>
      <c r="J73" s="35" t="s">
        <v>36</v>
      </c>
      <c r="K73" s="35" t="s">
        <v>12</v>
      </c>
      <c r="M73" s="38">
        <f t="shared" si="1"/>
        <v>0.61291666666666667</v>
      </c>
    </row>
    <row r="74" spans="1:13" hidden="1" x14ac:dyDescent="0.35">
      <c r="A74" s="35" t="s">
        <v>35</v>
      </c>
      <c r="B74" s="35" t="s">
        <v>13</v>
      </c>
      <c r="C74" s="35">
        <v>2801</v>
      </c>
      <c r="D74" s="35">
        <v>1379</v>
      </c>
      <c r="E74" s="35">
        <v>49.2</v>
      </c>
      <c r="F74" s="35">
        <v>1068</v>
      </c>
      <c r="G74" s="35">
        <v>38.1</v>
      </c>
      <c r="H74" s="35">
        <v>65.7</v>
      </c>
      <c r="I74" s="35">
        <v>54.5</v>
      </c>
      <c r="J74" s="35" t="s">
        <v>36</v>
      </c>
      <c r="K74" s="35" t="s">
        <v>12</v>
      </c>
      <c r="M74" s="38">
        <f t="shared" si="1"/>
        <v>0.49232416993930739</v>
      </c>
    </row>
    <row r="75" spans="1:13" hidden="1" x14ac:dyDescent="0.35">
      <c r="A75" s="35" t="s">
        <v>35</v>
      </c>
      <c r="B75" s="35" t="s">
        <v>14</v>
      </c>
      <c r="C75" s="35">
        <v>3151</v>
      </c>
      <c r="D75" s="35">
        <v>2059</v>
      </c>
      <c r="E75" s="35">
        <v>65.3</v>
      </c>
      <c r="F75" s="35">
        <v>1819</v>
      </c>
      <c r="G75" s="35">
        <v>57.7</v>
      </c>
      <c r="H75" s="35">
        <v>76.900000000000006</v>
      </c>
      <c r="I75" s="35">
        <v>69</v>
      </c>
      <c r="J75" s="35" t="s">
        <v>36</v>
      </c>
      <c r="K75" s="35" t="s">
        <v>12</v>
      </c>
      <c r="M75" s="38">
        <f t="shared" si="1"/>
        <v>0.65344335131704223</v>
      </c>
    </row>
    <row r="76" spans="1:13" hidden="1" x14ac:dyDescent="0.35">
      <c r="A76" s="35" t="s">
        <v>35</v>
      </c>
      <c r="B76" s="35" t="s">
        <v>15</v>
      </c>
      <c r="C76" s="35">
        <v>1903</v>
      </c>
      <c r="D76" s="35">
        <v>1482</v>
      </c>
      <c r="E76" s="35">
        <v>77.900000000000006</v>
      </c>
      <c r="F76" s="35">
        <v>1401</v>
      </c>
      <c r="G76" s="35">
        <v>73.599999999999994</v>
      </c>
      <c r="H76" s="35">
        <v>89</v>
      </c>
      <c r="I76" s="35">
        <v>84.7</v>
      </c>
      <c r="J76" s="35" t="s">
        <v>36</v>
      </c>
      <c r="K76" s="35" t="s">
        <v>12</v>
      </c>
      <c r="M76" s="38">
        <f t="shared" si="1"/>
        <v>0.77877036258539145</v>
      </c>
    </row>
    <row r="77" spans="1:13" hidden="1" x14ac:dyDescent="0.35">
      <c r="A77" s="35" t="s">
        <v>35</v>
      </c>
      <c r="B77" s="35" t="s">
        <v>16</v>
      </c>
      <c r="C77" s="35">
        <v>479</v>
      </c>
      <c r="D77" s="35">
        <v>383</v>
      </c>
      <c r="E77" s="35">
        <v>80</v>
      </c>
      <c r="F77" s="35">
        <v>373</v>
      </c>
      <c r="G77" s="35">
        <v>77.900000000000006</v>
      </c>
      <c r="H77" s="35">
        <v>90.9</v>
      </c>
      <c r="I77" s="35">
        <v>89</v>
      </c>
      <c r="J77" s="35" t="s">
        <v>36</v>
      </c>
      <c r="K77" s="35" t="s">
        <v>12</v>
      </c>
      <c r="M77" s="38">
        <f t="shared" si="1"/>
        <v>0.79958246346555328</v>
      </c>
    </row>
    <row r="78" spans="1:13" hidden="1" x14ac:dyDescent="0.35">
      <c r="A78" s="35" t="s">
        <v>35</v>
      </c>
      <c r="B78" s="35" t="s">
        <v>359</v>
      </c>
      <c r="C78" s="35">
        <v>11298</v>
      </c>
      <c r="D78" s="35">
        <v>5884</v>
      </c>
      <c r="E78" s="35">
        <v>52.1</v>
      </c>
      <c r="F78" s="35">
        <v>5117</v>
      </c>
      <c r="G78" s="35">
        <v>45.3</v>
      </c>
      <c r="H78" s="35">
        <v>65</v>
      </c>
      <c r="I78" s="35">
        <v>56.9</v>
      </c>
      <c r="J78" s="35" t="s">
        <v>36</v>
      </c>
      <c r="K78" s="35" t="s">
        <v>12</v>
      </c>
      <c r="M78" s="38">
        <f t="shared" si="1"/>
        <v>0.52080014161798549</v>
      </c>
    </row>
    <row r="79" spans="1:13" x14ac:dyDescent="0.35">
      <c r="A79" s="35" t="s">
        <v>37</v>
      </c>
      <c r="B79" s="35" t="s">
        <v>10</v>
      </c>
      <c r="C79" s="35">
        <v>6316</v>
      </c>
      <c r="D79" s="35">
        <v>3613</v>
      </c>
      <c r="E79" s="35">
        <v>57.2</v>
      </c>
      <c r="F79" s="35">
        <v>2955</v>
      </c>
      <c r="G79" s="35">
        <v>46.8</v>
      </c>
      <c r="H79" s="35">
        <v>66.3</v>
      </c>
      <c r="I79" s="35">
        <v>54.5</v>
      </c>
      <c r="J79" s="35" t="s">
        <v>38</v>
      </c>
      <c r="K79" s="35" t="s">
        <v>12</v>
      </c>
      <c r="M79" s="38">
        <f t="shared" si="1"/>
        <v>0.57203926535782146</v>
      </c>
    </row>
    <row r="80" spans="1:13" hidden="1" x14ac:dyDescent="0.35">
      <c r="A80" s="35" t="s">
        <v>37</v>
      </c>
      <c r="B80" s="35" t="s">
        <v>358</v>
      </c>
      <c r="C80" s="35">
        <v>59133</v>
      </c>
      <c r="D80" s="35">
        <v>41743</v>
      </c>
      <c r="E80" s="35">
        <v>70.599999999999994</v>
      </c>
      <c r="F80" s="35">
        <v>37363</v>
      </c>
      <c r="G80" s="35">
        <v>63.2</v>
      </c>
      <c r="H80" s="35">
        <v>76.400000000000006</v>
      </c>
      <c r="I80" s="35">
        <v>66.900000000000006</v>
      </c>
      <c r="J80" s="35" t="s">
        <v>38</v>
      </c>
      <c r="K80" s="35" t="s">
        <v>12</v>
      </c>
      <c r="M80" s="38">
        <f t="shared" si="1"/>
        <v>0.70591716976984087</v>
      </c>
    </row>
    <row r="81" spans="1:13" hidden="1" x14ac:dyDescent="0.35">
      <c r="A81" s="35" t="s">
        <v>37</v>
      </c>
      <c r="B81" s="35" t="s">
        <v>13</v>
      </c>
      <c r="C81" s="35">
        <v>17728</v>
      </c>
      <c r="D81" s="35">
        <v>10079</v>
      </c>
      <c r="E81" s="35">
        <v>56.9</v>
      </c>
      <c r="F81" s="35">
        <v>8327</v>
      </c>
      <c r="G81" s="35">
        <v>47</v>
      </c>
      <c r="H81" s="35">
        <v>65.7</v>
      </c>
      <c r="I81" s="35">
        <v>54.5</v>
      </c>
      <c r="J81" s="35" t="s">
        <v>38</v>
      </c>
      <c r="K81" s="35" t="s">
        <v>12</v>
      </c>
      <c r="M81" s="38">
        <f t="shared" si="1"/>
        <v>0.56853564981949456</v>
      </c>
    </row>
    <row r="82" spans="1:13" hidden="1" x14ac:dyDescent="0.35">
      <c r="A82" s="35" t="s">
        <v>37</v>
      </c>
      <c r="B82" s="35" t="s">
        <v>14</v>
      </c>
      <c r="C82" s="35">
        <v>17120</v>
      </c>
      <c r="D82" s="35">
        <v>12093</v>
      </c>
      <c r="E82" s="35">
        <v>70.599999999999994</v>
      </c>
      <c r="F82" s="35">
        <v>10790</v>
      </c>
      <c r="G82" s="35">
        <v>63</v>
      </c>
      <c r="H82" s="35">
        <v>76.900000000000006</v>
      </c>
      <c r="I82" s="35">
        <v>69</v>
      </c>
      <c r="J82" s="35" t="s">
        <v>38</v>
      </c>
      <c r="K82" s="35" t="s">
        <v>12</v>
      </c>
      <c r="M82" s="38">
        <f t="shared" si="1"/>
        <v>0.70636682242990656</v>
      </c>
    </row>
    <row r="83" spans="1:13" hidden="1" x14ac:dyDescent="0.35">
      <c r="A83" s="35" t="s">
        <v>37</v>
      </c>
      <c r="B83" s="35" t="s">
        <v>15</v>
      </c>
      <c r="C83" s="35">
        <v>12190</v>
      </c>
      <c r="D83" s="35">
        <v>10558</v>
      </c>
      <c r="E83" s="35">
        <v>86.6</v>
      </c>
      <c r="F83" s="35">
        <v>10087</v>
      </c>
      <c r="G83" s="35">
        <v>82.7</v>
      </c>
      <c r="H83" s="35">
        <v>89</v>
      </c>
      <c r="I83" s="35">
        <v>84.7</v>
      </c>
      <c r="J83" s="35" t="s">
        <v>38</v>
      </c>
      <c r="K83" s="35" t="s">
        <v>12</v>
      </c>
      <c r="M83" s="38">
        <f t="shared" si="1"/>
        <v>0.86611977030352749</v>
      </c>
    </row>
    <row r="84" spans="1:13" hidden="1" x14ac:dyDescent="0.35">
      <c r="A84" s="35" t="s">
        <v>37</v>
      </c>
      <c r="B84" s="35" t="s">
        <v>16</v>
      </c>
      <c r="C84" s="35">
        <v>5779</v>
      </c>
      <c r="D84" s="35">
        <v>5214</v>
      </c>
      <c r="E84" s="35">
        <v>90.2</v>
      </c>
      <c r="F84" s="35">
        <v>5082</v>
      </c>
      <c r="G84" s="35">
        <v>87.9</v>
      </c>
      <c r="H84" s="35">
        <v>90.9</v>
      </c>
      <c r="I84" s="35">
        <v>89</v>
      </c>
      <c r="J84" s="35" t="s">
        <v>38</v>
      </c>
      <c r="K84" s="35" t="s">
        <v>12</v>
      </c>
      <c r="M84" s="38">
        <f t="shared" si="1"/>
        <v>0.90223222010728499</v>
      </c>
    </row>
    <row r="85" spans="1:13" hidden="1" x14ac:dyDescent="0.35">
      <c r="A85" s="35" t="s">
        <v>37</v>
      </c>
      <c r="B85" s="35" t="s">
        <v>359</v>
      </c>
      <c r="C85" s="35">
        <v>68115</v>
      </c>
      <c r="D85" s="35">
        <v>41743</v>
      </c>
      <c r="E85" s="35">
        <v>61.3</v>
      </c>
      <c r="F85" s="35">
        <v>37363</v>
      </c>
      <c r="G85" s="35">
        <v>54.9</v>
      </c>
      <c r="H85" s="35">
        <v>65</v>
      </c>
      <c r="I85" s="35">
        <v>56.9</v>
      </c>
      <c r="J85" s="35" t="s">
        <v>38</v>
      </c>
      <c r="K85" s="35" t="s">
        <v>12</v>
      </c>
      <c r="M85" s="38">
        <f t="shared" si="1"/>
        <v>0.61283124128312416</v>
      </c>
    </row>
    <row r="86" spans="1:13" x14ac:dyDescent="0.35">
      <c r="A86" s="35" t="s">
        <v>39</v>
      </c>
      <c r="B86" s="35" t="s">
        <v>10</v>
      </c>
      <c r="C86" s="35">
        <v>3980</v>
      </c>
      <c r="D86" s="35">
        <v>3125</v>
      </c>
      <c r="E86" s="35">
        <v>78.5</v>
      </c>
      <c r="F86" s="35">
        <v>2644</v>
      </c>
      <c r="G86" s="35">
        <v>66.400000000000006</v>
      </c>
      <c r="H86" s="35">
        <v>66.3</v>
      </c>
      <c r="I86" s="35">
        <v>54.5</v>
      </c>
      <c r="J86" s="35" t="s">
        <v>40</v>
      </c>
      <c r="K86" s="35" t="s">
        <v>12</v>
      </c>
      <c r="M86" s="38">
        <f t="shared" si="1"/>
        <v>0.78517587939698497</v>
      </c>
    </row>
    <row r="87" spans="1:13" hidden="1" x14ac:dyDescent="0.35">
      <c r="A87" s="35" t="s">
        <v>39</v>
      </c>
      <c r="B87" s="35" t="s">
        <v>358</v>
      </c>
      <c r="C87" s="35">
        <v>32091</v>
      </c>
      <c r="D87" s="35">
        <v>26930</v>
      </c>
      <c r="E87" s="35">
        <v>83.9</v>
      </c>
      <c r="F87" s="35">
        <v>24300</v>
      </c>
      <c r="G87" s="35">
        <v>75.7</v>
      </c>
      <c r="H87" s="35">
        <v>76.400000000000006</v>
      </c>
      <c r="I87" s="35">
        <v>66.900000000000006</v>
      </c>
      <c r="J87" s="35" t="s">
        <v>40</v>
      </c>
      <c r="K87" s="35" t="s">
        <v>12</v>
      </c>
      <c r="M87" s="38">
        <f t="shared" si="1"/>
        <v>0.83917609298557228</v>
      </c>
    </row>
    <row r="88" spans="1:13" hidden="1" x14ac:dyDescent="0.35">
      <c r="A88" s="35" t="s">
        <v>39</v>
      </c>
      <c r="B88" s="35" t="s">
        <v>13</v>
      </c>
      <c r="C88" s="35">
        <v>13363</v>
      </c>
      <c r="D88" s="35">
        <v>10337</v>
      </c>
      <c r="E88" s="35">
        <v>77.400000000000006</v>
      </c>
      <c r="F88" s="35">
        <v>8819</v>
      </c>
      <c r="G88" s="35">
        <v>66</v>
      </c>
      <c r="H88" s="35">
        <v>65.7</v>
      </c>
      <c r="I88" s="35">
        <v>54.5</v>
      </c>
      <c r="J88" s="35" t="s">
        <v>40</v>
      </c>
      <c r="K88" s="35" t="s">
        <v>12</v>
      </c>
      <c r="M88" s="38">
        <f t="shared" si="1"/>
        <v>0.7735538426999925</v>
      </c>
    </row>
    <row r="89" spans="1:13" hidden="1" x14ac:dyDescent="0.35">
      <c r="A89" s="35" t="s">
        <v>39</v>
      </c>
      <c r="B89" s="35" t="s">
        <v>14</v>
      </c>
      <c r="C89" s="35">
        <v>8526</v>
      </c>
      <c r="D89" s="35">
        <v>7354</v>
      </c>
      <c r="E89" s="35">
        <v>86.3</v>
      </c>
      <c r="F89" s="35">
        <v>6877</v>
      </c>
      <c r="G89" s="35">
        <v>80.7</v>
      </c>
      <c r="H89" s="35">
        <v>76.900000000000006</v>
      </c>
      <c r="I89" s="35">
        <v>69</v>
      </c>
      <c r="J89" s="35" t="s">
        <v>40</v>
      </c>
      <c r="K89" s="35" t="s">
        <v>12</v>
      </c>
      <c r="M89" s="38">
        <f t="shared" si="1"/>
        <v>0.86253811869575414</v>
      </c>
    </row>
    <row r="90" spans="1:13" hidden="1" x14ac:dyDescent="0.35">
      <c r="A90" s="35" t="s">
        <v>39</v>
      </c>
      <c r="B90" s="35" t="s">
        <v>15</v>
      </c>
      <c r="C90" s="35">
        <v>4712</v>
      </c>
      <c r="D90" s="35">
        <v>4439</v>
      </c>
      <c r="E90" s="35">
        <v>94.2</v>
      </c>
      <c r="F90" s="35">
        <v>4345</v>
      </c>
      <c r="G90" s="35">
        <v>92.2</v>
      </c>
      <c r="H90" s="35">
        <v>89</v>
      </c>
      <c r="I90" s="35">
        <v>84.7</v>
      </c>
      <c r="J90" s="35" t="s">
        <v>40</v>
      </c>
      <c r="K90" s="35" t="s">
        <v>12</v>
      </c>
      <c r="M90" s="38">
        <f t="shared" si="1"/>
        <v>0.94206281833616301</v>
      </c>
    </row>
    <row r="91" spans="1:13" hidden="1" x14ac:dyDescent="0.35">
      <c r="A91" s="35" t="s">
        <v>39</v>
      </c>
      <c r="B91" s="35" t="s">
        <v>16</v>
      </c>
      <c r="C91" s="35">
        <v>1510</v>
      </c>
      <c r="D91" s="35">
        <v>1483</v>
      </c>
      <c r="E91" s="35">
        <v>98.2</v>
      </c>
      <c r="F91" s="35">
        <v>1479</v>
      </c>
      <c r="G91" s="35">
        <v>97.9</v>
      </c>
      <c r="H91" s="35">
        <v>90.9</v>
      </c>
      <c r="I91" s="35">
        <v>89</v>
      </c>
      <c r="J91" s="35" t="s">
        <v>40</v>
      </c>
      <c r="K91" s="35" t="s">
        <v>12</v>
      </c>
      <c r="M91" s="38">
        <f t="shared" si="1"/>
        <v>0.98211920529801322</v>
      </c>
    </row>
    <row r="92" spans="1:13" hidden="1" x14ac:dyDescent="0.35">
      <c r="A92" s="35" t="s">
        <v>39</v>
      </c>
      <c r="B92" s="35" t="s">
        <v>359</v>
      </c>
      <c r="C92" s="35">
        <v>38163</v>
      </c>
      <c r="D92" s="35">
        <v>26930</v>
      </c>
      <c r="E92" s="35">
        <v>70.599999999999994</v>
      </c>
      <c r="F92" s="35">
        <v>24300</v>
      </c>
      <c r="G92" s="35">
        <v>63.7</v>
      </c>
      <c r="H92" s="35">
        <v>65</v>
      </c>
      <c r="I92" s="35">
        <v>56.9</v>
      </c>
      <c r="J92" s="35" t="s">
        <v>40</v>
      </c>
      <c r="K92" s="35" t="s">
        <v>12</v>
      </c>
      <c r="M92" s="38">
        <f t="shared" si="1"/>
        <v>0.7056573120561801</v>
      </c>
    </row>
    <row r="93" spans="1:13" x14ac:dyDescent="0.35">
      <c r="A93" s="35" t="s">
        <v>41</v>
      </c>
      <c r="B93" s="35" t="s">
        <v>10</v>
      </c>
      <c r="C93" s="35">
        <v>2462</v>
      </c>
      <c r="D93" s="35">
        <v>1649</v>
      </c>
      <c r="E93" s="35">
        <v>67</v>
      </c>
      <c r="F93" s="35">
        <v>1311</v>
      </c>
      <c r="G93" s="35">
        <v>53.3</v>
      </c>
      <c r="H93" s="35">
        <v>66.3</v>
      </c>
      <c r="I93" s="35">
        <v>54.5</v>
      </c>
      <c r="J93" s="35" t="s">
        <v>42</v>
      </c>
      <c r="K93" s="35" t="s">
        <v>12</v>
      </c>
      <c r="M93" s="38">
        <f t="shared" si="1"/>
        <v>0.66978066612510156</v>
      </c>
    </row>
    <row r="94" spans="1:13" hidden="1" x14ac:dyDescent="0.35">
      <c r="A94" s="35" t="s">
        <v>41</v>
      </c>
      <c r="B94" s="35" t="s">
        <v>358</v>
      </c>
      <c r="C94" s="35">
        <v>24136</v>
      </c>
      <c r="D94" s="35">
        <v>18655</v>
      </c>
      <c r="E94" s="35">
        <v>77.3</v>
      </c>
      <c r="F94" s="35">
        <v>16590</v>
      </c>
      <c r="G94" s="35">
        <v>68.7</v>
      </c>
      <c r="H94" s="35">
        <v>76.400000000000006</v>
      </c>
      <c r="I94" s="35">
        <v>66.900000000000006</v>
      </c>
      <c r="J94" s="35" t="s">
        <v>42</v>
      </c>
      <c r="K94" s="35" t="s">
        <v>12</v>
      </c>
      <c r="M94" s="38">
        <f t="shared" si="1"/>
        <v>0.77291183294663568</v>
      </c>
    </row>
    <row r="95" spans="1:13" hidden="1" x14ac:dyDescent="0.35">
      <c r="A95" s="35" t="s">
        <v>41</v>
      </c>
      <c r="B95" s="35" t="s">
        <v>13</v>
      </c>
      <c r="C95" s="35">
        <v>8205</v>
      </c>
      <c r="D95" s="35">
        <v>5420</v>
      </c>
      <c r="E95" s="35">
        <v>66.099999999999994</v>
      </c>
      <c r="F95" s="35">
        <v>4528</v>
      </c>
      <c r="G95" s="35">
        <v>55.2</v>
      </c>
      <c r="H95" s="35">
        <v>65.7</v>
      </c>
      <c r="I95" s="35">
        <v>54.5</v>
      </c>
      <c r="J95" s="35" t="s">
        <v>42</v>
      </c>
      <c r="K95" s="35" t="s">
        <v>12</v>
      </c>
      <c r="M95" s="38">
        <f t="shared" si="1"/>
        <v>0.66057282145033513</v>
      </c>
    </row>
    <row r="96" spans="1:13" hidden="1" x14ac:dyDescent="0.35">
      <c r="A96" s="35" t="s">
        <v>41</v>
      </c>
      <c r="B96" s="35" t="s">
        <v>14</v>
      </c>
      <c r="C96" s="35">
        <v>7065</v>
      </c>
      <c r="D96" s="35">
        <v>5549</v>
      </c>
      <c r="E96" s="35">
        <v>78.5</v>
      </c>
      <c r="F96" s="35">
        <v>4984</v>
      </c>
      <c r="G96" s="35">
        <v>70.5</v>
      </c>
      <c r="H96" s="35">
        <v>76.900000000000006</v>
      </c>
      <c r="I96" s="35">
        <v>69</v>
      </c>
      <c r="J96" s="35" t="s">
        <v>42</v>
      </c>
      <c r="K96" s="35" t="s">
        <v>12</v>
      </c>
      <c r="M96" s="38">
        <f t="shared" si="1"/>
        <v>0.78542108987968862</v>
      </c>
    </row>
    <row r="97" spans="1:13" hidden="1" x14ac:dyDescent="0.35">
      <c r="A97" s="35" t="s">
        <v>41</v>
      </c>
      <c r="B97" s="35" t="s">
        <v>15</v>
      </c>
      <c r="C97" s="35">
        <v>4451</v>
      </c>
      <c r="D97" s="35">
        <v>4110</v>
      </c>
      <c r="E97" s="35">
        <v>92.3</v>
      </c>
      <c r="F97" s="35">
        <v>3915</v>
      </c>
      <c r="G97" s="35">
        <v>88</v>
      </c>
      <c r="H97" s="35">
        <v>89</v>
      </c>
      <c r="I97" s="35">
        <v>84.7</v>
      </c>
      <c r="J97" s="35" t="s">
        <v>42</v>
      </c>
      <c r="K97" s="35" t="s">
        <v>12</v>
      </c>
      <c r="M97" s="38">
        <f t="shared" si="1"/>
        <v>0.92338800269602339</v>
      </c>
    </row>
    <row r="98" spans="1:13" hidden="1" x14ac:dyDescent="0.35">
      <c r="A98" s="35" t="s">
        <v>41</v>
      </c>
      <c r="B98" s="35" t="s">
        <v>16</v>
      </c>
      <c r="C98" s="35">
        <v>1953</v>
      </c>
      <c r="D98" s="35">
        <v>1822</v>
      </c>
      <c r="E98" s="35">
        <v>93.3</v>
      </c>
      <c r="F98" s="35">
        <v>1789</v>
      </c>
      <c r="G98" s="35">
        <v>91.6</v>
      </c>
      <c r="H98" s="35">
        <v>90.9</v>
      </c>
      <c r="I98" s="35">
        <v>89</v>
      </c>
      <c r="J98" s="35" t="s">
        <v>42</v>
      </c>
      <c r="K98" s="35" t="s">
        <v>12</v>
      </c>
      <c r="M98" s="38">
        <f t="shared" si="1"/>
        <v>0.93292370711725547</v>
      </c>
    </row>
    <row r="99" spans="1:13" hidden="1" x14ac:dyDescent="0.35">
      <c r="A99" s="35" t="s">
        <v>41</v>
      </c>
      <c r="B99" s="35" t="s">
        <v>359</v>
      </c>
      <c r="C99" s="35">
        <v>27903</v>
      </c>
      <c r="D99" s="35">
        <v>18655</v>
      </c>
      <c r="E99" s="35">
        <v>66.900000000000006</v>
      </c>
      <c r="F99" s="35">
        <v>16590</v>
      </c>
      <c r="G99" s="35">
        <v>59.5</v>
      </c>
      <c r="H99" s="35">
        <v>65</v>
      </c>
      <c r="I99" s="35">
        <v>56.9</v>
      </c>
      <c r="J99" s="35" t="s">
        <v>42</v>
      </c>
      <c r="K99" s="35" t="s">
        <v>12</v>
      </c>
      <c r="M99" s="38">
        <f t="shared" si="1"/>
        <v>0.66856610400315375</v>
      </c>
    </row>
    <row r="100" spans="1:13" x14ac:dyDescent="0.35">
      <c r="A100" s="35" t="s">
        <v>43</v>
      </c>
      <c r="B100" s="35" t="s">
        <v>10</v>
      </c>
      <c r="C100" s="35">
        <v>2585</v>
      </c>
      <c r="D100" s="35">
        <v>1762</v>
      </c>
      <c r="E100" s="35">
        <v>68.2</v>
      </c>
      <c r="F100" s="35">
        <v>1530</v>
      </c>
      <c r="G100" s="35">
        <v>59.2</v>
      </c>
      <c r="H100" s="35">
        <v>66.3</v>
      </c>
      <c r="I100" s="35">
        <v>54.5</v>
      </c>
      <c r="J100" s="35" t="s">
        <v>44</v>
      </c>
      <c r="K100" s="35" t="s">
        <v>12</v>
      </c>
      <c r="M100" s="38">
        <f t="shared" si="1"/>
        <v>0.68162475822050295</v>
      </c>
    </row>
    <row r="101" spans="1:13" hidden="1" x14ac:dyDescent="0.35">
      <c r="A101" s="35" t="s">
        <v>43</v>
      </c>
      <c r="B101" s="35" t="s">
        <v>358</v>
      </c>
      <c r="C101" s="35">
        <v>30603</v>
      </c>
      <c r="D101" s="35">
        <v>23977</v>
      </c>
      <c r="E101" s="35">
        <v>78.3</v>
      </c>
      <c r="F101" s="35">
        <v>21822</v>
      </c>
      <c r="G101" s="35">
        <v>71.3</v>
      </c>
      <c r="H101" s="35">
        <v>76.400000000000006</v>
      </c>
      <c r="I101" s="35">
        <v>66.900000000000006</v>
      </c>
      <c r="J101" s="35" t="s">
        <v>44</v>
      </c>
      <c r="K101" s="35" t="s">
        <v>12</v>
      </c>
      <c r="M101" s="38">
        <f t="shared" si="1"/>
        <v>0.78348527922099143</v>
      </c>
    </row>
    <row r="102" spans="1:13" hidden="1" x14ac:dyDescent="0.35">
      <c r="A102" s="35" t="s">
        <v>43</v>
      </c>
      <c r="B102" s="35" t="s">
        <v>13</v>
      </c>
      <c r="C102" s="35">
        <v>9591</v>
      </c>
      <c r="D102" s="35">
        <v>6235</v>
      </c>
      <c r="E102" s="35">
        <v>65</v>
      </c>
      <c r="F102" s="35">
        <v>5143</v>
      </c>
      <c r="G102" s="35">
        <v>53.6</v>
      </c>
      <c r="H102" s="35">
        <v>65.7</v>
      </c>
      <c r="I102" s="35">
        <v>54.5</v>
      </c>
      <c r="J102" s="35" t="s">
        <v>44</v>
      </c>
      <c r="K102" s="35" t="s">
        <v>12</v>
      </c>
      <c r="M102" s="38">
        <f t="shared" si="1"/>
        <v>0.65008862475237206</v>
      </c>
    </row>
    <row r="103" spans="1:13" hidden="1" x14ac:dyDescent="0.35">
      <c r="A103" s="35" t="s">
        <v>43</v>
      </c>
      <c r="B103" s="35" t="s">
        <v>14</v>
      </c>
      <c r="C103" s="35">
        <v>7552</v>
      </c>
      <c r="D103" s="35">
        <v>5969</v>
      </c>
      <c r="E103" s="35">
        <v>79</v>
      </c>
      <c r="F103" s="35">
        <v>5403</v>
      </c>
      <c r="G103" s="35">
        <v>71.5</v>
      </c>
      <c r="H103" s="35">
        <v>76.900000000000006</v>
      </c>
      <c r="I103" s="35">
        <v>69</v>
      </c>
      <c r="J103" s="35" t="s">
        <v>44</v>
      </c>
      <c r="K103" s="35" t="s">
        <v>12</v>
      </c>
      <c r="M103" s="38">
        <f t="shared" si="1"/>
        <v>0.79038665254237284</v>
      </c>
    </row>
    <row r="104" spans="1:13" hidden="1" x14ac:dyDescent="0.35">
      <c r="A104" s="35" t="s">
        <v>43</v>
      </c>
      <c r="B104" s="35" t="s">
        <v>15</v>
      </c>
      <c r="C104" s="35">
        <v>6496</v>
      </c>
      <c r="D104" s="35">
        <v>5840</v>
      </c>
      <c r="E104" s="35">
        <v>89.9</v>
      </c>
      <c r="F104" s="35">
        <v>5655</v>
      </c>
      <c r="G104" s="35">
        <v>87.1</v>
      </c>
      <c r="H104" s="35">
        <v>89</v>
      </c>
      <c r="I104" s="35">
        <v>84.7</v>
      </c>
      <c r="J104" s="35" t="s">
        <v>44</v>
      </c>
      <c r="K104" s="35" t="s">
        <v>12</v>
      </c>
      <c r="M104" s="38">
        <f t="shared" si="1"/>
        <v>0.89901477832512311</v>
      </c>
    </row>
    <row r="105" spans="1:13" hidden="1" x14ac:dyDescent="0.35">
      <c r="A105" s="35" t="s">
        <v>43</v>
      </c>
      <c r="B105" s="35" t="s">
        <v>16</v>
      </c>
      <c r="C105" s="35">
        <v>4380</v>
      </c>
      <c r="D105" s="35">
        <v>4080</v>
      </c>
      <c r="E105" s="35">
        <v>93.2</v>
      </c>
      <c r="F105" s="35">
        <v>4046</v>
      </c>
      <c r="G105" s="35">
        <v>92.4</v>
      </c>
      <c r="H105" s="35">
        <v>90.9</v>
      </c>
      <c r="I105" s="35">
        <v>89</v>
      </c>
      <c r="J105" s="35" t="s">
        <v>44</v>
      </c>
      <c r="K105" s="35" t="s">
        <v>12</v>
      </c>
      <c r="M105" s="38">
        <f t="shared" si="1"/>
        <v>0.93150684931506844</v>
      </c>
    </row>
    <row r="106" spans="1:13" hidden="1" x14ac:dyDescent="0.35">
      <c r="A106" s="35" t="s">
        <v>43</v>
      </c>
      <c r="B106" s="35" t="s">
        <v>359</v>
      </c>
      <c r="C106" s="35">
        <v>34464</v>
      </c>
      <c r="D106" s="35">
        <v>23977</v>
      </c>
      <c r="E106" s="35">
        <v>69.599999999999994</v>
      </c>
      <c r="F106" s="35">
        <v>21822</v>
      </c>
      <c r="G106" s="35">
        <v>63.3</v>
      </c>
      <c r="H106" s="35">
        <v>65</v>
      </c>
      <c r="I106" s="35">
        <v>56.9</v>
      </c>
      <c r="J106" s="35" t="s">
        <v>44</v>
      </c>
      <c r="K106" s="35" t="s">
        <v>12</v>
      </c>
      <c r="M106" s="38">
        <f t="shared" si="1"/>
        <v>0.69571146703806874</v>
      </c>
    </row>
    <row r="107" spans="1:13" x14ac:dyDescent="0.35">
      <c r="A107" s="35" t="s">
        <v>45</v>
      </c>
      <c r="B107" s="35" t="s">
        <v>10</v>
      </c>
      <c r="C107" s="35">
        <v>12649</v>
      </c>
      <c r="D107" s="35">
        <v>10276</v>
      </c>
      <c r="E107" s="35">
        <v>81.2</v>
      </c>
      <c r="F107" s="35">
        <v>9008</v>
      </c>
      <c r="G107" s="35">
        <v>71.2</v>
      </c>
      <c r="H107" s="35">
        <v>66.3</v>
      </c>
      <c r="I107" s="35">
        <v>54.5</v>
      </c>
      <c r="J107" s="35" t="s">
        <v>46</v>
      </c>
      <c r="K107" s="35" t="s">
        <v>47</v>
      </c>
      <c r="M107" s="38">
        <f t="shared" si="1"/>
        <v>0.81239623685666851</v>
      </c>
    </row>
    <row r="108" spans="1:13" hidden="1" x14ac:dyDescent="0.35">
      <c r="A108" s="35" t="s">
        <v>45</v>
      </c>
      <c r="B108" s="35" t="s">
        <v>358</v>
      </c>
      <c r="C108" s="35">
        <v>106368</v>
      </c>
      <c r="D108" s="35">
        <v>89873</v>
      </c>
      <c r="E108" s="35">
        <v>84.5</v>
      </c>
      <c r="F108" s="35">
        <v>82832</v>
      </c>
      <c r="G108" s="35">
        <v>77.900000000000006</v>
      </c>
      <c r="H108" s="35">
        <v>76.400000000000006</v>
      </c>
      <c r="I108" s="35">
        <v>66.900000000000006</v>
      </c>
      <c r="J108" s="35" t="s">
        <v>46</v>
      </c>
      <c r="K108" s="35" t="s">
        <v>47</v>
      </c>
      <c r="M108" s="38">
        <f t="shared" si="1"/>
        <v>0.84492516546329721</v>
      </c>
    </row>
    <row r="109" spans="1:13" hidden="1" x14ac:dyDescent="0.35">
      <c r="A109" s="35" t="s">
        <v>45</v>
      </c>
      <c r="B109" s="35" t="s">
        <v>13</v>
      </c>
      <c r="C109" s="35">
        <v>34306</v>
      </c>
      <c r="D109" s="35">
        <v>26554</v>
      </c>
      <c r="E109" s="35">
        <v>77.400000000000006</v>
      </c>
      <c r="F109" s="35">
        <v>23507</v>
      </c>
      <c r="G109" s="35">
        <v>68.5</v>
      </c>
      <c r="H109" s="35">
        <v>65.7</v>
      </c>
      <c r="I109" s="35">
        <v>54.5</v>
      </c>
      <c r="J109" s="35" t="s">
        <v>46</v>
      </c>
      <c r="K109" s="35" t="s">
        <v>47</v>
      </c>
      <c r="M109" s="38">
        <f t="shared" si="1"/>
        <v>0.77403369672943512</v>
      </c>
    </row>
    <row r="110" spans="1:13" hidden="1" x14ac:dyDescent="0.35">
      <c r="A110" s="35" t="s">
        <v>45</v>
      </c>
      <c r="B110" s="35" t="s">
        <v>14</v>
      </c>
      <c r="C110" s="35">
        <v>34655</v>
      </c>
      <c r="D110" s="35">
        <v>29279</v>
      </c>
      <c r="E110" s="35">
        <v>84.5</v>
      </c>
      <c r="F110" s="35">
        <v>27394</v>
      </c>
      <c r="G110" s="35">
        <v>79</v>
      </c>
      <c r="H110" s="35">
        <v>76.900000000000006</v>
      </c>
      <c r="I110" s="35">
        <v>69</v>
      </c>
      <c r="J110" s="35" t="s">
        <v>46</v>
      </c>
      <c r="K110" s="35" t="s">
        <v>47</v>
      </c>
      <c r="M110" s="38">
        <f t="shared" si="1"/>
        <v>0.84487087000432837</v>
      </c>
    </row>
    <row r="111" spans="1:13" hidden="1" x14ac:dyDescent="0.35">
      <c r="A111" s="35" t="s">
        <v>45</v>
      </c>
      <c r="B111" s="35" t="s">
        <v>15</v>
      </c>
      <c r="C111" s="35">
        <v>18400</v>
      </c>
      <c r="D111" s="35">
        <v>17209</v>
      </c>
      <c r="E111" s="35">
        <v>93.5</v>
      </c>
      <c r="F111" s="35">
        <v>16654</v>
      </c>
      <c r="G111" s="35">
        <v>90.5</v>
      </c>
      <c r="H111" s="35">
        <v>89</v>
      </c>
      <c r="I111" s="35">
        <v>84.7</v>
      </c>
      <c r="J111" s="35" t="s">
        <v>46</v>
      </c>
      <c r="K111" s="35" t="s">
        <v>47</v>
      </c>
      <c r="M111" s="38">
        <f t="shared" si="1"/>
        <v>0.93527173913043482</v>
      </c>
    </row>
    <row r="112" spans="1:13" hidden="1" x14ac:dyDescent="0.35">
      <c r="A112" s="35" t="s">
        <v>45</v>
      </c>
      <c r="B112" s="35" t="s">
        <v>16</v>
      </c>
      <c r="C112" s="35">
        <v>6358</v>
      </c>
      <c r="D112" s="35">
        <v>5907</v>
      </c>
      <c r="E112" s="35">
        <v>92.9</v>
      </c>
      <c r="F112" s="35">
        <v>5834</v>
      </c>
      <c r="G112" s="35">
        <v>91.8</v>
      </c>
      <c r="H112" s="35">
        <v>90.9</v>
      </c>
      <c r="I112" s="35">
        <v>89</v>
      </c>
      <c r="J112" s="35" t="s">
        <v>46</v>
      </c>
      <c r="K112" s="35" t="s">
        <v>47</v>
      </c>
      <c r="M112" s="38">
        <f t="shared" si="1"/>
        <v>0.9290657439446367</v>
      </c>
    </row>
    <row r="113" spans="1:13" hidden="1" x14ac:dyDescent="0.35">
      <c r="A113" s="35" t="s">
        <v>45</v>
      </c>
      <c r="B113" s="35" t="s">
        <v>359</v>
      </c>
      <c r="C113" s="35">
        <v>123679</v>
      </c>
      <c r="D113" s="35">
        <v>89873</v>
      </c>
      <c r="E113" s="35">
        <v>72.7</v>
      </c>
      <c r="F113" s="35">
        <v>82832</v>
      </c>
      <c r="G113" s="35">
        <v>67</v>
      </c>
      <c r="H113" s="35">
        <v>65</v>
      </c>
      <c r="I113" s="35">
        <v>56.9</v>
      </c>
      <c r="J113" s="35" t="s">
        <v>46</v>
      </c>
      <c r="K113" s="35" t="s">
        <v>47</v>
      </c>
      <c r="M113" s="38">
        <f t="shared" si="1"/>
        <v>0.72666337858488506</v>
      </c>
    </row>
    <row r="114" spans="1:13" x14ac:dyDescent="0.35">
      <c r="A114" s="35" t="s">
        <v>48</v>
      </c>
      <c r="B114" s="35" t="s">
        <v>10</v>
      </c>
      <c r="C114" s="35">
        <v>12190</v>
      </c>
      <c r="D114" s="35">
        <v>9997</v>
      </c>
      <c r="E114" s="35">
        <v>82</v>
      </c>
      <c r="F114" s="35">
        <v>8624</v>
      </c>
      <c r="G114" s="35">
        <v>70.7</v>
      </c>
      <c r="H114" s="35">
        <v>66.3</v>
      </c>
      <c r="I114" s="35">
        <v>54.5</v>
      </c>
      <c r="J114" s="35" t="s">
        <v>49</v>
      </c>
      <c r="K114" s="35" t="s">
        <v>47</v>
      </c>
      <c r="M114" s="38">
        <f t="shared" si="1"/>
        <v>0.82009844134536503</v>
      </c>
    </row>
    <row r="115" spans="1:13" hidden="1" x14ac:dyDescent="0.35">
      <c r="A115" s="35" t="s">
        <v>48</v>
      </c>
      <c r="B115" s="35" t="s">
        <v>358</v>
      </c>
      <c r="C115" s="35">
        <v>97677</v>
      </c>
      <c r="D115" s="35">
        <v>83230</v>
      </c>
      <c r="E115" s="35">
        <v>85.2</v>
      </c>
      <c r="F115" s="35">
        <v>75711</v>
      </c>
      <c r="G115" s="35">
        <v>77.5</v>
      </c>
      <c r="H115" s="35">
        <v>76.400000000000006</v>
      </c>
      <c r="I115" s="35">
        <v>66.900000000000006</v>
      </c>
      <c r="J115" s="35" t="s">
        <v>49</v>
      </c>
      <c r="K115" s="35" t="s">
        <v>47</v>
      </c>
      <c r="M115" s="38">
        <f t="shared" si="1"/>
        <v>0.85209414703563791</v>
      </c>
    </row>
    <row r="116" spans="1:13" hidden="1" x14ac:dyDescent="0.35">
      <c r="A116" s="35" t="s">
        <v>48</v>
      </c>
      <c r="B116" s="35" t="s">
        <v>13</v>
      </c>
      <c r="C116" s="35">
        <v>33559</v>
      </c>
      <c r="D116" s="35">
        <v>26144</v>
      </c>
      <c r="E116" s="35">
        <v>77.900000000000006</v>
      </c>
      <c r="F116" s="35">
        <v>22801</v>
      </c>
      <c r="G116" s="35">
        <v>67.900000000000006</v>
      </c>
      <c r="H116" s="35">
        <v>65.7</v>
      </c>
      <c r="I116" s="35">
        <v>54.5</v>
      </c>
      <c r="J116" s="35" t="s">
        <v>49</v>
      </c>
      <c r="K116" s="35" t="s">
        <v>47</v>
      </c>
      <c r="M116" s="38">
        <f t="shared" si="1"/>
        <v>0.77904585953097527</v>
      </c>
    </row>
    <row r="117" spans="1:13" hidden="1" x14ac:dyDescent="0.35">
      <c r="A117" s="35" t="s">
        <v>48</v>
      </c>
      <c r="B117" s="35" t="s">
        <v>14</v>
      </c>
      <c r="C117" s="35">
        <v>33724</v>
      </c>
      <c r="D117" s="35">
        <v>29264</v>
      </c>
      <c r="E117" s="35">
        <v>86.8</v>
      </c>
      <c r="F117" s="35">
        <v>27092</v>
      </c>
      <c r="G117" s="35">
        <v>80.3</v>
      </c>
      <c r="H117" s="35">
        <v>76.900000000000006</v>
      </c>
      <c r="I117" s="35">
        <v>69</v>
      </c>
      <c r="J117" s="35" t="s">
        <v>49</v>
      </c>
      <c r="K117" s="35" t="s">
        <v>47</v>
      </c>
      <c r="M117" s="38">
        <f t="shared" si="1"/>
        <v>0.86774997034752699</v>
      </c>
    </row>
    <row r="118" spans="1:13" hidden="1" x14ac:dyDescent="0.35">
      <c r="A118" s="35" t="s">
        <v>48</v>
      </c>
      <c r="B118" s="35" t="s">
        <v>15</v>
      </c>
      <c r="C118" s="35">
        <v>13973</v>
      </c>
      <c r="D118" s="35">
        <v>13304</v>
      </c>
      <c r="E118" s="35">
        <v>95.2</v>
      </c>
      <c r="F118" s="35">
        <v>12907</v>
      </c>
      <c r="G118" s="35">
        <v>92.4</v>
      </c>
      <c r="H118" s="35">
        <v>89</v>
      </c>
      <c r="I118" s="35">
        <v>84.7</v>
      </c>
      <c r="J118" s="35" t="s">
        <v>49</v>
      </c>
      <c r="K118" s="35" t="s">
        <v>47</v>
      </c>
      <c r="M118" s="38">
        <f t="shared" si="1"/>
        <v>0.95212194947398554</v>
      </c>
    </row>
    <row r="119" spans="1:13" hidden="1" x14ac:dyDescent="0.35">
      <c r="A119" s="35" t="s">
        <v>48</v>
      </c>
      <c r="B119" s="35" t="s">
        <v>16</v>
      </c>
      <c r="C119" s="35">
        <v>4231</v>
      </c>
      <c r="D119" s="35">
        <v>3956</v>
      </c>
      <c r="E119" s="35">
        <v>93.5</v>
      </c>
      <c r="F119" s="35">
        <v>3908</v>
      </c>
      <c r="G119" s="35">
        <v>92.4</v>
      </c>
      <c r="H119" s="35">
        <v>90.9</v>
      </c>
      <c r="I119" s="35">
        <v>89</v>
      </c>
      <c r="J119" s="35" t="s">
        <v>49</v>
      </c>
      <c r="K119" s="35" t="s">
        <v>47</v>
      </c>
      <c r="M119" s="38">
        <f t="shared" si="1"/>
        <v>0.93500354526116758</v>
      </c>
    </row>
    <row r="120" spans="1:13" hidden="1" x14ac:dyDescent="0.35">
      <c r="A120" s="35" t="s">
        <v>48</v>
      </c>
      <c r="B120" s="35" t="s">
        <v>359</v>
      </c>
      <c r="C120" s="35">
        <v>116945</v>
      </c>
      <c r="D120" s="35">
        <v>83230</v>
      </c>
      <c r="E120" s="35">
        <v>71.2</v>
      </c>
      <c r="F120" s="35">
        <v>75711</v>
      </c>
      <c r="G120" s="35">
        <v>64.7</v>
      </c>
      <c r="H120" s="35">
        <v>65</v>
      </c>
      <c r="I120" s="35">
        <v>56.9</v>
      </c>
      <c r="J120" s="35" t="s">
        <v>49</v>
      </c>
      <c r="K120" s="35" t="s">
        <v>47</v>
      </c>
      <c r="M120" s="38">
        <f t="shared" si="1"/>
        <v>0.71170208217538156</v>
      </c>
    </row>
    <row r="121" spans="1:13" x14ac:dyDescent="0.35">
      <c r="A121" s="35" t="s">
        <v>50</v>
      </c>
      <c r="B121" s="35" t="s">
        <v>10</v>
      </c>
      <c r="C121" s="35">
        <v>5659</v>
      </c>
      <c r="D121" s="35">
        <v>4489</v>
      </c>
      <c r="E121" s="35">
        <v>79.3</v>
      </c>
      <c r="F121" s="35">
        <v>3725</v>
      </c>
      <c r="G121" s="35">
        <v>65.8</v>
      </c>
      <c r="H121" s="35">
        <v>66.3</v>
      </c>
      <c r="I121" s="35">
        <v>54.5</v>
      </c>
      <c r="J121" s="35" t="s">
        <v>51</v>
      </c>
      <c r="K121" s="35" t="s">
        <v>47</v>
      </c>
      <c r="M121" s="38">
        <f t="shared" si="1"/>
        <v>0.79324969075808449</v>
      </c>
    </row>
    <row r="122" spans="1:13" hidden="1" x14ac:dyDescent="0.35">
      <c r="A122" s="35" t="s">
        <v>50</v>
      </c>
      <c r="B122" s="35" t="s">
        <v>358</v>
      </c>
      <c r="C122" s="35">
        <v>68028</v>
      </c>
      <c r="D122" s="35">
        <v>55338</v>
      </c>
      <c r="E122" s="35">
        <v>81.3</v>
      </c>
      <c r="F122" s="35">
        <v>49301</v>
      </c>
      <c r="G122" s="35">
        <v>72.5</v>
      </c>
      <c r="H122" s="35">
        <v>76.400000000000006</v>
      </c>
      <c r="I122" s="35">
        <v>66.900000000000006</v>
      </c>
      <c r="J122" s="35" t="s">
        <v>51</v>
      </c>
      <c r="K122" s="35" t="s">
        <v>47</v>
      </c>
      <c r="M122" s="38">
        <f t="shared" si="1"/>
        <v>0.8134591638736991</v>
      </c>
    </row>
    <row r="123" spans="1:13" hidden="1" x14ac:dyDescent="0.35">
      <c r="A123" s="35" t="s">
        <v>50</v>
      </c>
      <c r="B123" s="35" t="s">
        <v>13</v>
      </c>
      <c r="C123" s="35">
        <v>25284</v>
      </c>
      <c r="D123" s="35">
        <v>18789</v>
      </c>
      <c r="E123" s="35">
        <v>74.3</v>
      </c>
      <c r="F123" s="35">
        <v>15993</v>
      </c>
      <c r="G123" s="35">
        <v>63.3</v>
      </c>
      <c r="H123" s="35">
        <v>65.7</v>
      </c>
      <c r="I123" s="35">
        <v>54.5</v>
      </c>
      <c r="J123" s="35" t="s">
        <v>51</v>
      </c>
      <c r="K123" s="35" t="s">
        <v>47</v>
      </c>
      <c r="M123" s="38">
        <f t="shared" si="1"/>
        <v>0.74311817750355957</v>
      </c>
    </row>
    <row r="124" spans="1:13" hidden="1" x14ac:dyDescent="0.35">
      <c r="A124" s="35" t="s">
        <v>50</v>
      </c>
      <c r="B124" s="35" t="s">
        <v>14</v>
      </c>
      <c r="C124" s="35">
        <v>20792</v>
      </c>
      <c r="D124" s="35">
        <v>16994</v>
      </c>
      <c r="E124" s="35">
        <v>81.7</v>
      </c>
      <c r="F124" s="35">
        <v>15259</v>
      </c>
      <c r="G124" s="35">
        <v>73.400000000000006</v>
      </c>
      <c r="H124" s="35">
        <v>76.900000000000006</v>
      </c>
      <c r="I124" s="35">
        <v>69</v>
      </c>
      <c r="J124" s="35" t="s">
        <v>51</v>
      </c>
      <c r="K124" s="35" t="s">
        <v>47</v>
      </c>
      <c r="M124" s="38">
        <f t="shared" si="1"/>
        <v>0.81733358984224702</v>
      </c>
    </row>
    <row r="125" spans="1:13" hidden="1" x14ac:dyDescent="0.35">
      <c r="A125" s="35" t="s">
        <v>50</v>
      </c>
      <c r="B125" s="35" t="s">
        <v>15</v>
      </c>
      <c r="C125" s="35">
        <v>11347</v>
      </c>
      <c r="D125" s="35">
        <v>10392</v>
      </c>
      <c r="E125" s="35">
        <v>91.6</v>
      </c>
      <c r="F125" s="35">
        <v>9828</v>
      </c>
      <c r="G125" s="35">
        <v>86.6</v>
      </c>
      <c r="H125" s="35">
        <v>89</v>
      </c>
      <c r="I125" s="35">
        <v>84.7</v>
      </c>
      <c r="J125" s="35" t="s">
        <v>51</v>
      </c>
      <c r="K125" s="35" t="s">
        <v>47</v>
      </c>
      <c r="M125" s="38">
        <f t="shared" si="1"/>
        <v>0.915836785053318</v>
      </c>
    </row>
    <row r="126" spans="1:13" hidden="1" x14ac:dyDescent="0.35">
      <c r="A126" s="35" t="s">
        <v>50</v>
      </c>
      <c r="B126" s="35" t="s">
        <v>16</v>
      </c>
      <c r="C126" s="35">
        <v>4946</v>
      </c>
      <c r="D126" s="35">
        <v>4429</v>
      </c>
      <c r="E126" s="35">
        <v>89.5</v>
      </c>
      <c r="F126" s="35">
        <v>4327</v>
      </c>
      <c r="G126" s="35">
        <v>87.5</v>
      </c>
      <c r="H126" s="35">
        <v>90.9</v>
      </c>
      <c r="I126" s="35">
        <v>89</v>
      </c>
      <c r="J126" s="35" t="s">
        <v>51</v>
      </c>
      <c r="K126" s="35" t="s">
        <v>47</v>
      </c>
      <c r="M126" s="38">
        <f t="shared" si="1"/>
        <v>0.89547108774767492</v>
      </c>
    </row>
    <row r="127" spans="1:13" hidden="1" x14ac:dyDescent="0.35">
      <c r="A127" s="35" t="s">
        <v>50</v>
      </c>
      <c r="B127" s="35" t="s">
        <v>359</v>
      </c>
      <c r="C127" s="35">
        <v>78021</v>
      </c>
      <c r="D127" s="35">
        <v>55338</v>
      </c>
      <c r="E127" s="35">
        <v>70.900000000000006</v>
      </c>
      <c r="F127" s="35">
        <v>49301</v>
      </c>
      <c r="G127" s="35">
        <v>63.2</v>
      </c>
      <c r="H127" s="35">
        <v>65</v>
      </c>
      <c r="I127" s="35">
        <v>56.9</v>
      </c>
      <c r="J127" s="35" t="s">
        <v>51</v>
      </c>
      <c r="K127" s="35" t="s">
        <v>47</v>
      </c>
      <c r="M127" s="38">
        <f t="shared" si="1"/>
        <v>0.70927058099742379</v>
      </c>
    </row>
    <row r="128" spans="1:13" x14ac:dyDescent="0.35">
      <c r="A128" s="35" t="s">
        <v>52</v>
      </c>
      <c r="B128" s="35" t="s">
        <v>10</v>
      </c>
      <c r="C128" s="35">
        <v>6617</v>
      </c>
      <c r="D128" s="35">
        <v>5410</v>
      </c>
      <c r="E128" s="35">
        <v>81.8</v>
      </c>
      <c r="F128" s="35">
        <v>4841</v>
      </c>
      <c r="G128" s="35">
        <v>73.2</v>
      </c>
      <c r="H128" s="35">
        <v>66.3</v>
      </c>
      <c r="I128" s="35">
        <v>54.5</v>
      </c>
      <c r="J128" s="35" t="s">
        <v>53</v>
      </c>
      <c r="K128" s="35" t="s">
        <v>47</v>
      </c>
      <c r="M128" s="38">
        <f t="shared" si="1"/>
        <v>0.81759105334743842</v>
      </c>
    </row>
    <row r="129" spans="1:13" hidden="1" x14ac:dyDescent="0.35">
      <c r="A129" s="35" t="s">
        <v>52</v>
      </c>
      <c r="B129" s="35" t="s">
        <v>358</v>
      </c>
      <c r="C129" s="35">
        <v>54432</v>
      </c>
      <c r="D129" s="35">
        <v>46918</v>
      </c>
      <c r="E129" s="35">
        <v>86.2</v>
      </c>
      <c r="F129" s="35">
        <v>43317</v>
      </c>
      <c r="G129" s="35">
        <v>79.599999999999994</v>
      </c>
      <c r="H129" s="35">
        <v>76.400000000000006</v>
      </c>
      <c r="I129" s="35">
        <v>66.900000000000006</v>
      </c>
      <c r="J129" s="35" t="s">
        <v>53</v>
      </c>
      <c r="K129" s="35" t="s">
        <v>47</v>
      </c>
      <c r="M129" s="38">
        <f t="shared" si="1"/>
        <v>0.86195620223398006</v>
      </c>
    </row>
    <row r="130" spans="1:13" hidden="1" x14ac:dyDescent="0.35">
      <c r="A130" s="35" t="s">
        <v>52</v>
      </c>
      <c r="B130" s="35" t="s">
        <v>13</v>
      </c>
      <c r="C130" s="35">
        <v>16796</v>
      </c>
      <c r="D130" s="35">
        <v>13154</v>
      </c>
      <c r="E130" s="35">
        <v>78.3</v>
      </c>
      <c r="F130" s="35">
        <v>11484</v>
      </c>
      <c r="G130" s="35">
        <v>68.400000000000006</v>
      </c>
      <c r="H130" s="35">
        <v>65.7</v>
      </c>
      <c r="I130" s="35">
        <v>54.5</v>
      </c>
      <c r="J130" s="35" t="s">
        <v>53</v>
      </c>
      <c r="K130" s="35" t="s">
        <v>47</v>
      </c>
      <c r="M130" s="38">
        <f t="shared" si="1"/>
        <v>0.78316265777566085</v>
      </c>
    </row>
    <row r="131" spans="1:13" hidden="1" x14ac:dyDescent="0.35">
      <c r="A131" s="35" t="s">
        <v>52</v>
      </c>
      <c r="B131" s="35" t="s">
        <v>14</v>
      </c>
      <c r="C131" s="35">
        <v>17295</v>
      </c>
      <c r="D131" s="35">
        <v>14905</v>
      </c>
      <c r="E131" s="35">
        <v>86.2</v>
      </c>
      <c r="F131" s="35">
        <v>13976</v>
      </c>
      <c r="G131" s="35">
        <v>80.8</v>
      </c>
      <c r="H131" s="35">
        <v>76.900000000000006</v>
      </c>
      <c r="I131" s="35">
        <v>69</v>
      </c>
      <c r="J131" s="35" t="s">
        <v>53</v>
      </c>
      <c r="K131" s="35" t="s">
        <v>47</v>
      </c>
      <c r="M131" s="38">
        <f t="shared" ref="M131:M194" si="2">D131/C131</f>
        <v>0.86180977161029204</v>
      </c>
    </row>
    <row r="132" spans="1:13" hidden="1" x14ac:dyDescent="0.35">
      <c r="A132" s="35" t="s">
        <v>52</v>
      </c>
      <c r="B132" s="35" t="s">
        <v>15</v>
      </c>
      <c r="C132" s="35">
        <v>9468</v>
      </c>
      <c r="D132" s="35">
        <v>8938</v>
      </c>
      <c r="E132" s="35">
        <v>94.4</v>
      </c>
      <c r="F132" s="35">
        <v>8652</v>
      </c>
      <c r="G132" s="35">
        <v>91.4</v>
      </c>
      <c r="H132" s="35">
        <v>89</v>
      </c>
      <c r="I132" s="35">
        <v>84.7</v>
      </c>
      <c r="J132" s="35" t="s">
        <v>53</v>
      </c>
      <c r="K132" s="35" t="s">
        <v>47</v>
      </c>
      <c r="M132" s="38">
        <f t="shared" si="2"/>
        <v>0.94402196873679767</v>
      </c>
    </row>
    <row r="133" spans="1:13" hidden="1" x14ac:dyDescent="0.35">
      <c r="A133" s="35" t="s">
        <v>52</v>
      </c>
      <c r="B133" s="35" t="s">
        <v>16</v>
      </c>
      <c r="C133" s="35">
        <v>4256</v>
      </c>
      <c r="D133" s="35">
        <v>4172</v>
      </c>
      <c r="E133" s="35">
        <v>98</v>
      </c>
      <c r="F133" s="35">
        <v>4121</v>
      </c>
      <c r="G133" s="35">
        <v>96.8</v>
      </c>
      <c r="H133" s="35">
        <v>90.9</v>
      </c>
      <c r="I133" s="35">
        <v>89</v>
      </c>
      <c r="J133" s="35" t="s">
        <v>53</v>
      </c>
      <c r="K133" s="35" t="s">
        <v>47</v>
      </c>
      <c r="M133" s="38">
        <f t="shared" si="2"/>
        <v>0.98026315789473684</v>
      </c>
    </row>
    <row r="134" spans="1:13" hidden="1" x14ac:dyDescent="0.35">
      <c r="A134" s="35" t="s">
        <v>52</v>
      </c>
      <c r="B134" s="35" t="s">
        <v>359</v>
      </c>
      <c r="C134" s="35">
        <v>62696</v>
      </c>
      <c r="D134" s="35">
        <v>46918</v>
      </c>
      <c r="E134" s="35">
        <v>74.8</v>
      </c>
      <c r="F134" s="35">
        <v>43317</v>
      </c>
      <c r="G134" s="35">
        <v>69.099999999999994</v>
      </c>
      <c r="H134" s="35">
        <v>65</v>
      </c>
      <c r="I134" s="35">
        <v>56.9</v>
      </c>
      <c r="J134" s="35" t="s">
        <v>53</v>
      </c>
      <c r="K134" s="35" t="s">
        <v>47</v>
      </c>
      <c r="M134" s="38">
        <f t="shared" si="2"/>
        <v>0.74834120199055765</v>
      </c>
    </row>
    <row r="135" spans="1:13" x14ac:dyDescent="0.35">
      <c r="A135" s="35" t="s">
        <v>54</v>
      </c>
      <c r="B135" s="35" t="s">
        <v>10</v>
      </c>
      <c r="C135" s="35">
        <v>1301</v>
      </c>
      <c r="D135" s="35">
        <v>911</v>
      </c>
      <c r="E135" s="35">
        <v>70</v>
      </c>
      <c r="F135" s="35">
        <v>771</v>
      </c>
      <c r="G135" s="35">
        <v>59.3</v>
      </c>
      <c r="H135" s="35">
        <v>66.3</v>
      </c>
      <c r="I135" s="35">
        <v>54.5</v>
      </c>
      <c r="J135" s="35" t="s">
        <v>55</v>
      </c>
      <c r="K135" s="35" t="s">
        <v>47</v>
      </c>
      <c r="M135" s="38">
        <f t="shared" si="2"/>
        <v>0.7002305918524212</v>
      </c>
    </row>
    <row r="136" spans="1:13" hidden="1" x14ac:dyDescent="0.35">
      <c r="A136" s="35" t="s">
        <v>54</v>
      </c>
      <c r="B136" s="35" t="s">
        <v>358</v>
      </c>
      <c r="C136" s="35">
        <v>18677</v>
      </c>
      <c r="D136" s="35">
        <v>14708</v>
      </c>
      <c r="E136" s="35">
        <v>78.8</v>
      </c>
      <c r="F136" s="35">
        <v>13502</v>
      </c>
      <c r="G136" s="35">
        <v>72.3</v>
      </c>
      <c r="H136" s="35">
        <v>76.400000000000006</v>
      </c>
      <c r="I136" s="35">
        <v>66.900000000000006</v>
      </c>
      <c r="J136" s="35" t="s">
        <v>55</v>
      </c>
      <c r="K136" s="35" t="s">
        <v>47</v>
      </c>
      <c r="M136" s="38">
        <f t="shared" si="2"/>
        <v>0.78749263800396208</v>
      </c>
    </row>
    <row r="137" spans="1:13" hidden="1" x14ac:dyDescent="0.35">
      <c r="A137" s="35" t="s">
        <v>54</v>
      </c>
      <c r="B137" s="35" t="s">
        <v>13</v>
      </c>
      <c r="C137" s="35">
        <v>6501</v>
      </c>
      <c r="D137" s="35">
        <v>4762</v>
      </c>
      <c r="E137" s="35">
        <v>73.3</v>
      </c>
      <c r="F137" s="35">
        <v>4232</v>
      </c>
      <c r="G137" s="35">
        <v>65.099999999999994</v>
      </c>
      <c r="H137" s="35">
        <v>65.7</v>
      </c>
      <c r="I137" s="35">
        <v>54.5</v>
      </c>
      <c r="J137" s="35" t="s">
        <v>55</v>
      </c>
      <c r="K137" s="35" t="s">
        <v>47</v>
      </c>
      <c r="M137" s="38">
        <f t="shared" si="2"/>
        <v>0.73250269189355488</v>
      </c>
    </row>
    <row r="138" spans="1:13" hidden="1" x14ac:dyDescent="0.35">
      <c r="A138" s="35" t="s">
        <v>54</v>
      </c>
      <c r="B138" s="35" t="s">
        <v>14</v>
      </c>
      <c r="C138" s="35">
        <v>5542</v>
      </c>
      <c r="D138" s="35">
        <v>4284</v>
      </c>
      <c r="E138" s="35">
        <v>77.3</v>
      </c>
      <c r="F138" s="35">
        <v>3951</v>
      </c>
      <c r="G138" s="35">
        <v>71.3</v>
      </c>
      <c r="H138" s="35">
        <v>76.900000000000006</v>
      </c>
      <c r="I138" s="35">
        <v>69</v>
      </c>
      <c r="J138" s="35" t="s">
        <v>55</v>
      </c>
      <c r="K138" s="35" t="s">
        <v>47</v>
      </c>
      <c r="M138" s="38">
        <f t="shared" si="2"/>
        <v>0.77300613496932513</v>
      </c>
    </row>
    <row r="139" spans="1:13" hidden="1" x14ac:dyDescent="0.35">
      <c r="A139" s="35" t="s">
        <v>54</v>
      </c>
      <c r="B139" s="35" t="s">
        <v>15</v>
      </c>
      <c r="C139" s="35">
        <v>3624</v>
      </c>
      <c r="D139" s="35">
        <v>3174</v>
      </c>
      <c r="E139" s="35">
        <v>87.6</v>
      </c>
      <c r="F139" s="35">
        <v>3023</v>
      </c>
      <c r="G139" s="35">
        <v>83.4</v>
      </c>
      <c r="H139" s="35">
        <v>89</v>
      </c>
      <c r="I139" s="35">
        <v>84.7</v>
      </c>
      <c r="J139" s="35" t="s">
        <v>55</v>
      </c>
      <c r="K139" s="35" t="s">
        <v>47</v>
      </c>
      <c r="M139" s="38">
        <f t="shared" si="2"/>
        <v>0.8758278145695364</v>
      </c>
    </row>
    <row r="140" spans="1:13" hidden="1" x14ac:dyDescent="0.35">
      <c r="A140" s="35" t="s">
        <v>54</v>
      </c>
      <c r="B140" s="35" t="s">
        <v>16</v>
      </c>
      <c r="C140" s="35">
        <v>1709</v>
      </c>
      <c r="D140" s="35">
        <v>1528</v>
      </c>
      <c r="E140" s="35">
        <v>89.4</v>
      </c>
      <c r="F140" s="35">
        <v>1494</v>
      </c>
      <c r="G140" s="35">
        <v>87.4</v>
      </c>
      <c r="H140" s="35">
        <v>90.9</v>
      </c>
      <c r="I140" s="35">
        <v>89</v>
      </c>
      <c r="J140" s="35" t="s">
        <v>55</v>
      </c>
      <c r="K140" s="35" t="s">
        <v>47</v>
      </c>
      <c r="M140" s="38">
        <f t="shared" si="2"/>
        <v>0.89409011117612636</v>
      </c>
    </row>
    <row r="141" spans="1:13" hidden="1" x14ac:dyDescent="0.35">
      <c r="A141" s="35" t="s">
        <v>54</v>
      </c>
      <c r="B141" s="35" t="s">
        <v>359</v>
      </c>
      <c r="C141" s="35">
        <v>21283</v>
      </c>
      <c r="D141" s="35">
        <v>14708</v>
      </c>
      <c r="E141" s="35">
        <v>69.099999999999994</v>
      </c>
      <c r="F141" s="35">
        <v>13502</v>
      </c>
      <c r="G141" s="35">
        <v>63.4</v>
      </c>
      <c r="H141" s="35">
        <v>65</v>
      </c>
      <c r="I141" s="35">
        <v>56.9</v>
      </c>
      <c r="J141" s="35" t="s">
        <v>55</v>
      </c>
      <c r="K141" s="35" t="s">
        <v>47</v>
      </c>
      <c r="M141" s="38">
        <f t="shared" si="2"/>
        <v>0.69106798853545082</v>
      </c>
    </row>
    <row r="142" spans="1:13" x14ac:dyDescent="0.35">
      <c r="A142" s="35" t="s">
        <v>56</v>
      </c>
      <c r="B142" s="35" t="s">
        <v>10</v>
      </c>
      <c r="C142" s="35">
        <v>2582</v>
      </c>
      <c r="D142" s="35">
        <v>2164</v>
      </c>
      <c r="E142" s="35">
        <v>83.8</v>
      </c>
      <c r="F142" s="35">
        <v>1866</v>
      </c>
      <c r="G142" s="35">
        <v>72.3</v>
      </c>
      <c r="H142" s="35">
        <v>66.3</v>
      </c>
      <c r="I142" s="35">
        <v>54.5</v>
      </c>
      <c r="J142" s="35" t="s">
        <v>57</v>
      </c>
      <c r="K142" s="35" t="s">
        <v>47</v>
      </c>
      <c r="M142" s="38">
        <f t="shared" si="2"/>
        <v>0.83810999225406657</v>
      </c>
    </row>
    <row r="143" spans="1:13" hidden="1" x14ac:dyDescent="0.35">
      <c r="A143" s="35" t="s">
        <v>56</v>
      </c>
      <c r="B143" s="35" t="s">
        <v>358</v>
      </c>
      <c r="C143" s="35">
        <v>39785</v>
      </c>
      <c r="D143" s="35">
        <v>33098</v>
      </c>
      <c r="E143" s="35">
        <v>83.2</v>
      </c>
      <c r="F143" s="35">
        <v>30218</v>
      </c>
      <c r="G143" s="35">
        <v>76</v>
      </c>
      <c r="H143" s="35">
        <v>76.400000000000006</v>
      </c>
      <c r="I143" s="35">
        <v>66.900000000000006</v>
      </c>
      <c r="J143" s="35" t="s">
        <v>57</v>
      </c>
      <c r="K143" s="35" t="s">
        <v>47</v>
      </c>
      <c r="M143" s="38">
        <f t="shared" si="2"/>
        <v>0.83192157848435344</v>
      </c>
    </row>
    <row r="144" spans="1:13" hidden="1" x14ac:dyDescent="0.35">
      <c r="A144" s="35" t="s">
        <v>56</v>
      </c>
      <c r="B144" s="35" t="s">
        <v>13</v>
      </c>
      <c r="C144" s="35">
        <v>15684</v>
      </c>
      <c r="D144" s="35">
        <v>12478</v>
      </c>
      <c r="E144" s="35">
        <v>79.599999999999994</v>
      </c>
      <c r="F144" s="35">
        <v>10915</v>
      </c>
      <c r="G144" s="35">
        <v>69.599999999999994</v>
      </c>
      <c r="H144" s="35">
        <v>65.7</v>
      </c>
      <c r="I144" s="35">
        <v>54.5</v>
      </c>
      <c r="J144" s="35" t="s">
        <v>57</v>
      </c>
      <c r="K144" s="35" t="s">
        <v>47</v>
      </c>
      <c r="M144" s="38">
        <f t="shared" si="2"/>
        <v>0.79558786023973471</v>
      </c>
    </row>
    <row r="145" spans="1:13" hidden="1" x14ac:dyDescent="0.35">
      <c r="A145" s="35" t="s">
        <v>56</v>
      </c>
      <c r="B145" s="35" t="s">
        <v>14</v>
      </c>
      <c r="C145" s="35">
        <v>12280</v>
      </c>
      <c r="D145" s="35">
        <v>9993</v>
      </c>
      <c r="E145" s="35">
        <v>81.400000000000006</v>
      </c>
      <c r="F145" s="35">
        <v>9278</v>
      </c>
      <c r="G145" s="35">
        <v>75.599999999999994</v>
      </c>
      <c r="H145" s="35">
        <v>76.900000000000006</v>
      </c>
      <c r="I145" s="35">
        <v>69</v>
      </c>
      <c r="J145" s="35" t="s">
        <v>57</v>
      </c>
      <c r="K145" s="35" t="s">
        <v>47</v>
      </c>
      <c r="M145" s="38">
        <f t="shared" si="2"/>
        <v>0.81376221498371337</v>
      </c>
    </row>
    <row r="146" spans="1:13" hidden="1" x14ac:dyDescent="0.35">
      <c r="A146" s="35" t="s">
        <v>56</v>
      </c>
      <c r="B146" s="35" t="s">
        <v>15</v>
      </c>
      <c r="C146" s="35">
        <v>6243</v>
      </c>
      <c r="D146" s="35">
        <v>5627</v>
      </c>
      <c r="E146" s="35">
        <v>90.1</v>
      </c>
      <c r="F146" s="35">
        <v>5470</v>
      </c>
      <c r="G146" s="35">
        <v>87.6</v>
      </c>
      <c r="H146" s="35">
        <v>89</v>
      </c>
      <c r="I146" s="35">
        <v>84.7</v>
      </c>
      <c r="J146" s="35" t="s">
        <v>57</v>
      </c>
      <c r="K146" s="35" t="s">
        <v>47</v>
      </c>
      <c r="M146" s="38">
        <f t="shared" si="2"/>
        <v>0.90132948902771104</v>
      </c>
    </row>
    <row r="147" spans="1:13" hidden="1" x14ac:dyDescent="0.35">
      <c r="A147" s="35" t="s">
        <v>56</v>
      </c>
      <c r="B147" s="35" t="s">
        <v>16</v>
      </c>
      <c r="C147" s="35">
        <v>2995</v>
      </c>
      <c r="D147" s="35">
        <v>2666</v>
      </c>
      <c r="E147" s="35">
        <v>89</v>
      </c>
      <c r="F147" s="35">
        <v>2578</v>
      </c>
      <c r="G147" s="35">
        <v>86.1</v>
      </c>
      <c r="H147" s="35">
        <v>90.9</v>
      </c>
      <c r="I147" s="35">
        <v>89</v>
      </c>
      <c r="J147" s="35" t="s">
        <v>57</v>
      </c>
      <c r="K147" s="35" t="s">
        <v>47</v>
      </c>
      <c r="M147" s="38">
        <f t="shared" si="2"/>
        <v>0.89015025041736229</v>
      </c>
    </row>
    <row r="148" spans="1:13" hidden="1" x14ac:dyDescent="0.35">
      <c r="A148" s="35" t="s">
        <v>56</v>
      </c>
      <c r="B148" s="35" t="s">
        <v>359</v>
      </c>
      <c r="C148" s="35">
        <v>44910</v>
      </c>
      <c r="D148" s="35">
        <v>33098</v>
      </c>
      <c r="E148" s="35">
        <v>73.7</v>
      </c>
      <c r="F148" s="35">
        <v>30218</v>
      </c>
      <c r="G148" s="35">
        <v>67.3</v>
      </c>
      <c r="H148" s="35">
        <v>65</v>
      </c>
      <c r="I148" s="35">
        <v>56.9</v>
      </c>
      <c r="J148" s="35" t="s">
        <v>57</v>
      </c>
      <c r="K148" s="35" t="s">
        <v>47</v>
      </c>
      <c r="M148" s="38">
        <f t="shared" si="2"/>
        <v>0.73698508127365847</v>
      </c>
    </row>
    <row r="149" spans="1:13" x14ac:dyDescent="0.35">
      <c r="A149" s="35" t="s">
        <v>58</v>
      </c>
      <c r="B149" s="35" t="s">
        <v>10</v>
      </c>
      <c r="C149" s="35">
        <v>12421</v>
      </c>
      <c r="D149" s="35">
        <v>10439</v>
      </c>
      <c r="E149" s="35">
        <v>84</v>
      </c>
      <c r="F149" s="35">
        <v>8397</v>
      </c>
      <c r="G149" s="35">
        <v>67.599999999999994</v>
      </c>
      <c r="H149" s="35">
        <v>66.3</v>
      </c>
      <c r="I149" s="35">
        <v>54.5</v>
      </c>
      <c r="J149" s="35" t="s">
        <v>59</v>
      </c>
      <c r="K149" s="35" t="s">
        <v>47</v>
      </c>
      <c r="M149" s="38">
        <f t="shared" si="2"/>
        <v>0.84043152725223413</v>
      </c>
    </row>
    <row r="150" spans="1:13" hidden="1" x14ac:dyDescent="0.35">
      <c r="A150" s="35" t="s">
        <v>58</v>
      </c>
      <c r="B150" s="35" t="s">
        <v>358</v>
      </c>
      <c r="C150" s="35">
        <v>98437</v>
      </c>
      <c r="D150" s="35">
        <v>86475</v>
      </c>
      <c r="E150" s="35">
        <v>87.8</v>
      </c>
      <c r="F150" s="35">
        <v>72336</v>
      </c>
      <c r="G150" s="35">
        <v>73.5</v>
      </c>
      <c r="H150" s="35">
        <v>76.400000000000006</v>
      </c>
      <c r="I150" s="35">
        <v>66.900000000000006</v>
      </c>
      <c r="J150" s="35" t="s">
        <v>59</v>
      </c>
      <c r="K150" s="35" t="s">
        <v>47</v>
      </c>
      <c r="M150" s="38">
        <f t="shared" si="2"/>
        <v>0.87848065260014019</v>
      </c>
    </row>
    <row r="151" spans="1:13" hidden="1" x14ac:dyDescent="0.35">
      <c r="A151" s="35" t="s">
        <v>58</v>
      </c>
      <c r="B151" s="35" t="s">
        <v>13</v>
      </c>
      <c r="C151" s="35">
        <v>43098</v>
      </c>
      <c r="D151" s="35">
        <v>35565</v>
      </c>
      <c r="E151" s="35">
        <v>82.5</v>
      </c>
      <c r="F151" s="35">
        <v>27684</v>
      </c>
      <c r="G151" s="35">
        <v>64.2</v>
      </c>
      <c r="H151" s="35">
        <v>65.7</v>
      </c>
      <c r="I151" s="35">
        <v>54.5</v>
      </c>
      <c r="J151" s="35" t="s">
        <v>59</v>
      </c>
      <c r="K151" s="35" t="s">
        <v>47</v>
      </c>
      <c r="M151" s="38">
        <f t="shared" si="2"/>
        <v>0.825212306835584</v>
      </c>
    </row>
    <row r="152" spans="1:13" hidden="1" x14ac:dyDescent="0.35">
      <c r="A152" s="35" t="s">
        <v>58</v>
      </c>
      <c r="B152" s="35" t="s">
        <v>14</v>
      </c>
      <c r="C152" s="35">
        <v>28665</v>
      </c>
      <c r="D152" s="35">
        <v>26164</v>
      </c>
      <c r="E152" s="35">
        <v>91.3</v>
      </c>
      <c r="F152" s="35">
        <v>22969</v>
      </c>
      <c r="G152" s="35">
        <v>80.099999999999994</v>
      </c>
      <c r="H152" s="35">
        <v>76.900000000000006</v>
      </c>
      <c r="I152" s="35">
        <v>69</v>
      </c>
      <c r="J152" s="35" t="s">
        <v>59</v>
      </c>
      <c r="K152" s="35" t="s">
        <v>47</v>
      </c>
      <c r="M152" s="38">
        <f t="shared" si="2"/>
        <v>0.91275074132216993</v>
      </c>
    </row>
    <row r="153" spans="1:13" hidden="1" x14ac:dyDescent="0.35">
      <c r="A153" s="35" t="s">
        <v>58</v>
      </c>
      <c r="B153" s="35" t="s">
        <v>15</v>
      </c>
      <c r="C153" s="35">
        <v>11167</v>
      </c>
      <c r="D153" s="35">
        <v>11007</v>
      </c>
      <c r="E153" s="35">
        <v>98.6</v>
      </c>
      <c r="F153" s="35">
        <v>10251</v>
      </c>
      <c r="G153" s="35">
        <v>91.8</v>
      </c>
      <c r="H153" s="35">
        <v>89</v>
      </c>
      <c r="I153" s="35">
        <v>84.7</v>
      </c>
      <c r="J153" s="35" t="s">
        <v>59</v>
      </c>
      <c r="K153" s="35" t="s">
        <v>47</v>
      </c>
      <c r="M153" s="38">
        <f t="shared" si="2"/>
        <v>0.98567206949046293</v>
      </c>
    </row>
    <row r="154" spans="1:13" hidden="1" x14ac:dyDescent="0.35">
      <c r="A154" s="35" t="s">
        <v>58</v>
      </c>
      <c r="B154" s="35" t="s">
        <v>16</v>
      </c>
      <c r="C154" s="35">
        <v>3086</v>
      </c>
      <c r="D154" s="35">
        <v>2782</v>
      </c>
      <c r="E154" s="35">
        <v>90.1</v>
      </c>
      <c r="F154" s="35">
        <v>2709</v>
      </c>
      <c r="G154" s="35">
        <v>87.8</v>
      </c>
      <c r="H154" s="35">
        <v>90.9</v>
      </c>
      <c r="I154" s="35">
        <v>89</v>
      </c>
      <c r="J154" s="35" t="s">
        <v>59</v>
      </c>
      <c r="K154" s="35" t="s">
        <v>47</v>
      </c>
      <c r="M154" s="38">
        <f t="shared" si="2"/>
        <v>0.90149060272197024</v>
      </c>
    </row>
    <row r="155" spans="1:13" hidden="1" x14ac:dyDescent="0.35">
      <c r="A155" s="35" t="s">
        <v>58</v>
      </c>
      <c r="B155" s="35" t="s">
        <v>359</v>
      </c>
      <c r="C155" s="35">
        <v>120999</v>
      </c>
      <c r="D155" s="35">
        <v>86475</v>
      </c>
      <c r="E155" s="35">
        <v>71.5</v>
      </c>
      <c r="F155" s="35">
        <v>72336</v>
      </c>
      <c r="G155" s="35">
        <v>59.8</v>
      </c>
      <c r="H155" s="35">
        <v>65</v>
      </c>
      <c r="I155" s="35">
        <v>56.9</v>
      </c>
      <c r="J155" s="35" t="s">
        <v>59</v>
      </c>
      <c r="K155" s="35" t="s">
        <v>47</v>
      </c>
      <c r="M155" s="38">
        <f t="shared" si="2"/>
        <v>0.71467532789527188</v>
      </c>
    </row>
    <row r="156" spans="1:13" x14ac:dyDescent="0.35">
      <c r="A156" s="35" t="s">
        <v>60</v>
      </c>
      <c r="B156" s="35" t="s">
        <v>10</v>
      </c>
      <c r="C156" s="35">
        <v>9448</v>
      </c>
      <c r="D156" s="35">
        <v>6327</v>
      </c>
      <c r="E156" s="35">
        <v>67</v>
      </c>
      <c r="F156" s="35">
        <v>4923</v>
      </c>
      <c r="G156" s="35">
        <v>52.1</v>
      </c>
      <c r="H156" s="35">
        <v>66.3</v>
      </c>
      <c r="I156" s="35">
        <v>54.5</v>
      </c>
      <c r="J156" s="35" t="s">
        <v>61</v>
      </c>
      <c r="K156" s="35" t="s">
        <v>47</v>
      </c>
      <c r="M156" s="38">
        <f t="shared" si="2"/>
        <v>0.66966553767993231</v>
      </c>
    </row>
    <row r="157" spans="1:13" hidden="1" x14ac:dyDescent="0.35">
      <c r="A157" s="35" t="s">
        <v>60</v>
      </c>
      <c r="B157" s="35" t="s">
        <v>358</v>
      </c>
      <c r="C157" s="35">
        <v>81711</v>
      </c>
      <c r="D157" s="35">
        <v>62063</v>
      </c>
      <c r="E157" s="35">
        <v>76</v>
      </c>
      <c r="F157" s="35">
        <v>52936</v>
      </c>
      <c r="G157" s="35">
        <v>64.8</v>
      </c>
      <c r="H157" s="35">
        <v>76.400000000000006</v>
      </c>
      <c r="I157" s="35">
        <v>66.900000000000006</v>
      </c>
      <c r="J157" s="35" t="s">
        <v>61</v>
      </c>
      <c r="K157" s="35" t="s">
        <v>47</v>
      </c>
      <c r="M157" s="38">
        <f t="shared" si="2"/>
        <v>0.75954277881802945</v>
      </c>
    </row>
    <row r="158" spans="1:13" hidden="1" x14ac:dyDescent="0.35">
      <c r="A158" s="35" t="s">
        <v>60</v>
      </c>
      <c r="B158" s="35" t="s">
        <v>13</v>
      </c>
      <c r="C158" s="35">
        <v>28938</v>
      </c>
      <c r="D158" s="35">
        <v>18603</v>
      </c>
      <c r="E158" s="35">
        <v>64.3</v>
      </c>
      <c r="F158" s="35">
        <v>14557</v>
      </c>
      <c r="G158" s="35">
        <v>50.3</v>
      </c>
      <c r="H158" s="35">
        <v>65.7</v>
      </c>
      <c r="I158" s="35">
        <v>54.5</v>
      </c>
      <c r="J158" s="35" t="s">
        <v>61</v>
      </c>
      <c r="K158" s="35" t="s">
        <v>47</v>
      </c>
      <c r="M158" s="38">
        <f t="shared" si="2"/>
        <v>0.6428571428571429</v>
      </c>
    </row>
    <row r="159" spans="1:13" hidden="1" x14ac:dyDescent="0.35">
      <c r="A159" s="35" t="s">
        <v>60</v>
      </c>
      <c r="B159" s="35" t="s">
        <v>14</v>
      </c>
      <c r="C159" s="35">
        <v>25251</v>
      </c>
      <c r="D159" s="35">
        <v>19996</v>
      </c>
      <c r="E159" s="35">
        <v>79.2</v>
      </c>
      <c r="F159" s="35">
        <v>17282</v>
      </c>
      <c r="G159" s="35">
        <v>68.400000000000006</v>
      </c>
      <c r="H159" s="35">
        <v>76.900000000000006</v>
      </c>
      <c r="I159" s="35">
        <v>69</v>
      </c>
      <c r="J159" s="35" t="s">
        <v>61</v>
      </c>
      <c r="K159" s="35" t="s">
        <v>47</v>
      </c>
      <c r="M159" s="38">
        <f t="shared" si="2"/>
        <v>0.79188943012157931</v>
      </c>
    </row>
    <row r="160" spans="1:13" hidden="1" x14ac:dyDescent="0.35">
      <c r="A160" s="35" t="s">
        <v>60</v>
      </c>
      <c r="B160" s="35" t="s">
        <v>15</v>
      </c>
      <c r="C160" s="35">
        <v>13643</v>
      </c>
      <c r="D160" s="35">
        <v>12690</v>
      </c>
      <c r="E160" s="35">
        <v>93</v>
      </c>
      <c r="F160" s="35">
        <v>11978</v>
      </c>
      <c r="G160" s="35">
        <v>87.8</v>
      </c>
      <c r="H160" s="35">
        <v>89</v>
      </c>
      <c r="I160" s="35">
        <v>84.7</v>
      </c>
      <c r="J160" s="35" t="s">
        <v>61</v>
      </c>
      <c r="K160" s="35" t="s">
        <v>47</v>
      </c>
      <c r="M160" s="38">
        <f t="shared" si="2"/>
        <v>0.93014732830022717</v>
      </c>
    </row>
    <row r="161" spans="1:13" hidden="1" x14ac:dyDescent="0.35">
      <c r="A161" s="35" t="s">
        <v>60</v>
      </c>
      <c r="B161" s="35" t="s">
        <v>16</v>
      </c>
      <c r="C161" s="35">
        <v>4431</v>
      </c>
      <c r="D161" s="35">
        <v>4153</v>
      </c>
      <c r="E161" s="35">
        <v>93.7</v>
      </c>
      <c r="F161" s="35">
        <v>4032</v>
      </c>
      <c r="G161" s="35">
        <v>91</v>
      </c>
      <c r="H161" s="35">
        <v>90.9</v>
      </c>
      <c r="I161" s="35">
        <v>89</v>
      </c>
      <c r="J161" s="35" t="s">
        <v>61</v>
      </c>
      <c r="K161" s="35" t="s">
        <v>47</v>
      </c>
      <c r="M161" s="38">
        <f t="shared" si="2"/>
        <v>0.93726021214172872</v>
      </c>
    </row>
    <row r="162" spans="1:13" hidden="1" x14ac:dyDescent="0.35">
      <c r="A162" s="35" t="s">
        <v>60</v>
      </c>
      <c r="B162" s="35" t="s">
        <v>359</v>
      </c>
      <c r="C162" s="35">
        <v>96472</v>
      </c>
      <c r="D162" s="35">
        <v>62063</v>
      </c>
      <c r="E162" s="35">
        <v>64.3</v>
      </c>
      <c r="F162" s="35">
        <v>52936</v>
      </c>
      <c r="G162" s="35">
        <v>54.9</v>
      </c>
      <c r="H162" s="35">
        <v>65</v>
      </c>
      <c r="I162" s="35">
        <v>56.9</v>
      </c>
      <c r="J162" s="35" t="s">
        <v>61</v>
      </c>
      <c r="K162" s="35" t="s">
        <v>47</v>
      </c>
      <c r="M162" s="38">
        <f t="shared" si="2"/>
        <v>0.64332656107471597</v>
      </c>
    </row>
    <row r="163" spans="1:13" x14ac:dyDescent="0.35">
      <c r="A163" s="35" t="s">
        <v>62</v>
      </c>
      <c r="B163" s="35" t="s">
        <v>10</v>
      </c>
      <c r="C163" s="35">
        <v>6588</v>
      </c>
      <c r="D163" s="35">
        <v>4149</v>
      </c>
      <c r="E163" s="35">
        <v>63</v>
      </c>
      <c r="F163" s="35">
        <v>3162</v>
      </c>
      <c r="G163" s="35">
        <v>48</v>
      </c>
      <c r="H163" s="35">
        <v>66.3</v>
      </c>
      <c r="I163" s="35">
        <v>54.5</v>
      </c>
      <c r="J163" s="35" t="s">
        <v>63</v>
      </c>
      <c r="K163" s="35" t="s">
        <v>47</v>
      </c>
      <c r="M163" s="38">
        <f t="shared" si="2"/>
        <v>0.6297814207650273</v>
      </c>
    </row>
    <row r="164" spans="1:13" hidden="1" x14ac:dyDescent="0.35">
      <c r="A164" s="35" t="s">
        <v>62</v>
      </c>
      <c r="B164" s="35" t="s">
        <v>358</v>
      </c>
      <c r="C164" s="35">
        <v>62912</v>
      </c>
      <c r="D164" s="35">
        <v>45444</v>
      </c>
      <c r="E164" s="35">
        <v>72.2</v>
      </c>
      <c r="F164" s="35">
        <v>38602</v>
      </c>
      <c r="G164" s="35">
        <v>61.4</v>
      </c>
      <c r="H164" s="35">
        <v>76.400000000000006</v>
      </c>
      <c r="I164" s="35">
        <v>66.900000000000006</v>
      </c>
      <c r="J164" s="35" t="s">
        <v>63</v>
      </c>
      <c r="K164" s="35" t="s">
        <v>47</v>
      </c>
      <c r="M164" s="38">
        <f t="shared" si="2"/>
        <v>0.72234231943031535</v>
      </c>
    </row>
    <row r="165" spans="1:13" hidden="1" x14ac:dyDescent="0.35">
      <c r="A165" s="35" t="s">
        <v>62</v>
      </c>
      <c r="B165" s="35" t="s">
        <v>13</v>
      </c>
      <c r="C165" s="35">
        <v>21357</v>
      </c>
      <c r="D165" s="35">
        <v>12914</v>
      </c>
      <c r="E165" s="35">
        <v>60.5</v>
      </c>
      <c r="F165" s="35">
        <v>10100</v>
      </c>
      <c r="G165" s="35">
        <v>47.3</v>
      </c>
      <c r="H165" s="35">
        <v>65.7</v>
      </c>
      <c r="I165" s="35">
        <v>54.5</v>
      </c>
      <c r="J165" s="35" t="s">
        <v>63</v>
      </c>
      <c r="K165" s="35" t="s">
        <v>47</v>
      </c>
      <c r="M165" s="38">
        <f t="shared" si="2"/>
        <v>0.60467294095612678</v>
      </c>
    </row>
    <row r="166" spans="1:13" hidden="1" x14ac:dyDescent="0.35">
      <c r="A166" s="35" t="s">
        <v>62</v>
      </c>
      <c r="B166" s="35" t="s">
        <v>14</v>
      </c>
      <c r="C166" s="35">
        <v>20843</v>
      </c>
      <c r="D166" s="35">
        <v>15434</v>
      </c>
      <c r="E166" s="35">
        <v>74</v>
      </c>
      <c r="F166" s="35">
        <v>13244</v>
      </c>
      <c r="G166" s="35">
        <v>63.5</v>
      </c>
      <c r="H166" s="35">
        <v>76.900000000000006</v>
      </c>
      <c r="I166" s="35">
        <v>69</v>
      </c>
      <c r="J166" s="35" t="s">
        <v>63</v>
      </c>
      <c r="K166" s="35" t="s">
        <v>47</v>
      </c>
      <c r="M166" s="38">
        <f t="shared" si="2"/>
        <v>0.74048841337619342</v>
      </c>
    </row>
    <row r="167" spans="1:13" hidden="1" x14ac:dyDescent="0.35">
      <c r="A167" s="35" t="s">
        <v>62</v>
      </c>
      <c r="B167" s="35" t="s">
        <v>15</v>
      </c>
      <c r="C167" s="35">
        <v>10681</v>
      </c>
      <c r="D167" s="35">
        <v>9671</v>
      </c>
      <c r="E167" s="35">
        <v>90.5</v>
      </c>
      <c r="F167" s="35">
        <v>8986</v>
      </c>
      <c r="G167" s="35">
        <v>84.1</v>
      </c>
      <c r="H167" s="35">
        <v>89</v>
      </c>
      <c r="I167" s="35">
        <v>84.7</v>
      </c>
      <c r="J167" s="35" t="s">
        <v>63</v>
      </c>
      <c r="K167" s="35" t="s">
        <v>47</v>
      </c>
      <c r="M167" s="38">
        <f t="shared" si="2"/>
        <v>0.90543956558374683</v>
      </c>
    </row>
    <row r="168" spans="1:13" hidden="1" x14ac:dyDescent="0.35">
      <c r="A168" s="35" t="s">
        <v>62</v>
      </c>
      <c r="B168" s="35" t="s">
        <v>16</v>
      </c>
      <c r="C168" s="35">
        <v>3444</v>
      </c>
      <c r="D168" s="35">
        <v>3104</v>
      </c>
      <c r="E168" s="35">
        <v>90.1</v>
      </c>
      <c r="F168" s="35">
        <v>3019</v>
      </c>
      <c r="G168" s="35">
        <v>87.7</v>
      </c>
      <c r="H168" s="35">
        <v>90.9</v>
      </c>
      <c r="I168" s="35">
        <v>89</v>
      </c>
      <c r="J168" s="35" t="s">
        <v>63</v>
      </c>
      <c r="K168" s="35" t="s">
        <v>47</v>
      </c>
      <c r="M168" s="38">
        <f t="shared" si="2"/>
        <v>0.90127758420441351</v>
      </c>
    </row>
    <row r="169" spans="1:13" hidden="1" x14ac:dyDescent="0.35">
      <c r="A169" s="35" t="s">
        <v>62</v>
      </c>
      <c r="B169" s="35" t="s">
        <v>359</v>
      </c>
      <c r="C169" s="35">
        <v>72509</v>
      </c>
      <c r="D169" s="35">
        <v>45444</v>
      </c>
      <c r="E169" s="35">
        <v>62.7</v>
      </c>
      <c r="F169" s="35">
        <v>38602</v>
      </c>
      <c r="G169" s="35">
        <v>53.2</v>
      </c>
      <c r="H169" s="35">
        <v>65</v>
      </c>
      <c r="I169" s="35">
        <v>56.9</v>
      </c>
      <c r="J169" s="35" t="s">
        <v>63</v>
      </c>
      <c r="K169" s="35" t="s">
        <v>47</v>
      </c>
      <c r="M169" s="38">
        <f t="shared" si="2"/>
        <v>0.6267359913941718</v>
      </c>
    </row>
    <row r="170" spans="1:13" x14ac:dyDescent="0.35">
      <c r="A170" s="35" t="s">
        <v>64</v>
      </c>
      <c r="B170" s="35" t="s">
        <v>10</v>
      </c>
      <c r="C170" s="35">
        <v>12372</v>
      </c>
      <c r="D170" s="35">
        <v>10056</v>
      </c>
      <c r="E170" s="35">
        <v>81.3</v>
      </c>
      <c r="F170" s="35">
        <v>8720</v>
      </c>
      <c r="G170" s="35">
        <v>70.5</v>
      </c>
      <c r="H170" s="35">
        <v>66.3</v>
      </c>
      <c r="I170" s="35">
        <v>54.5</v>
      </c>
      <c r="J170" s="35" t="s">
        <v>65</v>
      </c>
      <c r="K170" s="35" t="s">
        <v>47</v>
      </c>
      <c r="M170" s="38">
        <f t="shared" si="2"/>
        <v>0.81280310378273524</v>
      </c>
    </row>
    <row r="171" spans="1:13" hidden="1" x14ac:dyDescent="0.35">
      <c r="A171" s="35" t="s">
        <v>64</v>
      </c>
      <c r="B171" s="35" t="s">
        <v>358</v>
      </c>
      <c r="C171" s="35">
        <v>109371</v>
      </c>
      <c r="D171" s="35">
        <v>90585</v>
      </c>
      <c r="E171" s="35">
        <v>82.8</v>
      </c>
      <c r="F171" s="35">
        <v>82436</v>
      </c>
      <c r="G171" s="35">
        <v>75.400000000000006</v>
      </c>
      <c r="H171" s="35">
        <v>76.400000000000006</v>
      </c>
      <c r="I171" s="35">
        <v>66.900000000000006</v>
      </c>
      <c r="J171" s="35" t="s">
        <v>65</v>
      </c>
      <c r="K171" s="35" t="s">
        <v>47</v>
      </c>
      <c r="M171" s="38">
        <f t="shared" si="2"/>
        <v>0.82823600405957709</v>
      </c>
    </row>
    <row r="172" spans="1:13" hidden="1" x14ac:dyDescent="0.35">
      <c r="A172" s="35" t="s">
        <v>64</v>
      </c>
      <c r="B172" s="35" t="s">
        <v>13</v>
      </c>
      <c r="C172" s="35">
        <v>41062</v>
      </c>
      <c r="D172" s="35">
        <v>30403</v>
      </c>
      <c r="E172" s="35">
        <v>74</v>
      </c>
      <c r="F172" s="35">
        <v>26469</v>
      </c>
      <c r="G172" s="35">
        <v>64.5</v>
      </c>
      <c r="H172" s="35">
        <v>65.7</v>
      </c>
      <c r="I172" s="35">
        <v>54.5</v>
      </c>
      <c r="J172" s="35" t="s">
        <v>65</v>
      </c>
      <c r="K172" s="35" t="s">
        <v>47</v>
      </c>
      <c r="M172" s="38">
        <f t="shared" si="2"/>
        <v>0.74041693049534851</v>
      </c>
    </row>
    <row r="173" spans="1:13" hidden="1" x14ac:dyDescent="0.35">
      <c r="A173" s="35" t="s">
        <v>64</v>
      </c>
      <c r="B173" s="35" t="s">
        <v>14</v>
      </c>
      <c r="C173" s="35">
        <v>37644</v>
      </c>
      <c r="D173" s="35">
        <v>31807</v>
      </c>
      <c r="E173" s="35">
        <v>84.5</v>
      </c>
      <c r="F173" s="35">
        <v>29760</v>
      </c>
      <c r="G173" s="35">
        <v>79.099999999999994</v>
      </c>
      <c r="H173" s="35">
        <v>76.900000000000006</v>
      </c>
      <c r="I173" s="35">
        <v>69</v>
      </c>
      <c r="J173" s="35" t="s">
        <v>65</v>
      </c>
      <c r="K173" s="35" t="s">
        <v>47</v>
      </c>
      <c r="M173" s="38">
        <f t="shared" si="2"/>
        <v>0.84494208904473489</v>
      </c>
    </row>
    <row r="174" spans="1:13" hidden="1" x14ac:dyDescent="0.35">
      <c r="A174" s="35" t="s">
        <v>64</v>
      </c>
      <c r="B174" s="35" t="s">
        <v>15</v>
      </c>
      <c r="C174" s="35">
        <v>14370</v>
      </c>
      <c r="D174" s="35">
        <v>13747</v>
      </c>
      <c r="E174" s="35">
        <v>95.7</v>
      </c>
      <c r="F174" s="35">
        <v>13175</v>
      </c>
      <c r="G174" s="35">
        <v>91.7</v>
      </c>
      <c r="H174" s="35">
        <v>89</v>
      </c>
      <c r="I174" s="35">
        <v>84.7</v>
      </c>
      <c r="J174" s="35" t="s">
        <v>65</v>
      </c>
      <c r="K174" s="35" t="s">
        <v>47</v>
      </c>
      <c r="M174" s="38">
        <f t="shared" si="2"/>
        <v>0.9566457898399443</v>
      </c>
    </row>
    <row r="175" spans="1:13" hidden="1" x14ac:dyDescent="0.35">
      <c r="A175" s="35" t="s">
        <v>64</v>
      </c>
      <c r="B175" s="35" t="s">
        <v>16</v>
      </c>
      <c r="C175" s="35">
        <v>3922</v>
      </c>
      <c r="D175" s="35">
        <v>3870</v>
      </c>
      <c r="E175" s="35">
        <v>98.7</v>
      </c>
      <c r="F175" s="35">
        <v>3849</v>
      </c>
      <c r="G175" s="35">
        <v>98.1</v>
      </c>
      <c r="H175" s="35">
        <v>90.9</v>
      </c>
      <c r="I175" s="35">
        <v>89</v>
      </c>
      <c r="J175" s="35" t="s">
        <v>65</v>
      </c>
      <c r="K175" s="35" t="s">
        <v>47</v>
      </c>
      <c r="M175" s="38">
        <f t="shared" si="2"/>
        <v>0.98674145843957162</v>
      </c>
    </row>
    <row r="176" spans="1:13" hidden="1" x14ac:dyDescent="0.35">
      <c r="A176" s="35" t="s">
        <v>64</v>
      </c>
      <c r="B176" s="35" t="s">
        <v>359</v>
      </c>
      <c r="C176" s="35">
        <v>134420</v>
      </c>
      <c r="D176" s="35">
        <v>90585</v>
      </c>
      <c r="E176" s="35">
        <v>67.400000000000006</v>
      </c>
      <c r="F176" s="35">
        <v>82436</v>
      </c>
      <c r="G176" s="35">
        <v>61.3</v>
      </c>
      <c r="H176" s="35">
        <v>65</v>
      </c>
      <c r="I176" s="35">
        <v>56.9</v>
      </c>
      <c r="J176" s="35" t="s">
        <v>65</v>
      </c>
      <c r="K176" s="35" t="s">
        <v>47</v>
      </c>
      <c r="M176" s="38">
        <f t="shared" si="2"/>
        <v>0.6738952536824877</v>
      </c>
    </row>
    <row r="177" spans="1:13" x14ac:dyDescent="0.35">
      <c r="A177" s="35" t="s">
        <v>66</v>
      </c>
      <c r="B177" s="35" t="s">
        <v>10</v>
      </c>
      <c r="C177" s="35">
        <v>10184</v>
      </c>
      <c r="D177" s="35">
        <v>8520</v>
      </c>
      <c r="E177" s="35">
        <v>83.7</v>
      </c>
      <c r="F177" s="35">
        <v>7529</v>
      </c>
      <c r="G177" s="35">
        <v>73.900000000000006</v>
      </c>
      <c r="H177" s="35">
        <v>66.3</v>
      </c>
      <c r="I177" s="35">
        <v>54.5</v>
      </c>
      <c r="J177" s="35" t="s">
        <v>67</v>
      </c>
      <c r="K177" s="35" t="s">
        <v>47</v>
      </c>
      <c r="M177" s="38">
        <f t="shared" si="2"/>
        <v>0.83660644147682639</v>
      </c>
    </row>
    <row r="178" spans="1:13" hidden="1" x14ac:dyDescent="0.35">
      <c r="A178" s="35" t="s">
        <v>66</v>
      </c>
      <c r="B178" s="35" t="s">
        <v>358</v>
      </c>
      <c r="C178" s="35">
        <v>78882</v>
      </c>
      <c r="D178" s="35">
        <v>66887</v>
      </c>
      <c r="E178" s="35">
        <v>84.8</v>
      </c>
      <c r="F178" s="35">
        <v>61851</v>
      </c>
      <c r="G178" s="35">
        <v>78.400000000000006</v>
      </c>
      <c r="H178" s="35">
        <v>76.400000000000006</v>
      </c>
      <c r="I178" s="35">
        <v>66.900000000000006</v>
      </c>
      <c r="J178" s="35" t="s">
        <v>67</v>
      </c>
      <c r="K178" s="35" t="s">
        <v>47</v>
      </c>
      <c r="M178" s="38">
        <f t="shared" si="2"/>
        <v>0.84793742552166529</v>
      </c>
    </row>
    <row r="179" spans="1:13" hidden="1" x14ac:dyDescent="0.35">
      <c r="A179" s="35" t="s">
        <v>66</v>
      </c>
      <c r="B179" s="35" t="s">
        <v>13</v>
      </c>
      <c r="C179" s="35">
        <v>22334</v>
      </c>
      <c r="D179" s="35">
        <v>17167</v>
      </c>
      <c r="E179" s="35">
        <v>76.900000000000006</v>
      </c>
      <c r="F179" s="35">
        <v>15131</v>
      </c>
      <c r="G179" s="35">
        <v>67.7</v>
      </c>
      <c r="H179" s="35">
        <v>65.7</v>
      </c>
      <c r="I179" s="35">
        <v>54.5</v>
      </c>
      <c r="J179" s="35" t="s">
        <v>67</v>
      </c>
      <c r="K179" s="35" t="s">
        <v>47</v>
      </c>
      <c r="M179" s="38">
        <f t="shared" si="2"/>
        <v>0.76864869705381933</v>
      </c>
    </row>
    <row r="180" spans="1:13" hidden="1" x14ac:dyDescent="0.35">
      <c r="A180" s="35" t="s">
        <v>66</v>
      </c>
      <c r="B180" s="35" t="s">
        <v>14</v>
      </c>
      <c r="C180" s="35">
        <v>28093</v>
      </c>
      <c r="D180" s="35">
        <v>23719</v>
      </c>
      <c r="E180" s="35">
        <v>84.4</v>
      </c>
      <c r="F180" s="35">
        <v>22323</v>
      </c>
      <c r="G180" s="35">
        <v>79.5</v>
      </c>
      <c r="H180" s="35">
        <v>76.900000000000006</v>
      </c>
      <c r="I180" s="35">
        <v>69</v>
      </c>
      <c r="J180" s="35" t="s">
        <v>67</v>
      </c>
      <c r="K180" s="35" t="s">
        <v>47</v>
      </c>
      <c r="M180" s="38">
        <f t="shared" si="2"/>
        <v>0.84430285124408211</v>
      </c>
    </row>
    <row r="181" spans="1:13" hidden="1" x14ac:dyDescent="0.35">
      <c r="A181" s="35" t="s">
        <v>66</v>
      </c>
      <c r="B181" s="35" t="s">
        <v>15</v>
      </c>
      <c r="C181" s="35">
        <v>13214</v>
      </c>
      <c r="D181" s="35">
        <v>12204</v>
      </c>
      <c r="E181" s="35">
        <v>92.4</v>
      </c>
      <c r="F181" s="35">
        <v>11812</v>
      </c>
      <c r="G181" s="35">
        <v>89.4</v>
      </c>
      <c r="H181" s="35">
        <v>89</v>
      </c>
      <c r="I181" s="35">
        <v>84.7</v>
      </c>
      <c r="J181" s="35" t="s">
        <v>67</v>
      </c>
      <c r="K181" s="35" t="s">
        <v>47</v>
      </c>
      <c r="M181" s="38">
        <f t="shared" si="2"/>
        <v>0.92356591493870133</v>
      </c>
    </row>
    <row r="182" spans="1:13" hidden="1" x14ac:dyDescent="0.35">
      <c r="A182" s="35" t="s">
        <v>66</v>
      </c>
      <c r="B182" s="35" t="s">
        <v>16</v>
      </c>
      <c r="C182" s="35">
        <v>5058</v>
      </c>
      <c r="D182" s="35">
        <v>4722</v>
      </c>
      <c r="E182" s="35">
        <v>93.4</v>
      </c>
      <c r="F182" s="35">
        <v>4678</v>
      </c>
      <c r="G182" s="35">
        <v>92.5</v>
      </c>
      <c r="H182" s="35">
        <v>90.9</v>
      </c>
      <c r="I182" s="35">
        <v>89</v>
      </c>
      <c r="J182" s="35" t="s">
        <v>67</v>
      </c>
      <c r="K182" s="35" t="s">
        <v>47</v>
      </c>
      <c r="M182" s="38">
        <f t="shared" si="2"/>
        <v>0.93357058125741399</v>
      </c>
    </row>
    <row r="183" spans="1:13" hidden="1" x14ac:dyDescent="0.35">
      <c r="A183" s="35" t="s">
        <v>66</v>
      </c>
      <c r="B183" s="35" t="s">
        <v>359</v>
      </c>
      <c r="C183" s="35">
        <v>92320</v>
      </c>
      <c r="D183" s="35">
        <v>66887</v>
      </c>
      <c r="E183" s="35">
        <v>72.5</v>
      </c>
      <c r="F183" s="35">
        <v>61851</v>
      </c>
      <c r="G183" s="35">
        <v>67</v>
      </c>
      <c r="H183" s="35">
        <v>65</v>
      </c>
      <c r="I183" s="35">
        <v>56.9</v>
      </c>
      <c r="J183" s="35" t="s">
        <v>67</v>
      </c>
      <c r="K183" s="35" t="s">
        <v>47</v>
      </c>
      <c r="M183" s="38">
        <f t="shared" si="2"/>
        <v>0.72451256499133454</v>
      </c>
    </row>
    <row r="184" spans="1:13" x14ac:dyDescent="0.35">
      <c r="A184" s="35" t="s">
        <v>68</v>
      </c>
      <c r="B184" s="35" t="s">
        <v>10</v>
      </c>
      <c r="C184" s="35">
        <v>2181</v>
      </c>
      <c r="D184" s="35">
        <v>1594</v>
      </c>
      <c r="E184" s="35">
        <v>73.099999999999994</v>
      </c>
      <c r="F184" s="35">
        <v>1303</v>
      </c>
      <c r="G184" s="35">
        <v>59.7</v>
      </c>
      <c r="H184" s="35">
        <v>66.3</v>
      </c>
      <c r="I184" s="35">
        <v>54.5</v>
      </c>
      <c r="J184" s="35" t="s">
        <v>69</v>
      </c>
      <c r="K184" s="35" t="s">
        <v>47</v>
      </c>
      <c r="M184" s="38">
        <f t="shared" si="2"/>
        <v>0.73085740486015593</v>
      </c>
    </row>
    <row r="185" spans="1:13" hidden="1" x14ac:dyDescent="0.35">
      <c r="A185" s="35" t="s">
        <v>68</v>
      </c>
      <c r="B185" s="35" t="s">
        <v>358</v>
      </c>
      <c r="C185" s="35">
        <v>62359</v>
      </c>
      <c r="D185" s="35">
        <v>48885</v>
      </c>
      <c r="E185" s="35">
        <v>78.400000000000006</v>
      </c>
      <c r="F185" s="35">
        <v>42892</v>
      </c>
      <c r="G185" s="35">
        <v>68.8</v>
      </c>
      <c r="H185" s="35">
        <v>76.400000000000006</v>
      </c>
      <c r="I185" s="35">
        <v>66.900000000000006</v>
      </c>
      <c r="J185" s="35" t="s">
        <v>69</v>
      </c>
      <c r="K185" s="35" t="s">
        <v>47</v>
      </c>
      <c r="M185" s="38">
        <f t="shared" si="2"/>
        <v>0.78392854279253998</v>
      </c>
    </row>
    <row r="186" spans="1:13" hidden="1" x14ac:dyDescent="0.35">
      <c r="A186" s="35" t="s">
        <v>68</v>
      </c>
      <c r="B186" s="35" t="s">
        <v>13</v>
      </c>
      <c r="C186" s="35">
        <v>32324</v>
      </c>
      <c r="D186" s="35">
        <v>25346</v>
      </c>
      <c r="E186" s="35">
        <v>78.400000000000006</v>
      </c>
      <c r="F186" s="35">
        <v>21837</v>
      </c>
      <c r="G186" s="35">
        <v>67.599999999999994</v>
      </c>
      <c r="H186" s="35">
        <v>65.7</v>
      </c>
      <c r="I186" s="35">
        <v>54.5</v>
      </c>
      <c r="J186" s="35" t="s">
        <v>69</v>
      </c>
      <c r="K186" s="35" t="s">
        <v>47</v>
      </c>
      <c r="M186" s="38">
        <f t="shared" si="2"/>
        <v>0.78412325207276323</v>
      </c>
    </row>
    <row r="187" spans="1:13" hidden="1" x14ac:dyDescent="0.35">
      <c r="A187" s="35" t="s">
        <v>68</v>
      </c>
      <c r="B187" s="35" t="s">
        <v>14</v>
      </c>
      <c r="C187" s="35">
        <v>17045</v>
      </c>
      <c r="D187" s="35">
        <v>12769</v>
      </c>
      <c r="E187" s="35">
        <v>74.900000000000006</v>
      </c>
      <c r="F187" s="35">
        <v>11113</v>
      </c>
      <c r="G187" s="35">
        <v>65.2</v>
      </c>
      <c r="H187" s="35">
        <v>76.900000000000006</v>
      </c>
      <c r="I187" s="35">
        <v>69</v>
      </c>
      <c r="J187" s="35" t="s">
        <v>69</v>
      </c>
      <c r="K187" s="35" t="s">
        <v>47</v>
      </c>
      <c r="M187" s="38">
        <f t="shared" si="2"/>
        <v>0.74913464359049575</v>
      </c>
    </row>
    <row r="188" spans="1:13" hidden="1" x14ac:dyDescent="0.35">
      <c r="A188" s="35" t="s">
        <v>68</v>
      </c>
      <c r="B188" s="35" t="s">
        <v>15</v>
      </c>
      <c r="C188" s="35">
        <v>7882</v>
      </c>
      <c r="D188" s="35">
        <v>6689</v>
      </c>
      <c r="E188" s="35">
        <v>84.9</v>
      </c>
      <c r="F188" s="35">
        <v>6247</v>
      </c>
      <c r="G188" s="35">
        <v>79.3</v>
      </c>
      <c r="H188" s="35">
        <v>89</v>
      </c>
      <c r="I188" s="35">
        <v>84.7</v>
      </c>
      <c r="J188" s="35" t="s">
        <v>69</v>
      </c>
      <c r="K188" s="35" t="s">
        <v>47</v>
      </c>
      <c r="M188" s="38">
        <f t="shared" si="2"/>
        <v>0.84864247652879976</v>
      </c>
    </row>
    <row r="189" spans="1:13" hidden="1" x14ac:dyDescent="0.35">
      <c r="A189" s="35" t="s">
        <v>68</v>
      </c>
      <c r="B189" s="35" t="s">
        <v>16</v>
      </c>
      <c r="C189" s="35">
        <v>2927</v>
      </c>
      <c r="D189" s="35">
        <v>2416</v>
      </c>
      <c r="E189" s="35">
        <v>82.5</v>
      </c>
      <c r="F189" s="35">
        <v>2349</v>
      </c>
      <c r="G189" s="35">
        <v>80.3</v>
      </c>
      <c r="H189" s="35">
        <v>90.9</v>
      </c>
      <c r="I189" s="35">
        <v>89</v>
      </c>
      <c r="J189" s="35" t="s">
        <v>69</v>
      </c>
      <c r="K189" s="35" t="s">
        <v>47</v>
      </c>
      <c r="M189" s="38">
        <f t="shared" si="2"/>
        <v>0.82541851725316018</v>
      </c>
    </row>
    <row r="190" spans="1:13" hidden="1" x14ac:dyDescent="0.35">
      <c r="A190" s="35" t="s">
        <v>68</v>
      </c>
      <c r="B190" s="35" t="s">
        <v>359</v>
      </c>
      <c r="C190" s="35">
        <v>67568</v>
      </c>
      <c r="D190" s="35">
        <v>48885</v>
      </c>
      <c r="E190" s="35">
        <v>72.3</v>
      </c>
      <c r="F190" s="35">
        <v>42892</v>
      </c>
      <c r="G190" s="35">
        <v>63.5</v>
      </c>
      <c r="H190" s="35">
        <v>65</v>
      </c>
      <c r="I190" s="35">
        <v>56.9</v>
      </c>
      <c r="J190" s="35" t="s">
        <v>69</v>
      </c>
      <c r="K190" s="35" t="s">
        <v>47</v>
      </c>
      <c r="M190" s="38">
        <f t="shared" si="2"/>
        <v>0.72349336964243427</v>
      </c>
    </row>
    <row r="191" spans="1:13" x14ac:dyDescent="0.35">
      <c r="A191" s="35" t="s">
        <v>70</v>
      </c>
      <c r="B191" s="35" t="s">
        <v>10</v>
      </c>
      <c r="C191" s="35">
        <v>4802</v>
      </c>
      <c r="D191" s="35">
        <v>3890</v>
      </c>
      <c r="E191" s="35">
        <v>81</v>
      </c>
      <c r="F191" s="35">
        <v>3328</v>
      </c>
      <c r="G191" s="35">
        <v>69.3</v>
      </c>
      <c r="H191" s="35">
        <v>66.3</v>
      </c>
      <c r="I191" s="35">
        <v>54.5</v>
      </c>
      <c r="J191" s="35" t="s">
        <v>71</v>
      </c>
      <c r="K191" s="35" t="s">
        <v>47</v>
      </c>
      <c r="M191" s="38">
        <f t="shared" si="2"/>
        <v>0.81007913369429407</v>
      </c>
    </row>
    <row r="192" spans="1:13" hidden="1" x14ac:dyDescent="0.35">
      <c r="A192" s="35" t="s">
        <v>70</v>
      </c>
      <c r="B192" s="35" t="s">
        <v>358</v>
      </c>
      <c r="C192" s="35">
        <v>56896</v>
      </c>
      <c r="D192" s="35">
        <v>47353</v>
      </c>
      <c r="E192" s="35">
        <v>83.2</v>
      </c>
      <c r="F192" s="35">
        <v>42888</v>
      </c>
      <c r="G192" s="35">
        <v>75.400000000000006</v>
      </c>
      <c r="H192" s="35">
        <v>76.400000000000006</v>
      </c>
      <c r="I192" s="35">
        <v>66.900000000000006</v>
      </c>
      <c r="J192" s="35" t="s">
        <v>71</v>
      </c>
      <c r="K192" s="35" t="s">
        <v>47</v>
      </c>
      <c r="M192" s="38">
        <f t="shared" si="2"/>
        <v>0.83227291901012368</v>
      </c>
    </row>
    <row r="193" spans="1:13" hidden="1" x14ac:dyDescent="0.35">
      <c r="A193" s="35" t="s">
        <v>70</v>
      </c>
      <c r="B193" s="35" t="s">
        <v>13</v>
      </c>
      <c r="C193" s="35">
        <v>21247</v>
      </c>
      <c r="D193" s="35">
        <v>16342</v>
      </c>
      <c r="E193" s="35">
        <v>76.900000000000006</v>
      </c>
      <c r="F193" s="35">
        <v>14277</v>
      </c>
      <c r="G193" s="35">
        <v>67.2</v>
      </c>
      <c r="H193" s="35">
        <v>65.7</v>
      </c>
      <c r="I193" s="35">
        <v>54.5</v>
      </c>
      <c r="J193" s="35" t="s">
        <v>71</v>
      </c>
      <c r="K193" s="35" t="s">
        <v>47</v>
      </c>
      <c r="M193" s="38">
        <f t="shared" si="2"/>
        <v>0.76914387913587801</v>
      </c>
    </row>
    <row r="194" spans="1:13" hidden="1" x14ac:dyDescent="0.35">
      <c r="A194" s="35" t="s">
        <v>70</v>
      </c>
      <c r="B194" s="35" t="s">
        <v>14</v>
      </c>
      <c r="C194" s="35">
        <v>18384</v>
      </c>
      <c r="D194" s="35">
        <v>15406</v>
      </c>
      <c r="E194" s="35">
        <v>83.8</v>
      </c>
      <c r="F194" s="35">
        <v>14091</v>
      </c>
      <c r="G194" s="35">
        <v>76.599999999999994</v>
      </c>
      <c r="H194" s="35">
        <v>76.900000000000006</v>
      </c>
      <c r="I194" s="35">
        <v>69</v>
      </c>
      <c r="J194" s="35" t="s">
        <v>71</v>
      </c>
      <c r="K194" s="35" t="s">
        <v>47</v>
      </c>
      <c r="M194" s="38">
        <f t="shared" si="2"/>
        <v>0.83801131418624886</v>
      </c>
    </row>
    <row r="195" spans="1:13" hidden="1" x14ac:dyDescent="0.35">
      <c r="A195" s="35" t="s">
        <v>70</v>
      </c>
      <c r="B195" s="35" t="s">
        <v>15</v>
      </c>
      <c r="C195" s="35">
        <v>8596</v>
      </c>
      <c r="D195" s="35">
        <v>7880</v>
      </c>
      <c r="E195" s="35">
        <v>91.7</v>
      </c>
      <c r="F195" s="35">
        <v>7525</v>
      </c>
      <c r="G195" s="35">
        <v>87.5</v>
      </c>
      <c r="H195" s="35">
        <v>89</v>
      </c>
      <c r="I195" s="35">
        <v>84.7</v>
      </c>
      <c r="J195" s="35" t="s">
        <v>71</v>
      </c>
      <c r="K195" s="35" t="s">
        <v>47</v>
      </c>
      <c r="M195" s="38">
        <f t="shared" ref="M195:M258" si="3">D195/C195</f>
        <v>0.91670544439274082</v>
      </c>
    </row>
    <row r="196" spans="1:13" hidden="1" x14ac:dyDescent="0.35">
      <c r="A196" s="35" t="s">
        <v>70</v>
      </c>
      <c r="B196" s="35" t="s">
        <v>16</v>
      </c>
      <c r="C196" s="35">
        <v>3867</v>
      </c>
      <c r="D196" s="35">
        <v>3586</v>
      </c>
      <c r="E196" s="35">
        <v>92.7</v>
      </c>
      <c r="F196" s="35">
        <v>3492</v>
      </c>
      <c r="G196" s="35">
        <v>90.3</v>
      </c>
      <c r="H196" s="35">
        <v>90.9</v>
      </c>
      <c r="I196" s="35">
        <v>89</v>
      </c>
      <c r="J196" s="35" t="s">
        <v>71</v>
      </c>
      <c r="K196" s="35" t="s">
        <v>47</v>
      </c>
      <c r="M196" s="38">
        <f t="shared" si="3"/>
        <v>0.92733385053012674</v>
      </c>
    </row>
    <row r="197" spans="1:13" hidden="1" x14ac:dyDescent="0.35">
      <c r="A197" s="35" t="s">
        <v>70</v>
      </c>
      <c r="B197" s="35" t="s">
        <v>359</v>
      </c>
      <c r="C197" s="35">
        <v>65845</v>
      </c>
      <c r="D197" s="35">
        <v>47353</v>
      </c>
      <c r="E197" s="35">
        <v>71.900000000000006</v>
      </c>
      <c r="F197" s="35">
        <v>42888</v>
      </c>
      <c r="G197" s="35">
        <v>65.099999999999994</v>
      </c>
      <c r="H197" s="35">
        <v>65</v>
      </c>
      <c r="I197" s="35">
        <v>56.9</v>
      </c>
      <c r="J197" s="35" t="s">
        <v>71</v>
      </c>
      <c r="K197" s="35" t="s">
        <v>47</v>
      </c>
      <c r="M197" s="38">
        <f t="shared" si="3"/>
        <v>0.71915863011618197</v>
      </c>
    </row>
    <row r="198" spans="1:13" x14ac:dyDescent="0.35">
      <c r="A198" s="35" t="s">
        <v>72</v>
      </c>
      <c r="B198" s="35" t="s">
        <v>10</v>
      </c>
      <c r="C198" s="35">
        <v>2995</v>
      </c>
      <c r="D198" s="35">
        <v>2477</v>
      </c>
      <c r="E198" s="35">
        <v>82.7</v>
      </c>
      <c r="F198" s="35">
        <v>2160</v>
      </c>
      <c r="G198" s="35">
        <v>72.099999999999994</v>
      </c>
      <c r="H198" s="35">
        <v>66.3</v>
      </c>
      <c r="I198" s="35">
        <v>54.5</v>
      </c>
      <c r="J198" s="35" t="s">
        <v>73</v>
      </c>
      <c r="K198" s="35" t="s">
        <v>47</v>
      </c>
      <c r="M198" s="38">
        <f t="shared" si="3"/>
        <v>0.82704507512520864</v>
      </c>
    </row>
    <row r="199" spans="1:13" hidden="1" x14ac:dyDescent="0.35">
      <c r="A199" s="35" t="s">
        <v>72</v>
      </c>
      <c r="B199" s="35" t="s">
        <v>358</v>
      </c>
      <c r="C199" s="35">
        <v>36799</v>
      </c>
      <c r="D199" s="35">
        <v>30101</v>
      </c>
      <c r="E199" s="35">
        <v>81.8</v>
      </c>
      <c r="F199" s="35">
        <v>27639</v>
      </c>
      <c r="G199" s="35">
        <v>75.099999999999994</v>
      </c>
      <c r="H199" s="35">
        <v>76.400000000000006</v>
      </c>
      <c r="I199" s="35">
        <v>66.900000000000006</v>
      </c>
      <c r="J199" s="35" t="s">
        <v>73</v>
      </c>
      <c r="K199" s="35" t="s">
        <v>47</v>
      </c>
      <c r="M199" s="38">
        <f t="shared" si="3"/>
        <v>0.81798418435283571</v>
      </c>
    </row>
    <row r="200" spans="1:13" hidden="1" x14ac:dyDescent="0.35">
      <c r="A200" s="35" t="s">
        <v>72</v>
      </c>
      <c r="B200" s="35" t="s">
        <v>13</v>
      </c>
      <c r="C200" s="35">
        <v>11923</v>
      </c>
      <c r="D200" s="35">
        <v>8705</v>
      </c>
      <c r="E200" s="35">
        <v>73</v>
      </c>
      <c r="F200" s="35">
        <v>7471</v>
      </c>
      <c r="G200" s="35">
        <v>62.7</v>
      </c>
      <c r="H200" s="35">
        <v>65.7</v>
      </c>
      <c r="I200" s="35">
        <v>54.5</v>
      </c>
      <c r="J200" s="35" t="s">
        <v>73</v>
      </c>
      <c r="K200" s="35" t="s">
        <v>47</v>
      </c>
      <c r="M200" s="38">
        <f t="shared" si="3"/>
        <v>0.73010148452570667</v>
      </c>
    </row>
    <row r="201" spans="1:13" hidden="1" x14ac:dyDescent="0.35">
      <c r="A201" s="35" t="s">
        <v>72</v>
      </c>
      <c r="B201" s="35" t="s">
        <v>14</v>
      </c>
      <c r="C201" s="35">
        <v>10682</v>
      </c>
      <c r="D201" s="35">
        <v>8612</v>
      </c>
      <c r="E201" s="35">
        <v>80.599999999999994</v>
      </c>
      <c r="F201" s="35">
        <v>7944</v>
      </c>
      <c r="G201" s="35">
        <v>74.400000000000006</v>
      </c>
      <c r="H201" s="35">
        <v>76.900000000000006</v>
      </c>
      <c r="I201" s="35">
        <v>69</v>
      </c>
      <c r="J201" s="35" t="s">
        <v>73</v>
      </c>
      <c r="K201" s="35" t="s">
        <v>47</v>
      </c>
      <c r="M201" s="38">
        <f t="shared" si="3"/>
        <v>0.80621606440741433</v>
      </c>
    </row>
    <row r="202" spans="1:13" hidden="1" x14ac:dyDescent="0.35">
      <c r="A202" s="35" t="s">
        <v>72</v>
      </c>
      <c r="B202" s="35" t="s">
        <v>15</v>
      </c>
      <c r="C202" s="35">
        <v>7394</v>
      </c>
      <c r="D202" s="35">
        <v>6798</v>
      </c>
      <c r="E202" s="35">
        <v>91.9</v>
      </c>
      <c r="F202" s="35">
        <v>6612</v>
      </c>
      <c r="G202" s="35">
        <v>89.4</v>
      </c>
      <c r="H202" s="35">
        <v>89</v>
      </c>
      <c r="I202" s="35">
        <v>84.7</v>
      </c>
      <c r="J202" s="35" t="s">
        <v>73</v>
      </c>
      <c r="K202" s="35" t="s">
        <v>47</v>
      </c>
      <c r="M202" s="38">
        <f t="shared" si="3"/>
        <v>0.91939410332702187</v>
      </c>
    </row>
    <row r="203" spans="1:13" hidden="1" x14ac:dyDescent="0.35">
      <c r="A203" s="35" t="s">
        <v>72</v>
      </c>
      <c r="B203" s="35" t="s">
        <v>16</v>
      </c>
      <c r="C203" s="35">
        <v>3805</v>
      </c>
      <c r="D203" s="35">
        <v>3364</v>
      </c>
      <c r="E203" s="35">
        <v>88.4</v>
      </c>
      <c r="F203" s="35">
        <v>3349</v>
      </c>
      <c r="G203" s="35">
        <v>88</v>
      </c>
      <c r="H203" s="35">
        <v>90.9</v>
      </c>
      <c r="I203" s="35">
        <v>89</v>
      </c>
      <c r="J203" s="35" t="s">
        <v>73</v>
      </c>
      <c r="K203" s="35" t="s">
        <v>47</v>
      </c>
      <c r="M203" s="38">
        <f t="shared" si="3"/>
        <v>0.88409986859395528</v>
      </c>
    </row>
    <row r="204" spans="1:13" hidden="1" x14ac:dyDescent="0.35">
      <c r="A204" s="35" t="s">
        <v>72</v>
      </c>
      <c r="B204" s="35" t="s">
        <v>359</v>
      </c>
      <c r="C204" s="35">
        <v>40834</v>
      </c>
      <c r="D204" s="35">
        <v>30101</v>
      </c>
      <c r="E204" s="35">
        <v>73.7</v>
      </c>
      <c r="F204" s="35">
        <v>27639</v>
      </c>
      <c r="G204" s="35">
        <v>67.7</v>
      </c>
      <c r="H204" s="35">
        <v>65</v>
      </c>
      <c r="I204" s="35">
        <v>56.9</v>
      </c>
      <c r="J204" s="35" t="s">
        <v>73</v>
      </c>
      <c r="K204" s="35" t="s">
        <v>47</v>
      </c>
      <c r="M204" s="38">
        <f t="shared" si="3"/>
        <v>0.73715531175001225</v>
      </c>
    </row>
    <row r="205" spans="1:13" x14ac:dyDescent="0.35">
      <c r="A205" s="35" t="s">
        <v>74</v>
      </c>
      <c r="B205" s="35" t="s">
        <v>10</v>
      </c>
      <c r="C205" s="35">
        <v>8807</v>
      </c>
      <c r="D205" s="35">
        <v>6539</v>
      </c>
      <c r="E205" s="35">
        <v>74.2</v>
      </c>
      <c r="F205" s="35">
        <v>5502</v>
      </c>
      <c r="G205" s="35">
        <v>62.5</v>
      </c>
      <c r="H205" s="35">
        <v>66.3</v>
      </c>
      <c r="I205" s="35">
        <v>54.5</v>
      </c>
      <c r="J205" s="35" t="s">
        <v>75</v>
      </c>
      <c r="K205" s="35" t="s">
        <v>47</v>
      </c>
      <c r="M205" s="38">
        <f t="shared" si="3"/>
        <v>0.7424775746565232</v>
      </c>
    </row>
    <row r="206" spans="1:13" hidden="1" x14ac:dyDescent="0.35">
      <c r="A206" s="35" t="s">
        <v>74</v>
      </c>
      <c r="B206" s="35" t="s">
        <v>358</v>
      </c>
      <c r="C206" s="35">
        <v>98116</v>
      </c>
      <c r="D206" s="35">
        <v>79013</v>
      </c>
      <c r="E206" s="35">
        <v>80.5</v>
      </c>
      <c r="F206" s="35">
        <v>71278</v>
      </c>
      <c r="G206" s="35">
        <v>72.599999999999994</v>
      </c>
      <c r="H206" s="35">
        <v>76.400000000000006</v>
      </c>
      <c r="I206" s="35">
        <v>66.900000000000006</v>
      </c>
      <c r="J206" s="35" t="s">
        <v>75</v>
      </c>
      <c r="K206" s="35" t="s">
        <v>47</v>
      </c>
      <c r="M206" s="38">
        <f t="shared" si="3"/>
        <v>0.80530188756166166</v>
      </c>
    </row>
    <row r="207" spans="1:13" hidden="1" x14ac:dyDescent="0.35">
      <c r="A207" s="35" t="s">
        <v>74</v>
      </c>
      <c r="B207" s="35" t="s">
        <v>13</v>
      </c>
      <c r="C207" s="35">
        <v>30885</v>
      </c>
      <c r="D207" s="35">
        <v>21786</v>
      </c>
      <c r="E207" s="35">
        <v>70.5</v>
      </c>
      <c r="F207" s="35">
        <v>18376</v>
      </c>
      <c r="G207" s="35">
        <v>59.5</v>
      </c>
      <c r="H207" s="35">
        <v>65.7</v>
      </c>
      <c r="I207" s="35">
        <v>54.5</v>
      </c>
      <c r="J207" s="35" t="s">
        <v>75</v>
      </c>
      <c r="K207" s="35" t="s">
        <v>47</v>
      </c>
      <c r="M207" s="38">
        <f t="shared" si="3"/>
        <v>0.70539096648858668</v>
      </c>
    </row>
    <row r="208" spans="1:13" hidden="1" x14ac:dyDescent="0.35">
      <c r="A208" s="35" t="s">
        <v>74</v>
      </c>
      <c r="B208" s="35" t="s">
        <v>14</v>
      </c>
      <c r="C208" s="35">
        <v>30114</v>
      </c>
      <c r="D208" s="35">
        <v>24265</v>
      </c>
      <c r="E208" s="35">
        <v>80.599999999999994</v>
      </c>
      <c r="F208" s="35">
        <v>22045</v>
      </c>
      <c r="G208" s="35">
        <v>73.2</v>
      </c>
      <c r="H208" s="35">
        <v>76.900000000000006</v>
      </c>
      <c r="I208" s="35">
        <v>69</v>
      </c>
      <c r="J208" s="35" t="s">
        <v>75</v>
      </c>
      <c r="K208" s="35" t="s">
        <v>47</v>
      </c>
      <c r="M208" s="38">
        <f t="shared" si="3"/>
        <v>0.80577140200571162</v>
      </c>
    </row>
    <row r="209" spans="1:13" hidden="1" x14ac:dyDescent="0.35">
      <c r="A209" s="35" t="s">
        <v>74</v>
      </c>
      <c r="B209" s="35" t="s">
        <v>15</v>
      </c>
      <c r="C209" s="35">
        <v>20290</v>
      </c>
      <c r="D209" s="35">
        <v>18570</v>
      </c>
      <c r="E209" s="35">
        <v>91.5</v>
      </c>
      <c r="F209" s="35">
        <v>17805</v>
      </c>
      <c r="G209" s="35">
        <v>87.8</v>
      </c>
      <c r="H209" s="35">
        <v>89</v>
      </c>
      <c r="I209" s="35">
        <v>84.7</v>
      </c>
      <c r="J209" s="35" t="s">
        <v>75</v>
      </c>
      <c r="K209" s="35" t="s">
        <v>47</v>
      </c>
      <c r="M209" s="38">
        <f t="shared" si="3"/>
        <v>0.91522917693445049</v>
      </c>
    </row>
    <row r="210" spans="1:13" hidden="1" x14ac:dyDescent="0.35">
      <c r="A210" s="35" t="s">
        <v>74</v>
      </c>
      <c r="B210" s="35" t="s">
        <v>16</v>
      </c>
      <c r="C210" s="35">
        <v>8019</v>
      </c>
      <c r="D210" s="35">
        <v>7464</v>
      </c>
      <c r="E210" s="35">
        <v>93.1</v>
      </c>
      <c r="F210" s="35">
        <v>7299</v>
      </c>
      <c r="G210" s="35">
        <v>91</v>
      </c>
      <c r="H210" s="35">
        <v>90.9</v>
      </c>
      <c r="I210" s="35">
        <v>89</v>
      </c>
      <c r="J210" s="35" t="s">
        <v>75</v>
      </c>
      <c r="K210" s="35" t="s">
        <v>47</v>
      </c>
      <c r="M210" s="38">
        <f t="shared" si="3"/>
        <v>0.93078937523381966</v>
      </c>
    </row>
    <row r="211" spans="1:13" hidden="1" x14ac:dyDescent="0.35">
      <c r="A211" s="35" t="s">
        <v>74</v>
      </c>
      <c r="B211" s="35" t="s">
        <v>359</v>
      </c>
      <c r="C211" s="35">
        <v>111574</v>
      </c>
      <c r="D211" s="35">
        <v>79013</v>
      </c>
      <c r="E211" s="35">
        <v>70.8</v>
      </c>
      <c r="F211" s="35">
        <v>71278</v>
      </c>
      <c r="G211" s="35">
        <v>63.9</v>
      </c>
      <c r="H211" s="35">
        <v>65</v>
      </c>
      <c r="I211" s="35">
        <v>56.9</v>
      </c>
      <c r="J211" s="35" t="s">
        <v>75</v>
      </c>
      <c r="K211" s="35" t="s">
        <v>47</v>
      </c>
      <c r="M211" s="38">
        <f t="shared" si="3"/>
        <v>0.70816677720615917</v>
      </c>
    </row>
    <row r="212" spans="1:13" x14ac:dyDescent="0.35">
      <c r="A212" s="35" t="s">
        <v>76</v>
      </c>
      <c r="B212" s="35" t="s">
        <v>10</v>
      </c>
      <c r="C212" s="35">
        <v>12468</v>
      </c>
      <c r="D212" s="35">
        <v>9738</v>
      </c>
      <c r="E212" s="35">
        <v>78.099999999999994</v>
      </c>
      <c r="F212" s="35">
        <v>8303</v>
      </c>
      <c r="G212" s="35">
        <v>66.599999999999994</v>
      </c>
      <c r="H212" s="35">
        <v>66.3</v>
      </c>
      <c r="I212" s="35">
        <v>54.5</v>
      </c>
      <c r="J212" s="35" t="s">
        <v>77</v>
      </c>
      <c r="K212" s="35" t="s">
        <v>47</v>
      </c>
      <c r="M212" s="38">
        <f t="shared" si="3"/>
        <v>0.78103946102021171</v>
      </c>
    </row>
    <row r="213" spans="1:13" hidden="1" x14ac:dyDescent="0.35">
      <c r="A213" s="35" t="s">
        <v>76</v>
      </c>
      <c r="B213" s="35" t="s">
        <v>358</v>
      </c>
      <c r="C213" s="35">
        <v>99671</v>
      </c>
      <c r="D213" s="35">
        <v>82263</v>
      </c>
      <c r="E213" s="35">
        <v>82.5</v>
      </c>
      <c r="F213" s="35">
        <v>74642</v>
      </c>
      <c r="G213" s="35">
        <v>74.900000000000006</v>
      </c>
      <c r="H213" s="35">
        <v>76.400000000000006</v>
      </c>
      <c r="I213" s="35">
        <v>66.900000000000006</v>
      </c>
      <c r="J213" s="35" t="s">
        <v>77</v>
      </c>
      <c r="K213" s="35" t="s">
        <v>47</v>
      </c>
      <c r="M213" s="38">
        <f t="shared" si="3"/>
        <v>0.82534538632099608</v>
      </c>
    </row>
    <row r="214" spans="1:13" hidden="1" x14ac:dyDescent="0.35">
      <c r="A214" s="35" t="s">
        <v>76</v>
      </c>
      <c r="B214" s="35" t="s">
        <v>13</v>
      </c>
      <c r="C214" s="35">
        <v>32083</v>
      </c>
      <c r="D214" s="35">
        <v>23873</v>
      </c>
      <c r="E214" s="35">
        <v>74.400000000000006</v>
      </c>
      <c r="F214" s="35">
        <v>20624</v>
      </c>
      <c r="G214" s="35">
        <v>64.3</v>
      </c>
      <c r="H214" s="35">
        <v>65.7</v>
      </c>
      <c r="I214" s="35">
        <v>54.5</v>
      </c>
      <c r="J214" s="35" t="s">
        <v>77</v>
      </c>
      <c r="K214" s="35" t="s">
        <v>47</v>
      </c>
      <c r="M214" s="38">
        <f t="shared" si="3"/>
        <v>0.74410123741545364</v>
      </c>
    </row>
    <row r="215" spans="1:13" hidden="1" x14ac:dyDescent="0.35">
      <c r="A215" s="35" t="s">
        <v>76</v>
      </c>
      <c r="B215" s="35" t="s">
        <v>14</v>
      </c>
      <c r="C215" s="35">
        <v>34673</v>
      </c>
      <c r="D215" s="35">
        <v>28785</v>
      </c>
      <c r="E215" s="35">
        <v>83</v>
      </c>
      <c r="F215" s="35">
        <v>26616</v>
      </c>
      <c r="G215" s="35">
        <v>76.8</v>
      </c>
      <c r="H215" s="35">
        <v>76.900000000000006</v>
      </c>
      <c r="I215" s="35">
        <v>69</v>
      </c>
      <c r="J215" s="35" t="s">
        <v>77</v>
      </c>
      <c r="K215" s="35" t="s">
        <v>47</v>
      </c>
      <c r="M215" s="38">
        <f t="shared" si="3"/>
        <v>0.83018487007181385</v>
      </c>
    </row>
    <row r="216" spans="1:13" hidden="1" x14ac:dyDescent="0.35">
      <c r="A216" s="35" t="s">
        <v>76</v>
      </c>
      <c r="B216" s="35" t="s">
        <v>15</v>
      </c>
      <c r="C216" s="35">
        <v>14889</v>
      </c>
      <c r="D216" s="35">
        <v>13988</v>
      </c>
      <c r="E216" s="35">
        <v>93.9</v>
      </c>
      <c r="F216" s="35">
        <v>13483</v>
      </c>
      <c r="G216" s="35">
        <v>90.6</v>
      </c>
      <c r="H216" s="35">
        <v>89</v>
      </c>
      <c r="I216" s="35">
        <v>84.7</v>
      </c>
      <c r="J216" s="35" t="s">
        <v>77</v>
      </c>
      <c r="K216" s="35" t="s">
        <v>47</v>
      </c>
      <c r="M216" s="38">
        <f t="shared" si="3"/>
        <v>0.93948552622741621</v>
      </c>
    </row>
    <row r="217" spans="1:13" hidden="1" x14ac:dyDescent="0.35">
      <c r="A217" s="35" t="s">
        <v>76</v>
      </c>
      <c r="B217" s="35" t="s">
        <v>16</v>
      </c>
      <c r="C217" s="35">
        <v>5558</v>
      </c>
      <c r="D217" s="35">
        <v>5344</v>
      </c>
      <c r="E217" s="35">
        <v>96.2</v>
      </c>
      <c r="F217" s="35">
        <v>5263</v>
      </c>
      <c r="G217" s="35">
        <v>94.7</v>
      </c>
      <c r="H217" s="35">
        <v>90.9</v>
      </c>
      <c r="I217" s="35">
        <v>89</v>
      </c>
      <c r="J217" s="35" t="s">
        <v>77</v>
      </c>
      <c r="K217" s="35" t="s">
        <v>47</v>
      </c>
      <c r="M217" s="38">
        <f t="shared" si="3"/>
        <v>0.96149694134580788</v>
      </c>
    </row>
    <row r="218" spans="1:13" hidden="1" x14ac:dyDescent="0.35">
      <c r="A218" s="35" t="s">
        <v>76</v>
      </c>
      <c r="B218" s="35" t="s">
        <v>359</v>
      </c>
      <c r="C218" s="35">
        <v>116934</v>
      </c>
      <c r="D218" s="35">
        <v>82263</v>
      </c>
      <c r="E218" s="35">
        <v>70.3</v>
      </c>
      <c r="F218" s="35">
        <v>74642</v>
      </c>
      <c r="G218" s="35">
        <v>63.8</v>
      </c>
      <c r="H218" s="35">
        <v>65</v>
      </c>
      <c r="I218" s="35">
        <v>56.9</v>
      </c>
      <c r="J218" s="35" t="s">
        <v>77</v>
      </c>
      <c r="K218" s="35" t="s">
        <v>47</v>
      </c>
      <c r="M218" s="38">
        <f t="shared" si="3"/>
        <v>0.70349940992354665</v>
      </c>
    </row>
    <row r="219" spans="1:13" x14ac:dyDescent="0.35">
      <c r="A219" s="35" t="s">
        <v>78</v>
      </c>
      <c r="B219" s="35" t="s">
        <v>10</v>
      </c>
      <c r="C219" s="35">
        <v>5567</v>
      </c>
      <c r="D219" s="35">
        <v>3728</v>
      </c>
      <c r="E219" s="35">
        <v>67</v>
      </c>
      <c r="F219" s="35">
        <v>3060</v>
      </c>
      <c r="G219" s="35">
        <v>55</v>
      </c>
      <c r="H219" s="35">
        <v>66.3</v>
      </c>
      <c r="I219" s="35">
        <v>54.5</v>
      </c>
      <c r="J219" s="35" t="s">
        <v>79</v>
      </c>
      <c r="K219" s="35" t="s">
        <v>47</v>
      </c>
      <c r="M219" s="38">
        <f t="shared" si="3"/>
        <v>0.66966049937129513</v>
      </c>
    </row>
    <row r="220" spans="1:13" hidden="1" x14ac:dyDescent="0.35">
      <c r="A220" s="35" t="s">
        <v>78</v>
      </c>
      <c r="B220" s="35" t="s">
        <v>358</v>
      </c>
      <c r="C220" s="35">
        <v>39635</v>
      </c>
      <c r="D220" s="35">
        <v>29558</v>
      </c>
      <c r="E220" s="35">
        <v>74.599999999999994</v>
      </c>
      <c r="F220" s="35">
        <v>26423</v>
      </c>
      <c r="G220" s="35">
        <v>66.7</v>
      </c>
      <c r="H220" s="35">
        <v>76.400000000000006</v>
      </c>
      <c r="I220" s="35">
        <v>66.900000000000006</v>
      </c>
      <c r="J220" s="35" t="s">
        <v>79</v>
      </c>
      <c r="K220" s="35" t="s">
        <v>47</v>
      </c>
      <c r="M220" s="38">
        <f t="shared" si="3"/>
        <v>0.7457550145073798</v>
      </c>
    </row>
    <row r="221" spans="1:13" hidden="1" x14ac:dyDescent="0.35">
      <c r="A221" s="35" t="s">
        <v>78</v>
      </c>
      <c r="B221" s="35" t="s">
        <v>13</v>
      </c>
      <c r="C221" s="35">
        <v>10326</v>
      </c>
      <c r="D221" s="35">
        <v>6130</v>
      </c>
      <c r="E221" s="35">
        <v>59.4</v>
      </c>
      <c r="F221" s="35">
        <v>4989</v>
      </c>
      <c r="G221" s="35">
        <v>48.3</v>
      </c>
      <c r="H221" s="35">
        <v>65.7</v>
      </c>
      <c r="I221" s="35">
        <v>54.5</v>
      </c>
      <c r="J221" s="35" t="s">
        <v>79</v>
      </c>
      <c r="K221" s="35" t="s">
        <v>47</v>
      </c>
      <c r="M221" s="38">
        <f t="shared" si="3"/>
        <v>0.59364710439666857</v>
      </c>
    </row>
    <row r="222" spans="1:13" hidden="1" x14ac:dyDescent="0.35">
      <c r="A222" s="35" t="s">
        <v>78</v>
      </c>
      <c r="B222" s="35" t="s">
        <v>14</v>
      </c>
      <c r="C222" s="35">
        <v>13356</v>
      </c>
      <c r="D222" s="35">
        <v>9985</v>
      </c>
      <c r="E222" s="35">
        <v>74.8</v>
      </c>
      <c r="F222" s="35">
        <v>9058</v>
      </c>
      <c r="G222" s="35">
        <v>67.8</v>
      </c>
      <c r="H222" s="35">
        <v>76.900000000000006</v>
      </c>
      <c r="I222" s="35">
        <v>69</v>
      </c>
      <c r="J222" s="35" t="s">
        <v>79</v>
      </c>
      <c r="K222" s="35" t="s">
        <v>47</v>
      </c>
      <c r="M222" s="38">
        <f t="shared" si="3"/>
        <v>0.74760407307577115</v>
      </c>
    </row>
    <row r="223" spans="1:13" hidden="1" x14ac:dyDescent="0.35">
      <c r="A223" s="35" t="s">
        <v>78</v>
      </c>
      <c r="B223" s="35" t="s">
        <v>15</v>
      </c>
      <c r="C223" s="35">
        <v>7935</v>
      </c>
      <c r="D223" s="35">
        <v>7126</v>
      </c>
      <c r="E223" s="35">
        <v>89.8</v>
      </c>
      <c r="F223" s="35">
        <v>6809</v>
      </c>
      <c r="G223" s="35">
        <v>85.8</v>
      </c>
      <c r="H223" s="35">
        <v>89</v>
      </c>
      <c r="I223" s="35">
        <v>84.7</v>
      </c>
      <c r="J223" s="35" t="s">
        <v>79</v>
      </c>
      <c r="K223" s="35" t="s">
        <v>47</v>
      </c>
      <c r="M223" s="38">
        <f t="shared" si="3"/>
        <v>0.89804662885948328</v>
      </c>
    </row>
    <row r="224" spans="1:13" hidden="1" x14ac:dyDescent="0.35">
      <c r="A224" s="35" t="s">
        <v>78</v>
      </c>
      <c r="B224" s="35" t="s">
        <v>16</v>
      </c>
      <c r="C224" s="35">
        <v>2450</v>
      </c>
      <c r="D224" s="35">
        <v>2369</v>
      </c>
      <c r="E224" s="35">
        <v>96.7</v>
      </c>
      <c r="F224" s="35">
        <v>2362</v>
      </c>
      <c r="G224" s="35">
        <v>96.4</v>
      </c>
      <c r="H224" s="35">
        <v>90.9</v>
      </c>
      <c r="I224" s="35">
        <v>89</v>
      </c>
      <c r="J224" s="35" t="s">
        <v>79</v>
      </c>
      <c r="K224" s="35" t="s">
        <v>47</v>
      </c>
      <c r="M224" s="38">
        <f t="shared" si="3"/>
        <v>0.96693877551020413</v>
      </c>
    </row>
    <row r="225" spans="1:13" hidden="1" x14ac:dyDescent="0.35">
      <c r="A225" s="35" t="s">
        <v>78</v>
      </c>
      <c r="B225" s="35" t="s">
        <v>359</v>
      </c>
      <c r="C225" s="35">
        <v>46042</v>
      </c>
      <c r="D225" s="35">
        <v>29558</v>
      </c>
      <c r="E225" s="35">
        <v>64.2</v>
      </c>
      <c r="F225" s="35">
        <v>26423</v>
      </c>
      <c r="G225" s="35">
        <v>57.4</v>
      </c>
      <c r="H225" s="35">
        <v>65</v>
      </c>
      <c r="I225" s="35">
        <v>56.9</v>
      </c>
      <c r="J225" s="35" t="s">
        <v>79</v>
      </c>
      <c r="K225" s="35" t="s">
        <v>47</v>
      </c>
      <c r="M225" s="38">
        <f t="shared" si="3"/>
        <v>0.64197906259502191</v>
      </c>
    </row>
    <row r="226" spans="1:13" x14ac:dyDescent="0.35">
      <c r="A226" s="35" t="s">
        <v>80</v>
      </c>
      <c r="B226" s="35" t="s">
        <v>10</v>
      </c>
      <c r="C226" s="35">
        <v>762</v>
      </c>
      <c r="D226" s="35">
        <v>363</v>
      </c>
      <c r="E226" s="35">
        <v>47.6</v>
      </c>
      <c r="F226" s="35">
        <v>288</v>
      </c>
      <c r="G226" s="35">
        <v>37.799999999999997</v>
      </c>
      <c r="H226" s="35">
        <v>66.3</v>
      </c>
      <c r="I226" s="35">
        <v>54.5</v>
      </c>
      <c r="J226" s="35" t="s">
        <v>81</v>
      </c>
      <c r="K226" s="35" t="s">
        <v>47</v>
      </c>
      <c r="M226" s="38">
        <f t="shared" si="3"/>
        <v>0.4763779527559055</v>
      </c>
    </row>
    <row r="227" spans="1:13" hidden="1" x14ac:dyDescent="0.35">
      <c r="A227" s="35" t="s">
        <v>80</v>
      </c>
      <c r="B227" s="35" t="s">
        <v>358</v>
      </c>
      <c r="C227" s="35">
        <v>7647</v>
      </c>
      <c r="D227" s="35">
        <v>5076</v>
      </c>
      <c r="E227" s="35">
        <v>66.400000000000006</v>
      </c>
      <c r="F227" s="35">
        <v>4462</v>
      </c>
      <c r="G227" s="35">
        <v>58.4</v>
      </c>
      <c r="H227" s="35">
        <v>76.400000000000006</v>
      </c>
      <c r="I227" s="35">
        <v>66.900000000000006</v>
      </c>
      <c r="J227" s="35" t="s">
        <v>81</v>
      </c>
      <c r="K227" s="35" t="s">
        <v>47</v>
      </c>
      <c r="M227" s="38">
        <f t="shared" si="3"/>
        <v>0.66378972145939585</v>
      </c>
    </row>
    <row r="228" spans="1:13" hidden="1" x14ac:dyDescent="0.35">
      <c r="A228" s="35" t="s">
        <v>80</v>
      </c>
      <c r="B228" s="35" t="s">
        <v>13</v>
      </c>
      <c r="C228" s="35">
        <v>1793</v>
      </c>
      <c r="D228" s="35">
        <v>879</v>
      </c>
      <c r="E228" s="35">
        <v>49</v>
      </c>
      <c r="F228" s="35">
        <v>677</v>
      </c>
      <c r="G228" s="35">
        <v>37.799999999999997</v>
      </c>
      <c r="H228" s="35">
        <v>65.7</v>
      </c>
      <c r="I228" s="35">
        <v>54.5</v>
      </c>
      <c r="J228" s="35" t="s">
        <v>81</v>
      </c>
      <c r="K228" s="35" t="s">
        <v>47</v>
      </c>
      <c r="M228" s="38">
        <f t="shared" si="3"/>
        <v>0.49023982152816509</v>
      </c>
    </row>
    <row r="229" spans="1:13" hidden="1" x14ac:dyDescent="0.35">
      <c r="A229" s="35" t="s">
        <v>80</v>
      </c>
      <c r="B229" s="35" t="s">
        <v>14</v>
      </c>
      <c r="C229" s="35">
        <v>2338</v>
      </c>
      <c r="D229" s="35">
        <v>1463</v>
      </c>
      <c r="E229" s="35">
        <v>62.6</v>
      </c>
      <c r="F229" s="35">
        <v>1276</v>
      </c>
      <c r="G229" s="35">
        <v>54.6</v>
      </c>
      <c r="H229" s="35">
        <v>76.900000000000006</v>
      </c>
      <c r="I229" s="35">
        <v>69</v>
      </c>
      <c r="J229" s="35" t="s">
        <v>81</v>
      </c>
      <c r="K229" s="35" t="s">
        <v>47</v>
      </c>
      <c r="M229" s="38">
        <f t="shared" si="3"/>
        <v>0.62574850299401197</v>
      </c>
    </row>
    <row r="230" spans="1:13" hidden="1" x14ac:dyDescent="0.35">
      <c r="A230" s="35" t="s">
        <v>80</v>
      </c>
      <c r="B230" s="35" t="s">
        <v>15</v>
      </c>
      <c r="C230" s="35">
        <v>2059</v>
      </c>
      <c r="D230" s="35">
        <v>1726</v>
      </c>
      <c r="E230" s="35">
        <v>83.8</v>
      </c>
      <c r="F230" s="35">
        <v>1594</v>
      </c>
      <c r="G230" s="35">
        <v>77.400000000000006</v>
      </c>
      <c r="H230" s="35">
        <v>89</v>
      </c>
      <c r="I230" s="35">
        <v>84.7</v>
      </c>
      <c r="J230" s="35" t="s">
        <v>81</v>
      </c>
      <c r="K230" s="35" t="s">
        <v>47</v>
      </c>
      <c r="M230" s="38">
        <f t="shared" si="3"/>
        <v>0.83827100534239918</v>
      </c>
    </row>
    <row r="231" spans="1:13" hidden="1" x14ac:dyDescent="0.35">
      <c r="A231" s="35" t="s">
        <v>80</v>
      </c>
      <c r="B231" s="35" t="s">
        <v>16</v>
      </c>
      <c r="C231" s="35">
        <v>694</v>
      </c>
      <c r="D231" s="35">
        <v>620</v>
      </c>
      <c r="E231" s="35">
        <v>89.3</v>
      </c>
      <c r="F231" s="35">
        <v>610</v>
      </c>
      <c r="G231" s="35">
        <v>87.9</v>
      </c>
      <c r="H231" s="35">
        <v>90.9</v>
      </c>
      <c r="I231" s="35">
        <v>89</v>
      </c>
      <c r="J231" s="35" t="s">
        <v>81</v>
      </c>
      <c r="K231" s="35" t="s">
        <v>47</v>
      </c>
      <c r="M231" s="38">
        <f t="shared" si="3"/>
        <v>0.89337175792507206</v>
      </c>
    </row>
    <row r="232" spans="1:13" hidden="1" x14ac:dyDescent="0.35">
      <c r="A232" s="35" t="s">
        <v>80</v>
      </c>
      <c r="B232" s="35" t="s">
        <v>359</v>
      </c>
      <c r="C232" s="35">
        <v>8769</v>
      </c>
      <c r="D232" s="35">
        <v>5076</v>
      </c>
      <c r="E232" s="35">
        <v>57.9</v>
      </c>
      <c r="F232" s="35">
        <v>4462</v>
      </c>
      <c r="G232" s="35">
        <v>50.9</v>
      </c>
      <c r="H232" s="35">
        <v>65</v>
      </c>
      <c r="I232" s="35">
        <v>56.9</v>
      </c>
      <c r="J232" s="35" t="s">
        <v>81</v>
      </c>
      <c r="K232" s="35" t="s">
        <v>47</v>
      </c>
      <c r="M232" s="38">
        <f t="shared" si="3"/>
        <v>0.57885733835100928</v>
      </c>
    </row>
    <row r="233" spans="1:13" x14ac:dyDescent="0.35">
      <c r="A233" s="35" t="s">
        <v>82</v>
      </c>
      <c r="B233" s="35" t="s">
        <v>10</v>
      </c>
      <c r="C233" s="35">
        <v>2414</v>
      </c>
      <c r="D233" s="35">
        <v>1364</v>
      </c>
      <c r="E233" s="35">
        <v>56.5</v>
      </c>
      <c r="F233" s="35">
        <v>1033</v>
      </c>
      <c r="G233" s="35">
        <v>42.8</v>
      </c>
      <c r="H233" s="35">
        <v>66.3</v>
      </c>
      <c r="I233" s="35">
        <v>54.5</v>
      </c>
      <c r="J233" s="35" t="s">
        <v>83</v>
      </c>
      <c r="K233" s="35" t="s">
        <v>47</v>
      </c>
      <c r="M233" s="38">
        <f t="shared" si="3"/>
        <v>0.56503728251864127</v>
      </c>
    </row>
    <row r="234" spans="1:13" hidden="1" x14ac:dyDescent="0.35">
      <c r="A234" s="35" t="s">
        <v>82</v>
      </c>
      <c r="B234" s="35" t="s">
        <v>358</v>
      </c>
      <c r="C234" s="35">
        <v>20713</v>
      </c>
      <c r="D234" s="35">
        <v>14302</v>
      </c>
      <c r="E234" s="35">
        <v>69</v>
      </c>
      <c r="F234" s="35">
        <v>12625</v>
      </c>
      <c r="G234" s="35">
        <v>61</v>
      </c>
      <c r="H234" s="35">
        <v>76.400000000000006</v>
      </c>
      <c r="I234" s="35">
        <v>66.900000000000006</v>
      </c>
      <c r="J234" s="35" t="s">
        <v>83</v>
      </c>
      <c r="K234" s="35" t="s">
        <v>47</v>
      </c>
      <c r="M234" s="38">
        <f t="shared" si="3"/>
        <v>0.69048423695263839</v>
      </c>
    </row>
    <row r="235" spans="1:13" hidden="1" x14ac:dyDescent="0.35">
      <c r="A235" s="35" t="s">
        <v>82</v>
      </c>
      <c r="B235" s="35" t="s">
        <v>13</v>
      </c>
      <c r="C235" s="35">
        <v>5187</v>
      </c>
      <c r="D235" s="35">
        <v>2695</v>
      </c>
      <c r="E235" s="35">
        <v>52</v>
      </c>
      <c r="F235" s="35">
        <v>2115</v>
      </c>
      <c r="G235" s="35">
        <v>40.799999999999997</v>
      </c>
      <c r="H235" s="35">
        <v>65.7</v>
      </c>
      <c r="I235" s="35">
        <v>54.5</v>
      </c>
      <c r="J235" s="35" t="s">
        <v>83</v>
      </c>
      <c r="K235" s="35" t="s">
        <v>47</v>
      </c>
      <c r="M235" s="38">
        <f t="shared" si="3"/>
        <v>0.51956815114709853</v>
      </c>
    </row>
    <row r="236" spans="1:13" hidden="1" x14ac:dyDescent="0.35">
      <c r="A236" s="35" t="s">
        <v>82</v>
      </c>
      <c r="B236" s="35" t="s">
        <v>14</v>
      </c>
      <c r="C236" s="35">
        <v>6088</v>
      </c>
      <c r="D236" s="35">
        <v>4170</v>
      </c>
      <c r="E236" s="35">
        <v>68.5</v>
      </c>
      <c r="F236" s="35">
        <v>3694</v>
      </c>
      <c r="G236" s="35">
        <v>60.7</v>
      </c>
      <c r="H236" s="35">
        <v>76.900000000000006</v>
      </c>
      <c r="I236" s="35">
        <v>69</v>
      </c>
      <c r="J236" s="35" t="s">
        <v>83</v>
      </c>
      <c r="K236" s="35" t="s">
        <v>47</v>
      </c>
      <c r="M236" s="38">
        <f t="shared" si="3"/>
        <v>0.68495400788436267</v>
      </c>
    </row>
    <row r="237" spans="1:13" hidden="1" x14ac:dyDescent="0.35">
      <c r="A237" s="35" t="s">
        <v>82</v>
      </c>
      <c r="B237" s="35" t="s">
        <v>15</v>
      </c>
      <c r="C237" s="35">
        <v>4743</v>
      </c>
      <c r="D237" s="35">
        <v>3906</v>
      </c>
      <c r="E237" s="35">
        <v>82.4</v>
      </c>
      <c r="F237" s="35">
        <v>3671</v>
      </c>
      <c r="G237" s="35">
        <v>77.400000000000006</v>
      </c>
      <c r="H237" s="35">
        <v>89</v>
      </c>
      <c r="I237" s="35">
        <v>84.7</v>
      </c>
      <c r="J237" s="35" t="s">
        <v>83</v>
      </c>
      <c r="K237" s="35" t="s">
        <v>47</v>
      </c>
      <c r="M237" s="38">
        <f t="shared" si="3"/>
        <v>0.82352941176470584</v>
      </c>
    </row>
    <row r="238" spans="1:13" hidden="1" x14ac:dyDescent="0.35">
      <c r="A238" s="35" t="s">
        <v>82</v>
      </c>
      <c r="B238" s="35" t="s">
        <v>16</v>
      </c>
      <c r="C238" s="35">
        <v>2280</v>
      </c>
      <c r="D238" s="35">
        <v>2110</v>
      </c>
      <c r="E238" s="35">
        <v>92.6</v>
      </c>
      <c r="F238" s="35">
        <v>2074</v>
      </c>
      <c r="G238" s="35">
        <v>91</v>
      </c>
      <c r="H238" s="35">
        <v>90.9</v>
      </c>
      <c r="I238" s="35">
        <v>89</v>
      </c>
      <c r="J238" s="35" t="s">
        <v>83</v>
      </c>
      <c r="K238" s="35" t="s">
        <v>47</v>
      </c>
      <c r="M238" s="38">
        <f t="shared" si="3"/>
        <v>0.92543859649122806</v>
      </c>
    </row>
    <row r="239" spans="1:13" hidden="1" x14ac:dyDescent="0.35">
      <c r="A239" s="35" t="s">
        <v>82</v>
      </c>
      <c r="B239" s="35" t="s">
        <v>359</v>
      </c>
      <c r="C239" s="35">
        <v>23739</v>
      </c>
      <c r="D239" s="35">
        <v>14302</v>
      </c>
      <c r="E239" s="35">
        <v>60.2</v>
      </c>
      <c r="F239" s="35">
        <v>12625</v>
      </c>
      <c r="G239" s="35">
        <v>53.2</v>
      </c>
      <c r="H239" s="35">
        <v>65</v>
      </c>
      <c r="I239" s="35">
        <v>56.9</v>
      </c>
      <c r="J239" s="35" t="s">
        <v>83</v>
      </c>
      <c r="K239" s="35" t="s">
        <v>47</v>
      </c>
      <c r="M239" s="38">
        <f t="shared" si="3"/>
        <v>0.60246851173174942</v>
      </c>
    </row>
    <row r="240" spans="1:13" x14ac:dyDescent="0.35">
      <c r="A240" s="35" t="s">
        <v>84</v>
      </c>
      <c r="B240" s="35" t="s">
        <v>10</v>
      </c>
      <c r="C240" s="35">
        <v>470</v>
      </c>
      <c r="D240" s="35">
        <v>233</v>
      </c>
      <c r="E240" s="35">
        <v>49.6</v>
      </c>
      <c r="F240" s="35">
        <v>193</v>
      </c>
      <c r="G240" s="35">
        <v>41.1</v>
      </c>
      <c r="H240" s="35">
        <v>66.3</v>
      </c>
      <c r="I240" s="35">
        <v>54.5</v>
      </c>
      <c r="J240" s="35" t="s">
        <v>85</v>
      </c>
      <c r="K240" s="35" t="s">
        <v>47</v>
      </c>
      <c r="M240" s="38">
        <f t="shared" si="3"/>
        <v>0.49574468085106382</v>
      </c>
    </row>
    <row r="241" spans="1:13" hidden="1" x14ac:dyDescent="0.35">
      <c r="A241" s="35" t="s">
        <v>84</v>
      </c>
      <c r="B241" s="35" t="s">
        <v>358</v>
      </c>
      <c r="C241" s="35">
        <v>5562</v>
      </c>
      <c r="D241" s="35">
        <v>3818</v>
      </c>
      <c r="E241" s="35">
        <v>68.599999999999994</v>
      </c>
      <c r="F241" s="35">
        <v>3453</v>
      </c>
      <c r="G241" s="35">
        <v>62.1</v>
      </c>
      <c r="H241" s="35">
        <v>76.400000000000006</v>
      </c>
      <c r="I241" s="35">
        <v>66.900000000000006</v>
      </c>
      <c r="J241" s="35" t="s">
        <v>85</v>
      </c>
      <c r="K241" s="35" t="s">
        <v>47</v>
      </c>
      <c r="M241" s="38">
        <f t="shared" si="3"/>
        <v>0.6864437252786767</v>
      </c>
    </row>
    <row r="242" spans="1:13" hidden="1" x14ac:dyDescent="0.35">
      <c r="A242" s="35" t="s">
        <v>84</v>
      </c>
      <c r="B242" s="35" t="s">
        <v>13</v>
      </c>
      <c r="C242" s="35">
        <v>1255</v>
      </c>
      <c r="D242" s="35">
        <v>600</v>
      </c>
      <c r="E242" s="35">
        <v>47.8</v>
      </c>
      <c r="F242" s="35">
        <v>467</v>
      </c>
      <c r="G242" s="35">
        <v>37.200000000000003</v>
      </c>
      <c r="H242" s="35">
        <v>65.7</v>
      </c>
      <c r="I242" s="35">
        <v>54.5</v>
      </c>
      <c r="J242" s="35" t="s">
        <v>85</v>
      </c>
      <c r="K242" s="35" t="s">
        <v>47</v>
      </c>
      <c r="M242" s="38">
        <f t="shared" si="3"/>
        <v>0.47808764940239046</v>
      </c>
    </row>
    <row r="243" spans="1:13" hidden="1" x14ac:dyDescent="0.35">
      <c r="A243" s="35" t="s">
        <v>84</v>
      </c>
      <c r="B243" s="35" t="s">
        <v>14</v>
      </c>
      <c r="C243" s="35">
        <v>1509</v>
      </c>
      <c r="D243" s="35">
        <v>961</v>
      </c>
      <c r="E243" s="35">
        <v>63.7</v>
      </c>
      <c r="F243" s="35">
        <v>844</v>
      </c>
      <c r="G243" s="35">
        <v>55.9</v>
      </c>
      <c r="H243" s="35">
        <v>76.900000000000006</v>
      </c>
      <c r="I243" s="35">
        <v>69</v>
      </c>
      <c r="J243" s="35" t="s">
        <v>85</v>
      </c>
      <c r="K243" s="35" t="s">
        <v>47</v>
      </c>
      <c r="M243" s="38">
        <f t="shared" si="3"/>
        <v>0.63684559310801858</v>
      </c>
    </row>
    <row r="244" spans="1:13" hidden="1" x14ac:dyDescent="0.35">
      <c r="A244" s="35" t="s">
        <v>84</v>
      </c>
      <c r="B244" s="35" t="s">
        <v>15</v>
      </c>
      <c r="C244" s="35">
        <v>1510</v>
      </c>
      <c r="D244" s="35">
        <v>1279</v>
      </c>
      <c r="E244" s="35">
        <v>84.7</v>
      </c>
      <c r="F244" s="35">
        <v>1226</v>
      </c>
      <c r="G244" s="35">
        <v>81.2</v>
      </c>
      <c r="H244" s="35">
        <v>89</v>
      </c>
      <c r="I244" s="35">
        <v>84.7</v>
      </c>
      <c r="J244" s="35" t="s">
        <v>85</v>
      </c>
      <c r="K244" s="35" t="s">
        <v>47</v>
      </c>
      <c r="M244" s="38">
        <f t="shared" si="3"/>
        <v>0.84701986754966885</v>
      </c>
    </row>
    <row r="245" spans="1:13" hidden="1" x14ac:dyDescent="0.35">
      <c r="A245" s="35" t="s">
        <v>84</v>
      </c>
      <c r="B245" s="35" t="s">
        <v>16</v>
      </c>
      <c r="C245" s="35">
        <v>818</v>
      </c>
      <c r="D245" s="35">
        <v>727</v>
      </c>
      <c r="E245" s="35">
        <v>88.8</v>
      </c>
      <c r="F245" s="35">
        <v>711</v>
      </c>
      <c r="G245" s="35">
        <v>86.9</v>
      </c>
      <c r="H245" s="35">
        <v>90.9</v>
      </c>
      <c r="I245" s="35">
        <v>89</v>
      </c>
      <c r="J245" s="35" t="s">
        <v>85</v>
      </c>
      <c r="K245" s="35" t="s">
        <v>47</v>
      </c>
      <c r="M245" s="38">
        <f t="shared" si="3"/>
        <v>0.88875305623471879</v>
      </c>
    </row>
    <row r="246" spans="1:13" hidden="1" x14ac:dyDescent="0.35">
      <c r="A246" s="35" t="s">
        <v>84</v>
      </c>
      <c r="B246" s="35" t="s">
        <v>359</v>
      </c>
      <c r="C246" s="35">
        <v>6246</v>
      </c>
      <c r="D246" s="35">
        <v>3818</v>
      </c>
      <c r="E246" s="35">
        <v>61.1</v>
      </c>
      <c r="F246" s="35">
        <v>3453</v>
      </c>
      <c r="G246" s="35">
        <v>55.3</v>
      </c>
      <c r="H246" s="35">
        <v>65</v>
      </c>
      <c r="I246" s="35">
        <v>56.9</v>
      </c>
      <c r="J246" s="35" t="s">
        <v>85</v>
      </c>
      <c r="K246" s="35" t="s">
        <v>47</v>
      </c>
      <c r="M246" s="38">
        <f t="shared" si="3"/>
        <v>0.61127121357668912</v>
      </c>
    </row>
    <row r="247" spans="1:13" x14ac:dyDescent="0.35">
      <c r="A247" s="35" t="s">
        <v>86</v>
      </c>
      <c r="B247" s="35" t="s">
        <v>10</v>
      </c>
      <c r="C247" s="35">
        <v>717</v>
      </c>
      <c r="D247" s="35">
        <v>238</v>
      </c>
      <c r="E247" s="35">
        <v>33.200000000000003</v>
      </c>
      <c r="F247" s="35">
        <v>185</v>
      </c>
      <c r="G247" s="35">
        <v>25.8</v>
      </c>
      <c r="H247" s="35">
        <v>66.3</v>
      </c>
      <c r="I247" s="35">
        <v>54.5</v>
      </c>
      <c r="J247" s="35" t="s">
        <v>87</v>
      </c>
      <c r="K247" s="35" t="s">
        <v>47</v>
      </c>
      <c r="M247" s="38">
        <f t="shared" si="3"/>
        <v>0.3319386331938633</v>
      </c>
    </row>
    <row r="248" spans="1:13" hidden="1" x14ac:dyDescent="0.35">
      <c r="A248" s="35" t="s">
        <v>86</v>
      </c>
      <c r="B248" s="35" t="s">
        <v>358</v>
      </c>
      <c r="C248" s="35">
        <v>5829</v>
      </c>
      <c r="D248" s="35">
        <v>3372</v>
      </c>
      <c r="E248" s="35">
        <v>57.9</v>
      </c>
      <c r="F248" s="35">
        <v>3059</v>
      </c>
      <c r="G248" s="35">
        <v>52.5</v>
      </c>
      <c r="H248" s="35">
        <v>76.400000000000006</v>
      </c>
      <c r="I248" s="35">
        <v>66.900000000000006</v>
      </c>
      <c r="J248" s="35" t="s">
        <v>87</v>
      </c>
      <c r="K248" s="35" t="s">
        <v>47</v>
      </c>
      <c r="M248" s="38">
        <f t="shared" si="3"/>
        <v>0.57848687596500259</v>
      </c>
    </row>
    <row r="249" spans="1:13" hidden="1" x14ac:dyDescent="0.35">
      <c r="A249" s="35" t="s">
        <v>86</v>
      </c>
      <c r="B249" s="35" t="s">
        <v>13</v>
      </c>
      <c r="C249" s="35">
        <v>1471</v>
      </c>
      <c r="D249" s="35">
        <v>548</v>
      </c>
      <c r="E249" s="35">
        <v>37.200000000000003</v>
      </c>
      <c r="F249" s="35">
        <v>465</v>
      </c>
      <c r="G249" s="35">
        <v>31.6</v>
      </c>
      <c r="H249" s="35">
        <v>65.7</v>
      </c>
      <c r="I249" s="35">
        <v>54.5</v>
      </c>
      <c r="J249" s="35" t="s">
        <v>87</v>
      </c>
      <c r="K249" s="35" t="s">
        <v>47</v>
      </c>
      <c r="M249" s="38">
        <f t="shared" si="3"/>
        <v>0.37253569000679809</v>
      </c>
    </row>
    <row r="250" spans="1:13" hidden="1" x14ac:dyDescent="0.35">
      <c r="A250" s="35" t="s">
        <v>86</v>
      </c>
      <c r="B250" s="35" t="s">
        <v>14</v>
      </c>
      <c r="C250" s="35">
        <v>1513</v>
      </c>
      <c r="D250" s="35">
        <v>858</v>
      </c>
      <c r="E250" s="35">
        <v>56.7</v>
      </c>
      <c r="F250" s="35">
        <v>750</v>
      </c>
      <c r="G250" s="35">
        <v>49.6</v>
      </c>
      <c r="H250" s="35">
        <v>76.900000000000006</v>
      </c>
      <c r="I250" s="35">
        <v>69</v>
      </c>
      <c r="J250" s="35" t="s">
        <v>87</v>
      </c>
      <c r="K250" s="35" t="s">
        <v>47</v>
      </c>
      <c r="M250" s="38">
        <f t="shared" si="3"/>
        <v>0.56708526107072044</v>
      </c>
    </row>
    <row r="251" spans="1:13" hidden="1" x14ac:dyDescent="0.35">
      <c r="A251" s="35" t="s">
        <v>86</v>
      </c>
      <c r="B251" s="35" t="s">
        <v>15</v>
      </c>
      <c r="C251" s="35">
        <v>1470</v>
      </c>
      <c r="D251" s="35">
        <v>1153</v>
      </c>
      <c r="E251" s="35">
        <v>78.5</v>
      </c>
      <c r="F251" s="35">
        <v>1108</v>
      </c>
      <c r="G251" s="35">
        <v>75.400000000000006</v>
      </c>
      <c r="H251" s="35">
        <v>89</v>
      </c>
      <c r="I251" s="35">
        <v>84.7</v>
      </c>
      <c r="J251" s="35" t="s">
        <v>87</v>
      </c>
      <c r="K251" s="35" t="s">
        <v>47</v>
      </c>
      <c r="M251" s="38">
        <f t="shared" si="3"/>
        <v>0.78435374149659864</v>
      </c>
    </row>
    <row r="252" spans="1:13" hidden="1" x14ac:dyDescent="0.35">
      <c r="A252" s="35" t="s">
        <v>86</v>
      </c>
      <c r="B252" s="35" t="s">
        <v>16</v>
      </c>
      <c r="C252" s="35">
        <v>658</v>
      </c>
      <c r="D252" s="35">
        <v>564</v>
      </c>
      <c r="E252" s="35">
        <v>85.8</v>
      </c>
      <c r="F252" s="35">
        <v>545</v>
      </c>
      <c r="G252" s="35">
        <v>82.9</v>
      </c>
      <c r="H252" s="35">
        <v>90.9</v>
      </c>
      <c r="I252" s="35">
        <v>89</v>
      </c>
      <c r="J252" s="35" t="s">
        <v>87</v>
      </c>
      <c r="K252" s="35" t="s">
        <v>47</v>
      </c>
      <c r="M252" s="38">
        <f t="shared" si="3"/>
        <v>0.8571428571428571</v>
      </c>
    </row>
    <row r="253" spans="1:13" hidden="1" x14ac:dyDescent="0.35">
      <c r="A253" s="35" t="s">
        <v>86</v>
      </c>
      <c r="B253" s="35" t="s">
        <v>359</v>
      </c>
      <c r="C253" s="35">
        <v>6775</v>
      </c>
      <c r="D253" s="35">
        <v>3372</v>
      </c>
      <c r="E253" s="35">
        <v>49.8</v>
      </c>
      <c r="F253" s="35">
        <v>3059</v>
      </c>
      <c r="G253" s="35">
        <v>45.2</v>
      </c>
      <c r="H253" s="35">
        <v>65</v>
      </c>
      <c r="I253" s="35">
        <v>56.9</v>
      </c>
      <c r="J253" s="35" t="s">
        <v>87</v>
      </c>
      <c r="K253" s="35" t="s">
        <v>47</v>
      </c>
      <c r="M253" s="38">
        <f t="shared" si="3"/>
        <v>0.49771217712177124</v>
      </c>
    </row>
    <row r="254" spans="1:13" x14ac:dyDescent="0.35">
      <c r="A254" s="35" t="s">
        <v>88</v>
      </c>
      <c r="B254" s="35" t="s">
        <v>10</v>
      </c>
      <c r="C254" s="35">
        <v>7732</v>
      </c>
      <c r="D254" s="35">
        <v>5511</v>
      </c>
      <c r="E254" s="35">
        <v>71.3</v>
      </c>
      <c r="F254" s="35">
        <v>4426</v>
      </c>
      <c r="G254" s="35">
        <v>57.2</v>
      </c>
      <c r="H254" s="35">
        <v>66.3</v>
      </c>
      <c r="I254" s="35">
        <v>54.5</v>
      </c>
      <c r="J254" s="35" t="s">
        <v>89</v>
      </c>
      <c r="K254" s="35" t="s">
        <v>47</v>
      </c>
      <c r="M254" s="38">
        <f t="shared" si="3"/>
        <v>0.71275219865494055</v>
      </c>
    </row>
    <row r="255" spans="1:13" hidden="1" x14ac:dyDescent="0.35">
      <c r="A255" s="35" t="s">
        <v>88</v>
      </c>
      <c r="B255" s="35" t="s">
        <v>358</v>
      </c>
      <c r="C255" s="35">
        <v>59566</v>
      </c>
      <c r="D255" s="35">
        <v>45245</v>
      </c>
      <c r="E255" s="35">
        <v>76</v>
      </c>
      <c r="F255" s="35">
        <v>39472</v>
      </c>
      <c r="G255" s="35">
        <v>66.3</v>
      </c>
      <c r="H255" s="35">
        <v>76.400000000000006</v>
      </c>
      <c r="I255" s="35">
        <v>66.900000000000006</v>
      </c>
      <c r="J255" s="35" t="s">
        <v>89</v>
      </c>
      <c r="K255" s="35" t="s">
        <v>47</v>
      </c>
      <c r="M255" s="38">
        <f t="shared" si="3"/>
        <v>0.75957761138904745</v>
      </c>
    </row>
    <row r="256" spans="1:13" hidden="1" x14ac:dyDescent="0.35">
      <c r="A256" s="35" t="s">
        <v>88</v>
      </c>
      <c r="B256" s="35" t="s">
        <v>13</v>
      </c>
      <c r="C256" s="35">
        <v>21827</v>
      </c>
      <c r="D256" s="35">
        <v>14182</v>
      </c>
      <c r="E256" s="35">
        <v>65</v>
      </c>
      <c r="F256" s="35">
        <v>11660</v>
      </c>
      <c r="G256" s="35">
        <v>53.4</v>
      </c>
      <c r="H256" s="35">
        <v>65.7</v>
      </c>
      <c r="I256" s="35">
        <v>54.5</v>
      </c>
      <c r="J256" s="35" t="s">
        <v>89</v>
      </c>
      <c r="K256" s="35" t="s">
        <v>47</v>
      </c>
      <c r="M256" s="38">
        <f t="shared" si="3"/>
        <v>0.64974572776836026</v>
      </c>
    </row>
    <row r="257" spans="1:13" hidden="1" x14ac:dyDescent="0.35">
      <c r="A257" s="35" t="s">
        <v>88</v>
      </c>
      <c r="B257" s="35" t="s">
        <v>14</v>
      </c>
      <c r="C257" s="35">
        <v>19629</v>
      </c>
      <c r="D257" s="35">
        <v>15512</v>
      </c>
      <c r="E257" s="35">
        <v>79</v>
      </c>
      <c r="F257" s="35">
        <v>13953</v>
      </c>
      <c r="G257" s="35">
        <v>71.099999999999994</v>
      </c>
      <c r="H257" s="35">
        <v>76.900000000000006</v>
      </c>
      <c r="I257" s="35">
        <v>69</v>
      </c>
      <c r="J257" s="35" t="s">
        <v>89</v>
      </c>
      <c r="K257" s="35" t="s">
        <v>47</v>
      </c>
      <c r="M257" s="38">
        <f t="shared" si="3"/>
        <v>0.79025931020428952</v>
      </c>
    </row>
    <row r="258" spans="1:13" hidden="1" x14ac:dyDescent="0.35">
      <c r="A258" s="35" t="s">
        <v>88</v>
      </c>
      <c r="B258" s="35" t="s">
        <v>15</v>
      </c>
      <c r="C258" s="35">
        <v>8273</v>
      </c>
      <c r="D258" s="35">
        <v>7742</v>
      </c>
      <c r="E258" s="35">
        <v>93.6</v>
      </c>
      <c r="F258" s="35">
        <v>7295</v>
      </c>
      <c r="G258" s="35">
        <v>88.2</v>
      </c>
      <c r="H258" s="35">
        <v>89</v>
      </c>
      <c r="I258" s="35">
        <v>84.7</v>
      </c>
      <c r="J258" s="35" t="s">
        <v>89</v>
      </c>
      <c r="K258" s="35" t="s">
        <v>47</v>
      </c>
      <c r="M258" s="38">
        <f t="shared" si="3"/>
        <v>0.93581530279221559</v>
      </c>
    </row>
    <row r="259" spans="1:13" hidden="1" x14ac:dyDescent="0.35">
      <c r="A259" s="35" t="s">
        <v>88</v>
      </c>
      <c r="B259" s="35" t="s">
        <v>16</v>
      </c>
      <c r="C259" s="35">
        <v>2105</v>
      </c>
      <c r="D259" s="35">
        <v>1924</v>
      </c>
      <c r="E259" s="35">
        <v>91.4</v>
      </c>
      <c r="F259" s="35">
        <v>1914</v>
      </c>
      <c r="G259" s="35">
        <v>90.9</v>
      </c>
      <c r="H259" s="35">
        <v>90.9</v>
      </c>
      <c r="I259" s="35">
        <v>89</v>
      </c>
      <c r="J259" s="35" t="s">
        <v>89</v>
      </c>
      <c r="K259" s="35" t="s">
        <v>47</v>
      </c>
      <c r="M259" s="38">
        <f t="shared" ref="M259:M322" si="4">D259/C259</f>
        <v>0.91401425178147266</v>
      </c>
    </row>
    <row r="260" spans="1:13" hidden="1" x14ac:dyDescent="0.35">
      <c r="A260" s="35" t="s">
        <v>88</v>
      </c>
      <c r="B260" s="35" t="s">
        <v>359</v>
      </c>
      <c r="C260" s="35">
        <v>73698</v>
      </c>
      <c r="D260" s="35">
        <v>45245</v>
      </c>
      <c r="E260" s="35">
        <v>61.4</v>
      </c>
      <c r="F260" s="35">
        <v>39472</v>
      </c>
      <c r="G260" s="35">
        <v>53.6</v>
      </c>
      <c r="H260" s="35">
        <v>65</v>
      </c>
      <c r="I260" s="35">
        <v>56.9</v>
      </c>
      <c r="J260" s="35" t="s">
        <v>89</v>
      </c>
      <c r="K260" s="35" t="s">
        <v>47</v>
      </c>
      <c r="M260" s="38">
        <f t="shared" si="4"/>
        <v>0.61392439414909494</v>
      </c>
    </row>
    <row r="261" spans="1:13" x14ac:dyDescent="0.35">
      <c r="A261" s="35" t="s">
        <v>90</v>
      </c>
      <c r="B261" s="35" t="s">
        <v>10</v>
      </c>
      <c r="C261" s="35">
        <v>2919</v>
      </c>
      <c r="D261" s="35">
        <v>2187</v>
      </c>
      <c r="E261" s="35">
        <v>74.900000000000006</v>
      </c>
      <c r="F261" s="35">
        <v>1798</v>
      </c>
      <c r="G261" s="35">
        <v>61.6</v>
      </c>
      <c r="H261" s="35">
        <v>66.3</v>
      </c>
      <c r="I261" s="35">
        <v>54.5</v>
      </c>
      <c r="J261" s="35" t="s">
        <v>91</v>
      </c>
      <c r="K261" s="35" t="s">
        <v>47</v>
      </c>
      <c r="M261" s="38">
        <f t="shared" si="4"/>
        <v>0.7492291880781089</v>
      </c>
    </row>
    <row r="262" spans="1:13" hidden="1" x14ac:dyDescent="0.35">
      <c r="A262" s="35" t="s">
        <v>90</v>
      </c>
      <c r="B262" s="35" t="s">
        <v>358</v>
      </c>
      <c r="C262" s="35">
        <v>21021</v>
      </c>
      <c r="D262" s="35">
        <v>17005</v>
      </c>
      <c r="E262" s="35">
        <v>80.900000000000006</v>
      </c>
      <c r="F262" s="35">
        <v>14931</v>
      </c>
      <c r="G262" s="35">
        <v>71</v>
      </c>
      <c r="H262" s="35">
        <v>76.400000000000006</v>
      </c>
      <c r="I262" s="35">
        <v>66.900000000000006</v>
      </c>
      <c r="J262" s="35" t="s">
        <v>91</v>
      </c>
      <c r="K262" s="35" t="s">
        <v>47</v>
      </c>
      <c r="M262" s="38">
        <f t="shared" si="4"/>
        <v>0.80895295181009463</v>
      </c>
    </row>
    <row r="263" spans="1:13" hidden="1" x14ac:dyDescent="0.35">
      <c r="A263" s="35" t="s">
        <v>90</v>
      </c>
      <c r="B263" s="35" t="s">
        <v>13</v>
      </c>
      <c r="C263" s="35">
        <v>6459</v>
      </c>
      <c r="D263" s="35">
        <v>4639</v>
      </c>
      <c r="E263" s="35">
        <v>71.8</v>
      </c>
      <c r="F263" s="35">
        <v>3816</v>
      </c>
      <c r="G263" s="35">
        <v>59.1</v>
      </c>
      <c r="H263" s="35">
        <v>65.7</v>
      </c>
      <c r="I263" s="35">
        <v>54.5</v>
      </c>
      <c r="J263" s="35" t="s">
        <v>91</v>
      </c>
      <c r="K263" s="35" t="s">
        <v>47</v>
      </c>
      <c r="M263" s="38">
        <f t="shared" si="4"/>
        <v>0.71822263508283013</v>
      </c>
    </row>
    <row r="264" spans="1:13" hidden="1" x14ac:dyDescent="0.35">
      <c r="A264" s="35" t="s">
        <v>90</v>
      </c>
      <c r="B264" s="35" t="s">
        <v>14</v>
      </c>
      <c r="C264" s="35">
        <v>7138</v>
      </c>
      <c r="D264" s="35">
        <v>5872</v>
      </c>
      <c r="E264" s="35">
        <v>82.3</v>
      </c>
      <c r="F264" s="35">
        <v>5236</v>
      </c>
      <c r="G264" s="35">
        <v>73.400000000000006</v>
      </c>
      <c r="H264" s="35">
        <v>76.900000000000006</v>
      </c>
      <c r="I264" s="35">
        <v>69</v>
      </c>
      <c r="J264" s="35" t="s">
        <v>91</v>
      </c>
      <c r="K264" s="35" t="s">
        <v>47</v>
      </c>
      <c r="M264" s="38">
        <f t="shared" si="4"/>
        <v>0.82263939478845616</v>
      </c>
    </row>
    <row r="265" spans="1:13" hidden="1" x14ac:dyDescent="0.35">
      <c r="A265" s="35" t="s">
        <v>90</v>
      </c>
      <c r="B265" s="35" t="s">
        <v>15</v>
      </c>
      <c r="C265" s="35">
        <v>3422</v>
      </c>
      <c r="D265" s="35">
        <v>3122</v>
      </c>
      <c r="E265" s="35">
        <v>91.2</v>
      </c>
      <c r="F265" s="35">
        <v>2976</v>
      </c>
      <c r="G265" s="35">
        <v>87</v>
      </c>
      <c r="H265" s="35">
        <v>89</v>
      </c>
      <c r="I265" s="35">
        <v>84.7</v>
      </c>
      <c r="J265" s="35" t="s">
        <v>91</v>
      </c>
      <c r="K265" s="35" t="s">
        <v>47</v>
      </c>
      <c r="M265" s="38">
        <f t="shared" si="4"/>
        <v>0.91233196960841612</v>
      </c>
    </row>
    <row r="266" spans="1:13" hidden="1" x14ac:dyDescent="0.35">
      <c r="A266" s="35" t="s">
        <v>90</v>
      </c>
      <c r="B266" s="35" t="s">
        <v>16</v>
      </c>
      <c r="C266" s="35">
        <v>1083</v>
      </c>
      <c r="D266" s="35">
        <v>1057</v>
      </c>
      <c r="E266" s="35">
        <v>97.6</v>
      </c>
      <c r="F266" s="35">
        <v>1029</v>
      </c>
      <c r="G266" s="35">
        <v>95</v>
      </c>
      <c r="H266" s="35">
        <v>90.9</v>
      </c>
      <c r="I266" s="35">
        <v>89</v>
      </c>
      <c r="J266" s="35" t="s">
        <v>91</v>
      </c>
      <c r="K266" s="35" t="s">
        <v>47</v>
      </c>
      <c r="M266" s="38">
        <f t="shared" si="4"/>
        <v>0.97599261311172669</v>
      </c>
    </row>
    <row r="267" spans="1:13" hidden="1" x14ac:dyDescent="0.35">
      <c r="A267" s="35" t="s">
        <v>90</v>
      </c>
      <c r="B267" s="35" t="s">
        <v>359</v>
      </c>
      <c r="C267" s="35">
        <v>25015</v>
      </c>
      <c r="D267" s="35">
        <v>17005</v>
      </c>
      <c r="E267" s="35">
        <v>68</v>
      </c>
      <c r="F267" s="35">
        <v>14931</v>
      </c>
      <c r="G267" s="35">
        <v>59.7</v>
      </c>
      <c r="H267" s="35">
        <v>65</v>
      </c>
      <c r="I267" s="35">
        <v>56.9</v>
      </c>
      <c r="J267" s="35" t="s">
        <v>91</v>
      </c>
      <c r="K267" s="35" t="s">
        <v>47</v>
      </c>
      <c r="M267" s="38">
        <f t="shared" si="4"/>
        <v>0.67979212472516493</v>
      </c>
    </row>
    <row r="268" spans="1:13" x14ac:dyDescent="0.35">
      <c r="A268" s="35" t="s">
        <v>92</v>
      </c>
      <c r="B268" s="35" t="s">
        <v>10</v>
      </c>
      <c r="C268" s="35">
        <v>4133</v>
      </c>
      <c r="D268" s="35">
        <v>2581</v>
      </c>
      <c r="E268" s="35">
        <v>62.4</v>
      </c>
      <c r="F268" s="35">
        <v>1981</v>
      </c>
      <c r="G268" s="35">
        <v>47.9</v>
      </c>
      <c r="H268" s="35">
        <v>66.3</v>
      </c>
      <c r="I268" s="35">
        <v>54.5</v>
      </c>
      <c r="J268" s="35" t="s">
        <v>93</v>
      </c>
      <c r="K268" s="35" t="s">
        <v>47</v>
      </c>
      <c r="M268" s="38">
        <f t="shared" si="4"/>
        <v>0.62448584563271237</v>
      </c>
    </row>
    <row r="269" spans="1:13" hidden="1" x14ac:dyDescent="0.35">
      <c r="A269" s="35" t="s">
        <v>92</v>
      </c>
      <c r="B269" s="35" t="s">
        <v>358</v>
      </c>
      <c r="C269" s="35">
        <v>30184</v>
      </c>
      <c r="D269" s="35">
        <v>21424</v>
      </c>
      <c r="E269" s="35">
        <v>71</v>
      </c>
      <c r="F269" s="35">
        <v>18511</v>
      </c>
      <c r="G269" s="35">
        <v>61.3</v>
      </c>
      <c r="H269" s="35">
        <v>76.400000000000006</v>
      </c>
      <c r="I269" s="35">
        <v>66.900000000000006</v>
      </c>
      <c r="J269" s="35" t="s">
        <v>93</v>
      </c>
      <c r="K269" s="35" t="s">
        <v>47</v>
      </c>
      <c r="M269" s="38">
        <f t="shared" si="4"/>
        <v>0.70978001590246487</v>
      </c>
    </row>
    <row r="270" spans="1:13" hidden="1" x14ac:dyDescent="0.35">
      <c r="A270" s="35" t="s">
        <v>92</v>
      </c>
      <c r="B270" s="35" t="s">
        <v>13</v>
      </c>
      <c r="C270" s="35">
        <v>8831</v>
      </c>
      <c r="D270" s="35">
        <v>5090</v>
      </c>
      <c r="E270" s="35">
        <v>57.6</v>
      </c>
      <c r="F270" s="35">
        <v>4035</v>
      </c>
      <c r="G270" s="35">
        <v>45.7</v>
      </c>
      <c r="H270" s="35">
        <v>65.7</v>
      </c>
      <c r="I270" s="35">
        <v>54.5</v>
      </c>
      <c r="J270" s="35" t="s">
        <v>93</v>
      </c>
      <c r="K270" s="35" t="s">
        <v>47</v>
      </c>
      <c r="M270" s="38">
        <f t="shared" si="4"/>
        <v>0.57637866606273358</v>
      </c>
    </row>
    <row r="271" spans="1:13" hidden="1" x14ac:dyDescent="0.35">
      <c r="A271" s="35" t="s">
        <v>92</v>
      </c>
      <c r="B271" s="35" t="s">
        <v>14</v>
      </c>
      <c r="C271" s="35">
        <v>9944</v>
      </c>
      <c r="D271" s="35">
        <v>7235</v>
      </c>
      <c r="E271" s="35">
        <v>72.8</v>
      </c>
      <c r="F271" s="35">
        <v>6337</v>
      </c>
      <c r="G271" s="35">
        <v>63.7</v>
      </c>
      <c r="H271" s="35">
        <v>76.900000000000006</v>
      </c>
      <c r="I271" s="35">
        <v>69</v>
      </c>
      <c r="J271" s="35" t="s">
        <v>93</v>
      </c>
      <c r="K271" s="35" t="s">
        <v>47</v>
      </c>
      <c r="M271" s="38">
        <f t="shared" si="4"/>
        <v>0.72757441673370882</v>
      </c>
    </row>
    <row r="272" spans="1:13" hidden="1" x14ac:dyDescent="0.35">
      <c r="A272" s="35" t="s">
        <v>92</v>
      </c>
      <c r="B272" s="35" t="s">
        <v>15</v>
      </c>
      <c r="C272" s="35">
        <v>5378</v>
      </c>
      <c r="D272" s="35">
        <v>4613</v>
      </c>
      <c r="E272" s="35">
        <v>85.8</v>
      </c>
      <c r="F272" s="35">
        <v>4368</v>
      </c>
      <c r="G272" s="35">
        <v>81.2</v>
      </c>
      <c r="H272" s="35">
        <v>89</v>
      </c>
      <c r="I272" s="35">
        <v>84.7</v>
      </c>
      <c r="J272" s="35" t="s">
        <v>93</v>
      </c>
      <c r="K272" s="35" t="s">
        <v>47</v>
      </c>
      <c r="M272" s="38">
        <f t="shared" si="4"/>
        <v>0.85775381182595756</v>
      </c>
    </row>
    <row r="273" spans="1:13" hidden="1" x14ac:dyDescent="0.35">
      <c r="A273" s="35" t="s">
        <v>92</v>
      </c>
      <c r="B273" s="35" t="s">
        <v>16</v>
      </c>
      <c r="C273" s="35">
        <v>1897</v>
      </c>
      <c r="D273" s="35">
        <v>1738</v>
      </c>
      <c r="E273" s="35">
        <v>91.6</v>
      </c>
      <c r="F273" s="35">
        <v>1693</v>
      </c>
      <c r="G273" s="35">
        <v>89.2</v>
      </c>
      <c r="H273" s="35">
        <v>90.9</v>
      </c>
      <c r="I273" s="35">
        <v>89</v>
      </c>
      <c r="J273" s="35" t="s">
        <v>93</v>
      </c>
      <c r="K273" s="35" t="s">
        <v>47</v>
      </c>
      <c r="M273" s="38">
        <f t="shared" si="4"/>
        <v>0.91618344754876124</v>
      </c>
    </row>
    <row r="274" spans="1:13" hidden="1" x14ac:dyDescent="0.35">
      <c r="A274" s="35" t="s">
        <v>92</v>
      </c>
      <c r="B274" s="35" t="s">
        <v>359</v>
      </c>
      <c r="C274" s="35">
        <v>35685</v>
      </c>
      <c r="D274" s="35">
        <v>21424</v>
      </c>
      <c r="E274" s="35">
        <v>60</v>
      </c>
      <c r="F274" s="35">
        <v>18511</v>
      </c>
      <c r="G274" s="35">
        <v>51.9</v>
      </c>
      <c r="H274" s="35">
        <v>65</v>
      </c>
      <c r="I274" s="35">
        <v>56.9</v>
      </c>
      <c r="J274" s="35" t="s">
        <v>93</v>
      </c>
      <c r="K274" s="35" t="s">
        <v>47</v>
      </c>
      <c r="M274" s="38">
        <f t="shared" si="4"/>
        <v>0.60036429872495445</v>
      </c>
    </row>
    <row r="275" spans="1:13" x14ac:dyDescent="0.35">
      <c r="A275" s="35" t="s">
        <v>94</v>
      </c>
      <c r="B275" s="35" t="s">
        <v>10</v>
      </c>
      <c r="C275" s="35">
        <v>876</v>
      </c>
      <c r="D275" s="35">
        <v>473</v>
      </c>
      <c r="E275" s="35">
        <v>54</v>
      </c>
      <c r="F275" s="35">
        <v>380</v>
      </c>
      <c r="G275" s="35">
        <v>43.4</v>
      </c>
      <c r="H275" s="35">
        <v>66.3</v>
      </c>
      <c r="I275" s="35">
        <v>54.5</v>
      </c>
      <c r="J275" s="35" t="s">
        <v>95</v>
      </c>
      <c r="K275" s="35" t="s">
        <v>47</v>
      </c>
      <c r="M275" s="38">
        <f t="shared" si="4"/>
        <v>0.53995433789954339</v>
      </c>
    </row>
    <row r="276" spans="1:13" hidden="1" x14ac:dyDescent="0.35">
      <c r="A276" s="35" t="s">
        <v>94</v>
      </c>
      <c r="B276" s="35" t="s">
        <v>358</v>
      </c>
      <c r="C276" s="35">
        <v>7908</v>
      </c>
      <c r="D276" s="35">
        <v>4959</v>
      </c>
      <c r="E276" s="35">
        <v>62.7</v>
      </c>
      <c r="F276" s="35">
        <v>4399</v>
      </c>
      <c r="G276" s="35">
        <v>55.6</v>
      </c>
      <c r="H276" s="35">
        <v>76.400000000000006</v>
      </c>
      <c r="I276" s="35">
        <v>66.900000000000006</v>
      </c>
      <c r="J276" s="35" t="s">
        <v>95</v>
      </c>
      <c r="K276" s="35" t="s">
        <v>47</v>
      </c>
      <c r="M276" s="38">
        <f t="shared" si="4"/>
        <v>0.62708649468892264</v>
      </c>
    </row>
    <row r="277" spans="1:13" hidden="1" x14ac:dyDescent="0.35">
      <c r="A277" s="35" t="s">
        <v>94</v>
      </c>
      <c r="B277" s="35" t="s">
        <v>13</v>
      </c>
      <c r="C277" s="35">
        <v>2232</v>
      </c>
      <c r="D277" s="35">
        <v>1066</v>
      </c>
      <c r="E277" s="35">
        <v>47.8</v>
      </c>
      <c r="F277" s="35">
        <v>854</v>
      </c>
      <c r="G277" s="35">
        <v>38.299999999999997</v>
      </c>
      <c r="H277" s="35">
        <v>65.7</v>
      </c>
      <c r="I277" s="35">
        <v>54.5</v>
      </c>
      <c r="J277" s="35" t="s">
        <v>95</v>
      </c>
      <c r="K277" s="35" t="s">
        <v>47</v>
      </c>
      <c r="M277" s="38">
        <f t="shared" si="4"/>
        <v>0.47759856630824371</v>
      </c>
    </row>
    <row r="278" spans="1:13" hidden="1" x14ac:dyDescent="0.35">
      <c r="A278" s="35" t="s">
        <v>94</v>
      </c>
      <c r="B278" s="35" t="s">
        <v>14</v>
      </c>
      <c r="C278" s="35">
        <v>2574</v>
      </c>
      <c r="D278" s="35">
        <v>1620</v>
      </c>
      <c r="E278" s="35">
        <v>62.9</v>
      </c>
      <c r="F278" s="35">
        <v>1421</v>
      </c>
      <c r="G278" s="35">
        <v>55.2</v>
      </c>
      <c r="H278" s="35">
        <v>76.900000000000006</v>
      </c>
      <c r="I278" s="35">
        <v>69</v>
      </c>
      <c r="J278" s="35" t="s">
        <v>95</v>
      </c>
      <c r="K278" s="35" t="s">
        <v>47</v>
      </c>
      <c r="M278" s="38">
        <f t="shared" si="4"/>
        <v>0.62937062937062938</v>
      </c>
    </row>
    <row r="279" spans="1:13" hidden="1" x14ac:dyDescent="0.35">
      <c r="A279" s="35" t="s">
        <v>94</v>
      </c>
      <c r="B279" s="35" t="s">
        <v>15</v>
      </c>
      <c r="C279" s="35">
        <v>1743</v>
      </c>
      <c r="D279" s="35">
        <v>1372</v>
      </c>
      <c r="E279" s="35">
        <v>78.7</v>
      </c>
      <c r="F279" s="35">
        <v>1320</v>
      </c>
      <c r="G279" s="35">
        <v>75.7</v>
      </c>
      <c r="H279" s="35">
        <v>89</v>
      </c>
      <c r="I279" s="35">
        <v>84.7</v>
      </c>
      <c r="J279" s="35" t="s">
        <v>95</v>
      </c>
      <c r="K279" s="35" t="s">
        <v>47</v>
      </c>
      <c r="M279" s="38">
        <f t="shared" si="4"/>
        <v>0.78714859437751006</v>
      </c>
    </row>
    <row r="280" spans="1:13" hidden="1" x14ac:dyDescent="0.35">
      <c r="A280" s="35" t="s">
        <v>94</v>
      </c>
      <c r="B280" s="35" t="s">
        <v>16</v>
      </c>
      <c r="C280" s="35">
        <v>482</v>
      </c>
      <c r="D280" s="35">
        <v>404</v>
      </c>
      <c r="E280" s="35">
        <v>83.8</v>
      </c>
      <c r="F280" s="35">
        <v>405</v>
      </c>
      <c r="G280" s="35">
        <v>84</v>
      </c>
      <c r="H280" s="35">
        <v>90.9</v>
      </c>
      <c r="I280" s="35">
        <v>89</v>
      </c>
      <c r="J280" s="35" t="s">
        <v>95</v>
      </c>
      <c r="K280" s="35" t="s">
        <v>47</v>
      </c>
      <c r="M280" s="38">
        <f t="shared" si="4"/>
        <v>0.83817427385892118</v>
      </c>
    </row>
    <row r="281" spans="1:13" hidden="1" x14ac:dyDescent="0.35">
      <c r="A281" s="35" t="s">
        <v>94</v>
      </c>
      <c r="B281" s="35" t="s">
        <v>359</v>
      </c>
      <c r="C281" s="35">
        <v>9164</v>
      </c>
      <c r="D281" s="35">
        <v>4959</v>
      </c>
      <c r="E281" s="35">
        <v>54.1</v>
      </c>
      <c r="F281" s="35">
        <v>4399</v>
      </c>
      <c r="G281" s="35">
        <v>48</v>
      </c>
      <c r="H281" s="35">
        <v>65</v>
      </c>
      <c r="I281" s="35">
        <v>56.9</v>
      </c>
      <c r="J281" s="35" t="s">
        <v>95</v>
      </c>
      <c r="K281" s="35" t="s">
        <v>47</v>
      </c>
      <c r="M281" s="38">
        <f t="shared" si="4"/>
        <v>0.54113924050632911</v>
      </c>
    </row>
    <row r="282" spans="1:13" x14ac:dyDescent="0.35">
      <c r="A282" s="35" t="s">
        <v>96</v>
      </c>
      <c r="B282" s="35" t="s">
        <v>10</v>
      </c>
      <c r="C282" s="35">
        <v>1656</v>
      </c>
      <c r="D282" s="35">
        <v>766</v>
      </c>
      <c r="E282" s="35">
        <v>46.2</v>
      </c>
      <c r="F282" s="35">
        <v>607</v>
      </c>
      <c r="G282" s="35">
        <v>36.6</v>
      </c>
      <c r="H282" s="35">
        <v>66.3</v>
      </c>
      <c r="I282" s="35">
        <v>54.5</v>
      </c>
      <c r="J282" s="35" t="s">
        <v>97</v>
      </c>
      <c r="K282" s="35" t="s">
        <v>47</v>
      </c>
      <c r="M282" s="38">
        <f t="shared" si="4"/>
        <v>0.46256038647342995</v>
      </c>
    </row>
    <row r="283" spans="1:13" hidden="1" x14ac:dyDescent="0.35">
      <c r="A283" s="35" t="s">
        <v>96</v>
      </c>
      <c r="B283" s="35" t="s">
        <v>358</v>
      </c>
      <c r="C283" s="35">
        <v>14099</v>
      </c>
      <c r="D283" s="35">
        <v>8899</v>
      </c>
      <c r="E283" s="35">
        <v>63.1</v>
      </c>
      <c r="F283" s="35">
        <v>7876</v>
      </c>
      <c r="G283" s="35">
        <v>55.9</v>
      </c>
      <c r="H283" s="35">
        <v>76.400000000000006</v>
      </c>
      <c r="I283" s="35">
        <v>66.900000000000006</v>
      </c>
      <c r="J283" s="35" t="s">
        <v>97</v>
      </c>
      <c r="K283" s="35" t="s">
        <v>47</v>
      </c>
      <c r="M283" s="38">
        <f t="shared" si="4"/>
        <v>0.63117951627775015</v>
      </c>
    </row>
    <row r="284" spans="1:13" hidden="1" x14ac:dyDescent="0.35">
      <c r="A284" s="35" t="s">
        <v>96</v>
      </c>
      <c r="B284" s="35" t="s">
        <v>13</v>
      </c>
      <c r="C284" s="35">
        <v>3607</v>
      </c>
      <c r="D284" s="35">
        <v>1600</v>
      </c>
      <c r="E284" s="35">
        <v>44.4</v>
      </c>
      <c r="F284" s="35">
        <v>1264</v>
      </c>
      <c r="G284" s="35">
        <v>35</v>
      </c>
      <c r="H284" s="35">
        <v>65.7</v>
      </c>
      <c r="I284" s="35">
        <v>54.5</v>
      </c>
      <c r="J284" s="35" t="s">
        <v>97</v>
      </c>
      <c r="K284" s="35" t="s">
        <v>47</v>
      </c>
      <c r="M284" s="38">
        <f t="shared" si="4"/>
        <v>0.44358192403659552</v>
      </c>
    </row>
    <row r="285" spans="1:13" hidden="1" x14ac:dyDescent="0.35">
      <c r="A285" s="35" t="s">
        <v>96</v>
      </c>
      <c r="B285" s="35" t="s">
        <v>14</v>
      </c>
      <c r="C285" s="35">
        <v>4440</v>
      </c>
      <c r="D285" s="35">
        <v>2734</v>
      </c>
      <c r="E285" s="35">
        <v>61.6</v>
      </c>
      <c r="F285" s="35">
        <v>2406</v>
      </c>
      <c r="G285" s="35">
        <v>54.2</v>
      </c>
      <c r="H285" s="35">
        <v>76.900000000000006</v>
      </c>
      <c r="I285" s="35">
        <v>69</v>
      </c>
      <c r="J285" s="35" t="s">
        <v>97</v>
      </c>
      <c r="K285" s="35" t="s">
        <v>47</v>
      </c>
      <c r="M285" s="38">
        <f t="shared" si="4"/>
        <v>0.6157657657657658</v>
      </c>
    </row>
    <row r="286" spans="1:13" hidden="1" x14ac:dyDescent="0.35">
      <c r="A286" s="35" t="s">
        <v>96</v>
      </c>
      <c r="B286" s="35" t="s">
        <v>15</v>
      </c>
      <c r="C286" s="35">
        <v>3217</v>
      </c>
      <c r="D286" s="35">
        <v>2638</v>
      </c>
      <c r="E286" s="35">
        <v>82</v>
      </c>
      <c r="F286" s="35">
        <v>2473</v>
      </c>
      <c r="G286" s="35">
        <v>76.900000000000006</v>
      </c>
      <c r="H286" s="35">
        <v>89</v>
      </c>
      <c r="I286" s="35">
        <v>84.7</v>
      </c>
      <c r="J286" s="35" t="s">
        <v>97</v>
      </c>
      <c r="K286" s="35" t="s">
        <v>47</v>
      </c>
      <c r="M286" s="38">
        <f t="shared" si="4"/>
        <v>0.82001865091700343</v>
      </c>
    </row>
    <row r="287" spans="1:13" hidden="1" x14ac:dyDescent="0.35">
      <c r="A287" s="35" t="s">
        <v>96</v>
      </c>
      <c r="B287" s="35" t="s">
        <v>16</v>
      </c>
      <c r="C287" s="35">
        <v>1178</v>
      </c>
      <c r="D287" s="35">
        <v>1108</v>
      </c>
      <c r="E287" s="35">
        <v>94</v>
      </c>
      <c r="F287" s="35">
        <v>1092</v>
      </c>
      <c r="G287" s="35">
        <v>92.7</v>
      </c>
      <c r="H287" s="35">
        <v>90.9</v>
      </c>
      <c r="I287" s="35">
        <v>89</v>
      </c>
      <c r="J287" s="35" t="s">
        <v>97</v>
      </c>
      <c r="K287" s="35" t="s">
        <v>47</v>
      </c>
      <c r="M287" s="38">
        <f t="shared" si="4"/>
        <v>0.94057724957555178</v>
      </c>
    </row>
    <row r="288" spans="1:13" hidden="1" x14ac:dyDescent="0.35">
      <c r="A288" s="35" t="s">
        <v>96</v>
      </c>
      <c r="B288" s="35" t="s">
        <v>359</v>
      </c>
      <c r="C288" s="35">
        <v>16475</v>
      </c>
      <c r="D288" s="35">
        <v>8899</v>
      </c>
      <c r="E288" s="35">
        <v>54</v>
      </c>
      <c r="F288" s="35">
        <v>7876</v>
      </c>
      <c r="G288" s="35">
        <v>47.8</v>
      </c>
      <c r="H288" s="35">
        <v>65</v>
      </c>
      <c r="I288" s="35">
        <v>56.9</v>
      </c>
      <c r="J288" s="35" t="s">
        <v>97</v>
      </c>
      <c r="K288" s="35" t="s">
        <v>47</v>
      </c>
      <c r="M288" s="38">
        <f t="shared" si="4"/>
        <v>0.54015174506828523</v>
      </c>
    </row>
    <row r="289" spans="1:13" x14ac:dyDescent="0.35">
      <c r="A289" s="35" t="s">
        <v>98</v>
      </c>
      <c r="B289" s="35" t="s">
        <v>10</v>
      </c>
      <c r="C289" s="35">
        <v>5229</v>
      </c>
      <c r="D289" s="35">
        <v>3739</v>
      </c>
      <c r="E289" s="35">
        <v>71.5</v>
      </c>
      <c r="F289" s="35">
        <v>3148</v>
      </c>
      <c r="G289" s="35">
        <v>60.2</v>
      </c>
      <c r="H289" s="35">
        <v>66.3</v>
      </c>
      <c r="I289" s="35">
        <v>54.5</v>
      </c>
      <c r="J289" s="35" t="s">
        <v>99</v>
      </c>
      <c r="K289" s="35" t="s">
        <v>47</v>
      </c>
      <c r="M289" s="38">
        <f t="shared" si="4"/>
        <v>0.71505067890610063</v>
      </c>
    </row>
    <row r="290" spans="1:13" hidden="1" x14ac:dyDescent="0.35">
      <c r="A290" s="35" t="s">
        <v>98</v>
      </c>
      <c r="B290" s="35" t="s">
        <v>358</v>
      </c>
      <c r="C290" s="35">
        <v>43490</v>
      </c>
      <c r="D290" s="35">
        <v>34125</v>
      </c>
      <c r="E290" s="35">
        <v>78.5</v>
      </c>
      <c r="F290" s="35">
        <v>30957</v>
      </c>
      <c r="G290" s="35">
        <v>71.2</v>
      </c>
      <c r="H290" s="35">
        <v>76.400000000000006</v>
      </c>
      <c r="I290" s="35">
        <v>66.900000000000006</v>
      </c>
      <c r="J290" s="35" t="s">
        <v>99</v>
      </c>
      <c r="K290" s="35" t="s">
        <v>47</v>
      </c>
      <c r="M290" s="38">
        <f t="shared" si="4"/>
        <v>0.78466314095194301</v>
      </c>
    </row>
    <row r="291" spans="1:13" hidden="1" x14ac:dyDescent="0.35">
      <c r="A291" s="35" t="s">
        <v>98</v>
      </c>
      <c r="B291" s="35" t="s">
        <v>13</v>
      </c>
      <c r="C291" s="35">
        <v>12307</v>
      </c>
      <c r="D291" s="35">
        <v>8307</v>
      </c>
      <c r="E291" s="35">
        <v>67.5</v>
      </c>
      <c r="F291" s="35">
        <v>7026</v>
      </c>
      <c r="G291" s="35">
        <v>57.1</v>
      </c>
      <c r="H291" s="35">
        <v>65.7</v>
      </c>
      <c r="I291" s="35">
        <v>54.5</v>
      </c>
      <c r="J291" s="35" t="s">
        <v>99</v>
      </c>
      <c r="K291" s="35" t="s">
        <v>47</v>
      </c>
      <c r="M291" s="38">
        <f t="shared" si="4"/>
        <v>0.67498171772162185</v>
      </c>
    </row>
    <row r="292" spans="1:13" hidden="1" x14ac:dyDescent="0.35">
      <c r="A292" s="35" t="s">
        <v>98</v>
      </c>
      <c r="B292" s="35" t="s">
        <v>14</v>
      </c>
      <c r="C292" s="35">
        <v>13975</v>
      </c>
      <c r="D292" s="35">
        <v>11024</v>
      </c>
      <c r="E292" s="35">
        <v>78.900000000000006</v>
      </c>
      <c r="F292" s="35">
        <v>10163</v>
      </c>
      <c r="G292" s="35">
        <v>72.7</v>
      </c>
      <c r="H292" s="35">
        <v>76.900000000000006</v>
      </c>
      <c r="I292" s="35">
        <v>69</v>
      </c>
      <c r="J292" s="35" t="s">
        <v>99</v>
      </c>
      <c r="K292" s="35" t="s">
        <v>47</v>
      </c>
      <c r="M292" s="38">
        <f t="shared" si="4"/>
        <v>0.78883720930232559</v>
      </c>
    </row>
    <row r="293" spans="1:13" hidden="1" x14ac:dyDescent="0.35">
      <c r="A293" s="35" t="s">
        <v>98</v>
      </c>
      <c r="B293" s="35" t="s">
        <v>15</v>
      </c>
      <c r="C293" s="35">
        <v>9234</v>
      </c>
      <c r="D293" s="35">
        <v>8214</v>
      </c>
      <c r="E293" s="35">
        <v>89</v>
      </c>
      <c r="F293" s="35">
        <v>7871</v>
      </c>
      <c r="G293" s="35">
        <v>85.2</v>
      </c>
      <c r="H293" s="35">
        <v>89</v>
      </c>
      <c r="I293" s="35">
        <v>84.7</v>
      </c>
      <c r="J293" s="35" t="s">
        <v>99</v>
      </c>
      <c r="K293" s="35" t="s">
        <v>47</v>
      </c>
      <c r="M293" s="38">
        <f t="shared" si="4"/>
        <v>0.88953866146848604</v>
      </c>
    </row>
    <row r="294" spans="1:13" hidden="1" x14ac:dyDescent="0.35">
      <c r="A294" s="35" t="s">
        <v>98</v>
      </c>
      <c r="B294" s="35" t="s">
        <v>16</v>
      </c>
      <c r="C294" s="35">
        <v>2744</v>
      </c>
      <c r="D294" s="35">
        <v>2625</v>
      </c>
      <c r="E294" s="35">
        <v>95.7</v>
      </c>
      <c r="F294" s="35">
        <v>2613</v>
      </c>
      <c r="G294" s="35">
        <v>95.2</v>
      </c>
      <c r="H294" s="35">
        <v>90.9</v>
      </c>
      <c r="I294" s="35">
        <v>89</v>
      </c>
      <c r="J294" s="35" t="s">
        <v>99</v>
      </c>
      <c r="K294" s="35" t="s">
        <v>47</v>
      </c>
      <c r="M294" s="38">
        <f t="shared" si="4"/>
        <v>0.95663265306122447</v>
      </c>
    </row>
    <row r="295" spans="1:13" hidden="1" x14ac:dyDescent="0.35">
      <c r="A295" s="35" t="s">
        <v>98</v>
      </c>
      <c r="B295" s="35" t="s">
        <v>359</v>
      </c>
      <c r="C295" s="35">
        <v>50816</v>
      </c>
      <c r="D295" s="35">
        <v>34125</v>
      </c>
      <c r="E295" s="35">
        <v>67.2</v>
      </c>
      <c r="F295" s="35">
        <v>30957</v>
      </c>
      <c r="G295" s="35">
        <v>60.9</v>
      </c>
      <c r="H295" s="35">
        <v>65</v>
      </c>
      <c r="I295" s="35">
        <v>56.9</v>
      </c>
      <c r="J295" s="35" t="s">
        <v>99</v>
      </c>
      <c r="K295" s="35" t="s">
        <v>47</v>
      </c>
      <c r="M295" s="38">
        <f t="shared" si="4"/>
        <v>0.67154045969773302</v>
      </c>
    </row>
    <row r="296" spans="1:13" x14ac:dyDescent="0.35">
      <c r="A296" s="35" t="s">
        <v>100</v>
      </c>
      <c r="B296" s="35" t="s">
        <v>10</v>
      </c>
      <c r="C296" s="35">
        <v>2491</v>
      </c>
      <c r="D296" s="35">
        <v>2034</v>
      </c>
      <c r="E296" s="35">
        <v>81.7</v>
      </c>
      <c r="F296" s="35">
        <v>1615</v>
      </c>
      <c r="G296" s="35">
        <v>64.8</v>
      </c>
      <c r="H296" s="35">
        <v>66.3</v>
      </c>
      <c r="I296" s="35">
        <v>54.5</v>
      </c>
      <c r="J296" s="35" t="s">
        <v>101</v>
      </c>
      <c r="K296" s="35" t="s">
        <v>47</v>
      </c>
      <c r="M296" s="38">
        <f t="shared" si="4"/>
        <v>0.81653954235246884</v>
      </c>
    </row>
    <row r="297" spans="1:13" hidden="1" x14ac:dyDescent="0.35">
      <c r="A297" s="35" t="s">
        <v>100</v>
      </c>
      <c r="B297" s="35" t="s">
        <v>358</v>
      </c>
      <c r="C297" s="35">
        <v>24091</v>
      </c>
      <c r="D297" s="35">
        <v>19730</v>
      </c>
      <c r="E297" s="35">
        <v>81.900000000000006</v>
      </c>
      <c r="F297" s="35">
        <v>17025</v>
      </c>
      <c r="G297" s="35">
        <v>70.7</v>
      </c>
      <c r="H297" s="35">
        <v>76.400000000000006</v>
      </c>
      <c r="I297" s="35">
        <v>66.900000000000006</v>
      </c>
      <c r="J297" s="35" t="s">
        <v>101</v>
      </c>
      <c r="K297" s="35" t="s">
        <v>47</v>
      </c>
      <c r="M297" s="38">
        <f t="shared" si="4"/>
        <v>0.81897804159229592</v>
      </c>
    </row>
    <row r="298" spans="1:13" hidden="1" x14ac:dyDescent="0.35">
      <c r="A298" s="35" t="s">
        <v>100</v>
      </c>
      <c r="B298" s="35" t="s">
        <v>13</v>
      </c>
      <c r="C298" s="35">
        <v>8313</v>
      </c>
      <c r="D298" s="35">
        <v>6015</v>
      </c>
      <c r="E298" s="35">
        <v>72.400000000000006</v>
      </c>
      <c r="F298" s="35">
        <v>4717</v>
      </c>
      <c r="G298" s="35">
        <v>56.7</v>
      </c>
      <c r="H298" s="35">
        <v>65.7</v>
      </c>
      <c r="I298" s="35">
        <v>54.5</v>
      </c>
      <c r="J298" s="35" t="s">
        <v>101</v>
      </c>
      <c r="K298" s="35" t="s">
        <v>47</v>
      </c>
      <c r="M298" s="38">
        <f t="shared" si="4"/>
        <v>0.72356549981955975</v>
      </c>
    </row>
    <row r="299" spans="1:13" hidden="1" x14ac:dyDescent="0.35">
      <c r="A299" s="35" t="s">
        <v>100</v>
      </c>
      <c r="B299" s="35" t="s">
        <v>14</v>
      </c>
      <c r="C299" s="35">
        <v>7614</v>
      </c>
      <c r="D299" s="35">
        <v>6279</v>
      </c>
      <c r="E299" s="35">
        <v>82.5</v>
      </c>
      <c r="F299" s="35">
        <v>5574</v>
      </c>
      <c r="G299" s="35">
        <v>73.2</v>
      </c>
      <c r="H299" s="35">
        <v>76.900000000000006</v>
      </c>
      <c r="I299" s="35">
        <v>69</v>
      </c>
      <c r="J299" s="35" t="s">
        <v>101</v>
      </c>
      <c r="K299" s="35" t="s">
        <v>47</v>
      </c>
      <c r="M299" s="38">
        <f t="shared" si="4"/>
        <v>0.82466509062253746</v>
      </c>
    </row>
    <row r="300" spans="1:13" hidden="1" x14ac:dyDescent="0.35">
      <c r="A300" s="35" t="s">
        <v>100</v>
      </c>
      <c r="B300" s="35" t="s">
        <v>15</v>
      </c>
      <c r="C300" s="35">
        <v>4475</v>
      </c>
      <c r="D300" s="35">
        <v>4145</v>
      </c>
      <c r="E300" s="35">
        <v>92.6</v>
      </c>
      <c r="F300" s="35">
        <v>3921</v>
      </c>
      <c r="G300" s="35">
        <v>87.6</v>
      </c>
      <c r="H300" s="35">
        <v>89</v>
      </c>
      <c r="I300" s="35">
        <v>84.7</v>
      </c>
      <c r="J300" s="35" t="s">
        <v>101</v>
      </c>
      <c r="K300" s="35" t="s">
        <v>47</v>
      </c>
      <c r="M300" s="38">
        <f t="shared" si="4"/>
        <v>0.92625698324022343</v>
      </c>
    </row>
    <row r="301" spans="1:13" hidden="1" x14ac:dyDescent="0.35">
      <c r="A301" s="35" t="s">
        <v>100</v>
      </c>
      <c r="B301" s="35" t="s">
        <v>16</v>
      </c>
      <c r="C301" s="35">
        <v>1197</v>
      </c>
      <c r="D301" s="35">
        <v>1140</v>
      </c>
      <c r="E301" s="35">
        <v>95.2</v>
      </c>
      <c r="F301" s="35">
        <v>1125</v>
      </c>
      <c r="G301" s="35">
        <v>94</v>
      </c>
      <c r="H301" s="35">
        <v>90.9</v>
      </c>
      <c r="I301" s="35">
        <v>89</v>
      </c>
      <c r="J301" s="35" t="s">
        <v>101</v>
      </c>
      <c r="K301" s="35" t="s">
        <v>47</v>
      </c>
      <c r="M301" s="38">
        <f t="shared" si="4"/>
        <v>0.95238095238095233</v>
      </c>
    </row>
    <row r="302" spans="1:13" hidden="1" x14ac:dyDescent="0.35">
      <c r="A302" s="35" t="s">
        <v>100</v>
      </c>
      <c r="B302" s="35" t="s">
        <v>359</v>
      </c>
      <c r="C302" s="35">
        <v>27674</v>
      </c>
      <c r="D302" s="35">
        <v>19730</v>
      </c>
      <c r="E302" s="35">
        <v>71.3</v>
      </c>
      <c r="F302" s="35">
        <v>17025</v>
      </c>
      <c r="G302" s="35">
        <v>61.5</v>
      </c>
      <c r="H302" s="35">
        <v>65</v>
      </c>
      <c r="I302" s="35">
        <v>56.9</v>
      </c>
      <c r="J302" s="35" t="s">
        <v>101</v>
      </c>
      <c r="K302" s="35" t="s">
        <v>47</v>
      </c>
      <c r="M302" s="38">
        <f t="shared" si="4"/>
        <v>0.71294355712943558</v>
      </c>
    </row>
    <row r="303" spans="1:13" x14ac:dyDescent="0.35">
      <c r="A303" s="35" t="s">
        <v>102</v>
      </c>
      <c r="B303" s="35" t="s">
        <v>10</v>
      </c>
      <c r="C303" s="35">
        <v>697</v>
      </c>
      <c r="D303" s="35">
        <v>542</v>
      </c>
      <c r="E303" s="35">
        <v>77.8</v>
      </c>
      <c r="F303" s="35">
        <v>404</v>
      </c>
      <c r="G303" s="35">
        <v>58</v>
      </c>
      <c r="H303" s="35">
        <v>66.3</v>
      </c>
      <c r="I303" s="35">
        <v>54.5</v>
      </c>
      <c r="J303" s="35" t="s">
        <v>103</v>
      </c>
      <c r="K303" s="35" t="s">
        <v>47</v>
      </c>
      <c r="M303" s="38">
        <f t="shared" si="4"/>
        <v>0.77761836441893828</v>
      </c>
    </row>
    <row r="304" spans="1:13" hidden="1" x14ac:dyDescent="0.35">
      <c r="A304" s="35" t="s">
        <v>102</v>
      </c>
      <c r="B304" s="35" t="s">
        <v>358</v>
      </c>
      <c r="C304" s="35">
        <v>12678</v>
      </c>
      <c r="D304" s="35">
        <v>8925</v>
      </c>
      <c r="E304" s="35">
        <v>70.400000000000006</v>
      </c>
      <c r="F304" s="35">
        <v>7246</v>
      </c>
      <c r="G304" s="35">
        <v>57.2</v>
      </c>
      <c r="H304" s="35">
        <v>76.400000000000006</v>
      </c>
      <c r="I304" s="35">
        <v>66.900000000000006</v>
      </c>
      <c r="J304" s="35" t="s">
        <v>103</v>
      </c>
      <c r="K304" s="35" t="s">
        <v>47</v>
      </c>
      <c r="M304" s="38">
        <f t="shared" si="4"/>
        <v>0.70397539044013246</v>
      </c>
    </row>
    <row r="305" spans="1:13" hidden="1" x14ac:dyDescent="0.35">
      <c r="A305" s="35" t="s">
        <v>102</v>
      </c>
      <c r="B305" s="35" t="s">
        <v>13</v>
      </c>
      <c r="C305" s="35">
        <v>7720</v>
      </c>
      <c r="D305" s="35">
        <v>4869</v>
      </c>
      <c r="E305" s="35">
        <v>63.1</v>
      </c>
      <c r="F305" s="35">
        <v>3583</v>
      </c>
      <c r="G305" s="35">
        <v>46.4</v>
      </c>
      <c r="H305" s="35">
        <v>65.7</v>
      </c>
      <c r="I305" s="35">
        <v>54.5</v>
      </c>
      <c r="J305" s="35" t="s">
        <v>103</v>
      </c>
      <c r="K305" s="35" t="s">
        <v>47</v>
      </c>
      <c r="M305" s="38">
        <f t="shared" si="4"/>
        <v>0.63069948186528502</v>
      </c>
    </row>
    <row r="306" spans="1:13" hidden="1" x14ac:dyDescent="0.35">
      <c r="A306" s="35" t="s">
        <v>102</v>
      </c>
      <c r="B306" s="35" t="s">
        <v>14</v>
      </c>
      <c r="C306" s="35">
        <v>2933</v>
      </c>
      <c r="D306" s="35">
        <v>2313</v>
      </c>
      <c r="E306" s="35">
        <v>78.900000000000006</v>
      </c>
      <c r="F306" s="35">
        <v>2086</v>
      </c>
      <c r="G306" s="35">
        <v>71.099999999999994</v>
      </c>
      <c r="H306" s="35">
        <v>76.900000000000006</v>
      </c>
      <c r="I306" s="35">
        <v>69</v>
      </c>
      <c r="J306" s="35" t="s">
        <v>103</v>
      </c>
      <c r="K306" s="35" t="s">
        <v>47</v>
      </c>
      <c r="M306" s="38">
        <f t="shared" si="4"/>
        <v>0.78861234231162636</v>
      </c>
    </row>
    <row r="307" spans="1:13" hidden="1" x14ac:dyDescent="0.35">
      <c r="A307" s="35" t="s">
        <v>102</v>
      </c>
      <c r="B307" s="35" t="s">
        <v>15</v>
      </c>
      <c r="C307" s="35">
        <v>1035</v>
      </c>
      <c r="D307" s="35">
        <v>912</v>
      </c>
      <c r="E307" s="35">
        <v>88.1</v>
      </c>
      <c r="F307" s="35">
        <v>890</v>
      </c>
      <c r="G307" s="35">
        <v>86</v>
      </c>
      <c r="H307" s="35">
        <v>89</v>
      </c>
      <c r="I307" s="35">
        <v>84.7</v>
      </c>
      <c r="J307" s="35" t="s">
        <v>103</v>
      </c>
      <c r="K307" s="35" t="s">
        <v>47</v>
      </c>
      <c r="M307" s="38">
        <f t="shared" si="4"/>
        <v>0.88115942028985506</v>
      </c>
    </row>
    <row r="308" spans="1:13" hidden="1" x14ac:dyDescent="0.35">
      <c r="A308" s="35" t="s">
        <v>102</v>
      </c>
      <c r="B308" s="35" t="s">
        <v>16</v>
      </c>
      <c r="C308" s="35">
        <v>294</v>
      </c>
      <c r="D308" s="35">
        <v>268</v>
      </c>
      <c r="E308" s="35">
        <v>91.2</v>
      </c>
      <c r="F308" s="35">
        <v>270</v>
      </c>
      <c r="G308" s="35">
        <v>91.9</v>
      </c>
      <c r="H308" s="35">
        <v>90.9</v>
      </c>
      <c r="I308" s="35">
        <v>89</v>
      </c>
      <c r="J308" s="35" t="s">
        <v>103</v>
      </c>
      <c r="K308" s="35" t="s">
        <v>47</v>
      </c>
      <c r="M308" s="38">
        <f t="shared" si="4"/>
        <v>0.91156462585034015</v>
      </c>
    </row>
    <row r="309" spans="1:13" hidden="1" x14ac:dyDescent="0.35">
      <c r="A309" s="35" t="s">
        <v>102</v>
      </c>
      <c r="B309" s="35" t="s">
        <v>359</v>
      </c>
      <c r="C309" s="35">
        <v>13451</v>
      </c>
      <c r="D309" s="35">
        <v>8925</v>
      </c>
      <c r="E309" s="35">
        <v>66.400000000000006</v>
      </c>
      <c r="F309" s="35">
        <v>7246</v>
      </c>
      <c r="G309" s="35">
        <v>53.9</v>
      </c>
      <c r="H309" s="35">
        <v>65</v>
      </c>
      <c r="I309" s="35">
        <v>56.9</v>
      </c>
      <c r="J309" s="35" t="s">
        <v>103</v>
      </c>
      <c r="K309" s="35" t="s">
        <v>47</v>
      </c>
      <c r="M309" s="38">
        <f t="shared" si="4"/>
        <v>0.66351944093375959</v>
      </c>
    </row>
    <row r="310" spans="1:13" x14ac:dyDescent="0.35">
      <c r="A310" s="35" t="s">
        <v>104</v>
      </c>
      <c r="B310" s="35" t="s">
        <v>10</v>
      </c>
      <c r="C310" s="35">
        <v>2146</v>
      </c>
      <c r="D310" s="35">
        <v>742</v>
      </c>
      <c r="E310" s="35">
        <v>34.6</v>
      </c>
      <c r="F310" s="35">
        <v>560</v>
      </c>
      <c r="G310" s="35">
        <v>26.1</v>
      </c>
      <c r="H310" s="35">
        <v>66.3</v>
      </c>
      <c r="I310" s="35">
        <v>54.5</v>
      </c>
      <c r="J310" s="35" t="s">
        <v>105</v>
      </c>
      <c r="K310" s="35" t="s">
        <v>106</v>
      </c>
      <c r="M310" s="38">
        <f t="shared" si="4"/>
        <v>0.34575955265610436</v>
      </c>
    </row>
    <row r="311" spans="1:13" hidden="1" x14ac:dyDescent="0.35">
      <c r="A311" s="35" t="s">
        <v>104</v>
      </c>
      <c r="B311" s="35" t="s">
        <v>358</v>
      </c>
      <c r="C311" s="35">
        <v>17407</v>
      </c>
      <c r="D311" s="35">
        <v>9546</v>
      </c>
      <c r="E311" s="35">
        <v>54.8</v>
      </c>
      <c r="F311" s="35">
        <v>8266</v>
      </c>
      <c r="G311" s="35">
        <v>47.5</v>
      </c>
      <c r="H311" s="35">
        <v>76.400000000000006</v>
      </c>
      <c r="I311" s="35">
        <v>66.900000000000006</v>
      </c>
      <c r="J311" s="35" t="s">
        <v>105</v>
      </c>
      <c r="K311" s="35" t="s">
        <v>106</v>
      </c>
      <c r="M311" s="38">
        <f t="shared" si="4"/>
        <v>0.5484000689377837</v>
      </c>
    </row>
    <row r="312" spans="1:13" hidden="1" x14ac:dyDescent="0.35">
      <c r="A312" s="35" t="s">
        <v>104</v>
      </c>
      <c r="B312" s="35" t="s">
        <v>13</v>
      </c>
      <c r="C312" s="35">
        <v>5146</v>
      </c>
      <c r="D312" s="35">
        <v>1880</v>
      </c>
      <c r="E312" s="35">
        <v>36.5</v>
      </c>
      <c r="F312" s="35">
        <v>1464</v>
      </c>
      <c r="G312" s="35">
        <v>28.5</v>
      </c>
      <c r="H312" s="35">
        <v>65.7</v>
      </c>
      <c r="I312" s="35">
        <v>54.5</v>
      </c>
      <c r="J312" s="35" t="s">
        <v>105</v>
      </c>
      <c r="K312" s="35" t="s">
        <v>106</v>
      </c>
      <c r="M312" s="38">
        <f t="shared" si="4"/>
        <v>0.36533229692965408</v>
      </c>
    </row>
    <row r="313" spans="1:13" hidden="1" x14ac:dyDescent="0.35">
      <c r="A313" s="35" t="s">
        <v>104</v>
      </c>
      <c r="B313" s="35" t="s">
        <v>14</v>
      </c>
      <c r="C313" s="35">
        <v>5256</v>
      </c>
      <c r="D313" s="35">
        <v>2982</v>
      </c>
      <c r="E313" s="35">
        <v>56.7</v>
      </c>
      <c r="F313" s="35">
        <v>2520</v>
      </c>
      <c r="G313" s="35">
        <v>47.9</v>
      </c>
      <c r="H313" s="35">
        <v>76.900000000000006</v>
      </c>
      <c r="I313" s="35">
        <v>69</v>
      </c>
      <c r="J313" s="35" t="s">
        <v>105</v>
      </c>
      <c r="K313" s="35" t="s">
        <v>106</v>
      </c>
      <c r="M313" s="38">
        <f t="shared" si="4"/>
        <v>0.56735159817351599</v>
      </c>
    </row>
    <row r="314" spans="1:13" hidden="1" x14ac:dyDescent="0.35">
      <c r="A314" s="35" t="s">
        <v>104</v>
      </c>
      <c r="B314" s="35" t="s">
        <v>15</v>
      </c>
      <c r="C314" s="35">
        <v>3511</v>
      </c>
      <c r="D314" s="35">
        <v>2755</v>
      </c>
      <c r="E314" s="35">
        <v>78.5</v>
      </c>
      <c r="F314" s="35">
        <v>2573</v>
      </c>
      <c r="G314" s="35">
        <v>73.3</v>
      </c>
      <c r="H314" s="35">
        <v>89</v>
      </c>
      <c r="I314" s="35">
        <v>84.7</v>
      </c>
      <c r="J314" s="35" t="s">
        <v>105</v>
      </c>
      <c r="K314" s="35" t="s">
        <v>106</v>
      </c>
      <c r="M314" s="38">
        <f t="shared" si="4"/>
        <v>0.7846767302762746</v>
      </c>
    </row>
    <row r="315" spans="1:13" hidden="1" x14ac:dyDescent="0.35">
      <c r="A315" s="35" t="s">
        <v>104</v>
      </c>
      <c r="B315" s="35" t="s">
        <v>16</v>
      </c>
      <c r="C315" s="35">
        <v>1348</v>
      </c>
      <c r="D315" s="35">
        <v>1157</v>
      </c>
      <c r="E315" s="35">
        <v>85.8</v>
      </c>
      <c r="F315" s="35">
        <v>1133</v>
      </c>
      <c r="G315" s="35">
        <v>84</v>
      </c>
      <c r="H315" s="35">
        <v>90.9</v>
      </c>
      <c r="I315" s="35">
        <v>89</v>
      </c>
      <c r="J315" s="35" t="s">
        <v>105</v>
      </c>
      <c r="K315" s="35" t="s">
        <v>106</v>
      </c>
      <c r="M315" s="38">
        <f t="shared" si="4"/>
        <v>0.85830860534124631</v>
      </c>
    </row>
    <row r="316" spans="1:13" hidden="1" x14ac:dyDescent="0.35">
      <c r="A316" s="35" t="s">
        <v>104</v>
      </c>
      <c r="B316" s="35" t="s">
        <v>359</v>
      </c>
      <c r="C316" s="35">
        <v>20389</v>
      </c>
      <c r="D316" s="35">
        <v>9546</v>
      </c>
      <c r="E316" s="35">
        <v>46.8</v>
      </c>
      <c r="F316" s="35">
        <v>8266</v>
      </c>
      <c r="G316" s="35">
        <v>40.5</v>
      </c>
      <c r="H316" s="35">
        <v>65</v>
      </c>
      <c r="I316" s="35">
        <v>56.9</v>
      </c>
      <c r="J316" s="35" t="s">
        <v>105</v>
      </c>
      <c r="K316" s="35" t="s">
        <v>106</v>
      </c>
      <c r="M316" s="38">
        <f t="shared" si="4"/>
        <v>0.46819363382215901</v>
      </c>
    </row>
    <row r="317" spans="1:13" x14ac:dyDescent="0.35">
      <c r="A317" s="35" t="s">
        <v>107</v>
      </c>
      <c r="B317" s="35" t="s">
        <v>10</v>
      </c>
      <c r="C317" s="35">
        <v>1821</v>
      </c>
      <c r="D317" s="35">
        <v>651</v>
      </c>
      <c r="E317" s="35">
        <v>35.700000000000003</v>
      </c>
      <c r="F317" s="35">
        <v>448</v>
      </c>
      <c r="G317" s="35">
        <v>24.6</v>
      </c>
      <c r="H317" s="35">
        <v>66.3</v>
      </c>
      <c r="I317" s="35">
        <v>54.5</v>
      </c>
      <c r="J317" s="35" t="s">
        <v>108</v>
      </c>
      <c r="K317" s="35" t="s">
        <v>106</v>
      </c>
      <c r="M317" s="38">
        <f t="shared" si="4"/>
        <v>0.35749588138385502</v>
      </c>
    </row>
    <row r="318" spans="1:13" hidden="1" x14ac:dyDescent="0.35">
      <c r="A318" s="35" t="s">
        <v>107</v>
      </c>
      <c r="B318" s="35" t="s">
        <v>358</v>
      </c>
      <c r="C318" s="35">
        <v>15370</v>
      </c>
      <c r="D318" s="35">
        <v>8101</v>
      </c>
      <c r="E318" s="35">
        <v>52.7</v>
      </c>
      <c r="F318" s="35">
        <v>6898</v>
      </c>
      <c r="G318" s="35">
        <v>44.9</v>
      </c>
      <c r="H318" s="35">
        <v>76.400000000000006</v>
      </c>
      <c r="I318" s="35">
        <v>66.900000000000006</v>
      </c>
      <c r="J318" s="35" t="s">
        <v>108</v>
      </c>
      <c r="K318" s="35" t="s">
        <v>106</v>
      </c>
      <c r="M318" s="38">
        <f t="shared" si="4"/>
        <v>0.52706571242680544</v>
      </c>
    </row>
    <row r="319" spans="1:13" hidden="1" x14ac:dyDescent="0.35">
      <c r="A319" s="35" t="s">
        <v>107</v>
      </c>
      <c r="B319" s="35" t="s">
        <v>13</v>
      </c>
      <c r="C319" s="35">
        <v>4752</v>
      </c>
      <c r="D319" s="35">
        <v>1675</v>
      </c>
      <c r="E319" s="35">
        <v>35.200000000000003</v>
      </c>
      <c r="F319" s="35">
        <v>1256</v>
      </c>
      <c r="G319" s="35">
        <v>26.4</v>
      </c>
      <c r="H319" s="35">
        <v>65.7</v>
      </c>
      <c r="I319" s="35">
        <v>54.5</v>
      </c>
      <c r="J319" s="35" t="s">
        <v>108</v>
      </c>
      <c r="K319" s="35" t="s">
        <v>106</v>
      </c>
      <c r="M319" s="38">
        <f t="shared" si="4"/>
        <v>0.35248316498316501</v>
      </c>
    </row>
    <row r="320" spans="1:13" hidden="1" x14ac:dyDescent="0.35">
      <c r="A320" s="35" t="s">
        <v>107</v>
      </c>
      <c r="B320" s="35" t="s">
        <v>14</v>
      </c>
      <c r="C320" s="35">
        <v>4830</v>
      </c>
      <c r="D320" s="35">
        <v>2568</v>
      </c>
      <c r="E320" s="35">
        <v>53.2</v>
      </c>
      <c r="F320" s="35">
        <v>2181</v>
      </c>
      <c r="G320" s="35">
        <v>45.2</v>
      </c>
      <c r="H320" s="35">
        <v>76.900000000000006</v>
      </c>
      <c r="I320" s="35">
        <v>69</v>
      </c>
      <c r="J320" s="35" t="s">
        <v>108</v>
      </c>
      <c r="K320" s="35" t="s">
        <v>106</v>
      </c>
      <c r="M320" s="38">
        <f t="shared" si="4"/>
        <v>0.53167701863354033</v>
      </c>
    </row>
    <row r="321" spans="1:13" hidden="1" x14ac:dyDescent="0.35">
      <c r="A321" s="35" t="s">
        <v>107</v>
      </c>
      <c r="B321" s="35" t="s">
        <v>15</v>
      </c>
      <c r="C321" s="35">
        <v>2905</v>
      </c>
      <c r="D321" s="35">
        <v>2276</v>
      </c>
      <c r="E321" s="35">
        <v>78.3</v>
      </c>
      <c r="F321" s="35">
        <v>2121</v>
      </c>
      <c r="G321" s="35">
        <v>73</v>
      </c>
      <c r="H321" s="35">
        <v>89</v>
      </c>
      <c r="I321" s="35">
        <v>84.7</v>
      </c>
      <c r="J321" s="35" t="s">
        <v>108</v>
      </c>
      <c r="K321" s="35" t="s">
        <v>106</v>
      </c>
      <c r="M321" s="38">
        <f t="shared" si="4"/>
        <v>0.78347676419965573</v>
      </c>
    </row>
    <row r="322" spans="1:13" hidden="1" x14ac:dyDescent="0.35">
      <c r="A322" s="35" t="s">
        <v>107</v>
      </c>
      <c r="B322" s="35" t="s">
        <v>16</v>
      </c>
      <c r="C322" s="35">
        <v>1062</v>
      </c>
      <c r="D322" s="35">
        <v>902</v>
      </c>
      <c r="E322" s="35">
        <v>84.9</v>
      </c>
      <c r="F322" s="35">
        <v>873</v>
      </c>
      <c r="G322" s="35">
        <v>82.2</v>
      </c>
      <c r="H322" s="35">
        <v>90.9</v>
      </c>
      <c r="I322" s="35">
        <v>89</v>
      </c>
      <c r="J322" s="35" t="s">
        <v>108</v>
      </c>
      <c r="K322" s="35" t="s">
        <v>106</v>
      </c>
      <c r="M322" s="38">
        <f t="shared" si="4"/>
        <v>0.84934086629001881</v>
      </c>
    </row>
    <row r="323" spans="1:13" hidden="1" x14ac:dyDescent="0.35">
      <c r="A323" s="35" t="s">
        <v>107</v>
      </c>
      <c r="B323" s="35" t="s">
        <v>359</v>
      </c>
      <c r="C323" s="35">
        <v>18075</v>
      </c>
      <c r="D323" s="35">
        <v>8101</v>
      </c>
      <c r="E323" s="35">
        <v>44.8</v>
      </c>
      <c r="F323" s="35">
        <v>6898</v>
      </c>
      <c r="G323" s="35">
        <v>38.200000000000003</v>
      </c>
      <c r="H323" s="35">
        <v>65</v>
      </c>
      <c r="I323" s="35">
        <v>56.9</v>
      </c>
      <c r="J323" s="35" t="s">
        <v>108</v>
      </c>
      <c r="K323" s="35" t="s">
        <v>106</v>
      </c>
      <c r="M323" s="38">
        <f t="shared" ref="M323:M386" si="5">D323/C323</f>
        <v>0.44818810511756568</v>
      </c>
    </row>
    <row r="324" spans="1:13" x14ac:dyDescent="0.35">
      <c r="A324" s="35" t="s">
        <v>109</v>
      </c>
      <c r="B324" s="35" t="s">
        <v>10</v>
      </c>
      <c r="C324" s="35">
        <v>633</v>
      </c>
      <c r="D324" s="35">
        <v>217</v>
      </c>
      <c r="E324" s="35">
        <v>34.299999999999997</v>
      </c>
      <c r="F324" s="35">
        <v>188</v>
      </c>
      <c r="G324" s="35">
        <v>29.7</v>
      </c>
      <c r="H324" s="35">
        <v>66.3</v>
      </c>
      <c r="I324" s="35">
        <v>54.5</v>
      </c>
      <c r="J324" s="35" t="s">
        <v>110</v>
      </c>
      <c r="K324" s="35" t="s">
        <v>106</v>
      </c>
      <c r="M324" s="38">
        <f t="shared" si="5"/>
        <v>0.34281200631911535</v>
      </c>
    </row>
    <row r="325" spans="1:13" hidden="1" x14ac:dyDescent="0.35">
      <c r="A325" s="35" t="s">
        <v>109</v>
      </c>
      <c r="B325" s="35" t="s">
        <v>358</v>
      </c>
      <c r="C325" s="35">
        <v>6039</v>
      </c>
      <c r="D325" s="35">
        <v>3437</v>
      </c>
      <c r="E325" s="35">
        <v>56.9</v>
      </c>
      <c r="F325" s="35">
        <v>3105</v>
      </c>
      <c r="G325" s="35">
        <v>51.4</v>
      </c>
      <c r="H325" s="35">
        <v>76.400000000000006</v>
      </c>
      <c r="I325" s="35">
        <v>66.900000000000006</v>
      </c>
      <c r="J325" s="35" t="s">
        <v>110</v>
      </c>
      <c r="K325" s="35" t="s">
        <v>106</v>
      </c>
      <c r="M325" s="38">
        <f t="shared" si="5"/>
        <v>0.56913396257658555</v>
      </c>
    </row>
    <row r="326" spans="1:13" hidden="1" x14ac:dyDescent="0.35">
      <c r="A326" s="35" t="s">
        <v>109</v>
      </c>
      <c r="B326" s="35" t="s">
        <v>13</v>
      </c>
      <c r="C326" s="35">
        <v>1424</v>
      </c>
      <c r="D326" s="35">
        <v>503</v>
      </c>
      <c r="E326" s="35">
        <v>35.299999999999997</v>
      </c>
      <c r="F326" s="35">
        <v>380</v>
      </c>
      <c r="G326" s="35">
        <v>26.7</v>
      </c>
      <c r="H326" s="35">
        <v>65.7</v>
      </c>
      <c r="I326" s="35">
        <v>54.5</v>
      </c>
      <c r="J326" s="35" t="s">
        <v>110</v>
      </c>
      <c r="K326" s="35" t="s">
        <v>106</v>
      </c>
      <c r="M326" s="38">
        <f t="shared" si="5"/>
        <v>0.3532303370786517</v>
      </c>
    </row>
    <row r="327" spans="1:13" hidden="1" x14ac:dyDescent="0.35">
      <c r="A327" s="35" t="s">
        <v>109</v>
      </c>
      <c r="B327" s="35" t="s">
        <v>14</v>
      </c>
      <c r="C327" s="35">
        <v>1767</v>
      </c>
      <c r="D327" s="35">
        <v>952</v>
      </c>
      <c r="E327" s="35">
        <v>53.9</v>
      </c>
      <c r="F327" s="35">
        <v>829</v>
      </c>
      <c r="G327" s="35">
        <v>46.9</v>
      </c>
      <c r="H327" s="35">
        <v>76.900000000000006</v>
      </c>
      <c r="I327" s="35">
        <v>69</v>
      </c>
      <c r="J327" s="35" t="s">
        <v>110</v>
      </c>
      <c r="K327" s="35" t="s">
        <v>106</v>
      </c>
      <c r="M327" s="38">
        <f t="shared" si="5"/>
        <v>0.53876627051499715</v>
      </c>
    </row>
    <row r="328" spans="1:13" hidden="1" x14ac:dyDescent="0.35">
      <c r="A328" s="35" t="s">
        <v>109</v>
      </c>
      <c r="B328" s="35" t="s">
        <v>15</v>
      </c>
      <c r="C328" s="35">
        <v>1587</v>
      </c>
      <c r="D328" s="35">
        <v>1223</v>
      </c>
      <c r="E328" s="35">
        <v>77</v>
      </c>
      <c r="F328" s="35">
        <v>1183</v>
      </c>
      <c r="G328" s="35">
        <v>74.5</v>
      </c>
      <c r="H328" s="35">
        <v>89</v>
      </c>
      <c r="I328" s="35">
        <v>84.7</v>
      </c>
      <c r="J328" s="35" t="s">
        <v>110</v>
      </c>
      <c r="K328" s="35" t="s">
        <v>106</v>
      </c>
      <c r="M328" s="38">
        <f t="shared" si="5"/>
        <v>0.77063642091997475</v>
      </c>
    </row>
    <row r="329" spans="1:13" hidden="1" x14ac:dyDescent="0.35">
      <c r="A329" s="35" t="s">
        <v>109</v>
      </c>
      <c r="B329" s="35" t="s">
        <v>16</v>
      </c>
      <c r="C329" s="35">
        <v>628</v>
      </c>
      <c r="D329" s="35">
        <v>536</v>
      </c>
      <c r="E329" s="35">
        <v>85.3</v>
      </c>
      <c r="F329" s="35">
        <v>524</v>
      </c>
      <c r="G329" s="35">
        <v>83.4</v>
      </c>
      <c r="H329" s="35">
        <v>90.9</v>
      </c>
      <c r="I329" s="35">
        <v>89</v>
      </c>
      <c r="J329" s="35" t="s">
        <v>110</v>
      </c>
      <c r="K329" s="35" t="s">
        <v>106</v>
      </c>
      <c r="M329" s="38">
        <f t="shared" si="5"/>
        <v>0.85350318471337583</v>
      </c>
    </row>
    <row r="330" spans="1:13" hidden="1" x14ac:dyDescent="0.35">
      <c r="A330" s="35" t="s">
        <v>109</v>
      </c>
      <c r="B330" s="35" t="s">
        <v>359</v>
      </c>
      <c r="C330" s="35">
        <v>6782</v>
      </c>
      <c r="D330" s="35">
        <v>3437</v>
      </c>
      <c r="E330" s="35">
        <v>50.7</v>
      </c>
      <c r="F330" s="35">
        <v>3105</v>
      </c>
      <c r="G330" s="35">
        <v>45.8</v>
      </c>
      <c r="H330" s="35">
        <v>65</v>
      </c>
      <c r="I330" s="35">
        <v>56.9</v>
      </c>
      <c r="J330" s="35" t="s">
        <v>110</v>
      </c>
      <c r="K330" s="35" t="s">
        <v>106</v>
      </c>
      <c r="M330" s="38">
        <f t="shared" si="5"/>
        <v>0.50678265998230609</v>
      </c>
    </row>
    <row r="331" spans="1:13" x14ac:dyDescent="0.35">
      <c r="A331" s="35" t="s">
        <v>111</v>
      </c>
      <c r="B331" s="35" t="s">
        <v>10</v>
      </c>
      <c r="C331" s="35">
        <v>1159</v>
      </c>
      <c r="D331" s="35">
        <v>623</v>
      </c>
      <c r="E331" s="35">
        <v>53.7</v>
      </c>
      <c r="F331" s="35">
        <v>473</v>
      </c>
      <c r="G331" s="35">
        <v>40.799999999999997</v>
      </c>
      <c r="H331" s="35">
        <v>66.3</v>
      </c>
      <c r="I331" s="35">
        <v>54.5</v>
      </c>
      <c r="J331" s="35" t="s">
        <v>112</v>
      </c>
      <c r="K331" s="35" t="s">
        <v>106</v>
      </c>
      <c r="M331" s="38">
        <f t="shared" si="5"/>
        <v>0.53753235547886113</v>
      </c>
    </row>
    <row r="332" spans="1:13" hidden="1" x14ac:dyDescent="0.35">
      <c r="A332" s="35" t="s">
        <v>111</v>
      </c>
      <c r="B332" s="35" t="s">
        <v>358</v>
      </c>
      <c r="C332" s="35">
        <v>10997</v>
      </c>
      <c r="D332" s="35">
        <v>7469</v>
      </c>
      <c r="E332" s="35">
        <v>67.900000000000006</v>
      </c>
      <c r="F332" s="35">
        <v>6572</v>
      </c>
      <c r="G332" s="35">
        <v>59.8</v>
      </c>
      <c r="H332" s="35">
        <v>76.400000000000006</v>
      </c>
      <c r="I332" s="35">
        <v>66.900000000000006</v>
      </c>
      <c r="J332" s="35" t="s">
        <v>112</v>
      </c>
      <c r="K332" s="35" t="s">
        <v>106</v>
      </c>
      <c r="M332" s="38">
        <f t="shared" si="5"/>
        <v>0.67918523233609163</v>
      </c>
    </row>
    <row r="333" spans="1:13" hidden="1" x14ac:dyDescent="0.35">
      <c r="A333" s="35" t="s">
        <v>111</v>
      </c>
      <c r="B333" s="35" t="s">
        <v>13</v>
      </c>
      <c r="C333" s="35">
        <v>3171</v>
      </c>
      <c r="D333" s="35">
        <v>1666</v>
      </c>
      <c r="E333" s="35">
        <v>52.5</v>
      </c>
      <c r="F333" s="35">
        <v>1291</v>
      </c>
      <c r="G333" s="35">
        <v>40.700000000000003</v>
      </c>
      <c r="H333" s="35">
        <v>65.7</v>
      </c>
      <c r="I333" s="35">
        <v>54.5</v>
      </c>
      <c r="J333" s="35" t="s">
        <v>112</v>
      </c>
      <c r="K333" s="35" t="s">
        <v>106</v>
      </c>
      <c r="M333" s="38">
        <f t="shared" si="5"/>
        <v>0.52538631346578368</v>
      </c>
    </row>
    <row r="334" spans="1:13" hidden="1" x14ac:dyDescent="0.35">
      <c r="A334" s="35" t="s">
        <v>111</v>
      </c>
      <c r="B334" s="35" t="s">
        <v>14</v>
      </c>
      <c r="C334" s="35">
        <v>3112</v>
      </c>
      <c r="D334" s="35">
        <v>2115</v>
      </c>
      <c r="E334" s="35">
        <v>68</v>
      </c>
      <c r="F334" s="35">
        <v>1829</v>
      </c>
      <c r="G334" s="35">
        <v>58.8</v>
      </c>
      <c r="H334" s="35">
        <v>76.900000000000006</v>
      </c>
      <c r="I334" s="35">
        <v>69</v>
      </c>
      <c r="J334" s="35" t="s">
        <v>112</v>
      </c>
      <c r="K334" s="35" t="s">
        <v>106</v>
      </c>
      <c r="M334" s="38">
        <f t="shared" si="5"/>
        <v>0.67962724935732644</v>
      </c>
    </row>
    <row r="335" spans="1:13" hidden="1" x14ac:dyDescent="0.35">
      <c r="A335" s="35" t="s">
        <v>111</v>
      </c>
      <c r="B335" s="35" t="s">
        <v>15</v>
      </c>
      <c r="C335" s="35">
        <v>2231</v>
      </c>
      <c r="D335" s="35">
        <v>1901</v>
      </c>
      <c r="E335" s="35">
        <v>85.2</v>
      </c>
      <c r="F335" s="35">
        <v>1833</v>
      </c>
      <c r="G335" s="35">
        <v>82.2</v>
      </c>
      <c r="H335" s="35">
        <v>89</v>
      </c>
      <c r="I335" s="35">
        <v>84.7</v>
      </c>
      <c r="J335" s="35" t="s">
        <v>112</v>
      </c>
      <c r="K335" s="35" t="s">
        <v>106</v>
      </c>
      <c r="M335" s="38">
        <f t="shared" si="5"/>
        <v>0.85208426714477814</v>
      </c>
    </row>
    <row r="336" spans="1:13" hidden="1" x14ac:dyDescent="0.35">
      <c r="A336" s="35" t="s">
        <v>111</v>
      </c>
      <c r="B336" s="35" t="s">
        <v>16</v>
      </c>
      <c r="C336" s="35">
        <v>1324</v>
      </c>
      <c r="D336" s="35">
        <v>1141</v>
      </c>
      <c r="E336" s="35">
        <v>86.2</v>
      </c>
      <c r="F336" s="35">
        <v>1130</v>
      </c>
      <c r="G336" s="35">
        <v>85.4</v>
      </c>
      <c r="H336" s="35">
        <v>90.9</v>
      </c>
      <c r="I336" s="35">
        <v>89</v>
      </c>
      <c r="J336" s="35" t="s">
        <v>112</v>
      </c>
      <c r="K336" s="35" t="s">
        <v>106</v>
      </c>
      <c r="M336" s="38">
        <f t="shared" si="5"/>
        <v>0.86178247734138969</v>
      </c>
    </row>
    <row r="337" spans="1:13" hidden="1" x14ac:dyDescent="0.35">
      <c r="A337" s="35" t="s">
        <v>111</v>
      </c>
      <c r="B337" s="35" t="s">
        <v>359</v>
      </c>
      <c r="C337" s="35">
        <v>12597</v>
      </c>
      <c r="D337" s="35">
        <v>7469</v>
      </c>
      <c r="E337" s="35">
        <v>59.3</v>
      </c>
      <c r="F337" s="35">
        <v>6572</v>
      </c>
      <c r="G337" s="35">
        <v>52.2</v>
      </c>
      <c r="H337" s="35">
        <v>65</v>
      </c>
      <c r="I337" s="35">
        <v>56.9</v>
      </c>
      <c r="J337" s="35" t="s">
        <v>112</v>
      </c>
      <c r="K337" s="35" t="s">
        <v>106</v>
      </c>
      <c r="M337" s="38">
        <f t="shared" si="5"/>
        <v>0.59291894895610064</v>
      </c>
    </row>
    <row r="338" spans="1:13" x14ac:dyDescent="0.35">
      <c r="A338" s="35" t="s">
        <v>113</v>
      </c>
      <c r="B338" s="35" t="s">
        <v>10</v>
      </c>
      <c r="C338" s="35">
        <v>1470</v>
      </c>
      <c r="D338" s="35">
        <v>706</v>
      </c>
      <c r="E338" s="35">
        <v>48</v>
      </c>
      <c r="F338" s="35">
        <v>553</v>
      </c>
      <c r="G338" s="35">
        <v>37.6</v>
      </c>
      <c r="H338" s="35">
        <v>66.3</v>
      </c>
      <c r="I338" s="35">
        <v>54.5</v>
      </c>
      <c r="J338" s="35" t="s">
        <v>114</v>
      </c>
      <c r="K338" s="35" t="s">
        <v>106</v>
      </c>
      <c r="M338" s="38">
        <f t="shared" si="5"/>
        <v>0.48027210884353744</v>
      </c>
    </row>
    <row r="339" spans="1:13" hidden="1" x14ac:dyDescent="0.35">
      <c r="A339" s="35" t="s">
        <v>113</v>
      </c>
      <c r="B339" s="35" t="s">
        <v>358</v>
      </c>
      <c r="C339" s="35">
        <v>14040</v>
      </c>
      <c r="D339" s="35">
        <v>9525</v>
      </c>
      <c r="E339" s="35">
        <v>67.8</v>
      </c>
      <c r="F339" s="35">
        <v>8508</v>
      </c>
      <c r="G339" s="35">
        <v>60.6</v>
      </c>
      <c r="H339" s="35">
        <v>76.400000000000006</v>
      </c>
      <c r="I339" s="35">
        <v>66.900000000000006</v>
      </c>
      <c r="J339" s="35" t="s">
        <v>114</v>
      </c>
      <c r="K339" s="35" t="s">
        <v>106</v>
      </c>
      <c r="M339" s="38">
        <f t="shared" si="5"/>
        <v>0.67841880341880345</v>
      </c>
    </row>
    <row r="340" spans="1:13" hidden="1" x14ac:dyDescent="0.35">
      <c r="A340" s="35" t="s">
        <v>113</v>
      </c>
      <c r="B340" s="35" t="s">
        <v>13</v>
      </c>
      <c r="C340" s="35">
        <v>3792</v>
      </c>
      <c r="D340" s="35">
        <v>1876</v>
      </c>
      <c r="E340" s="35">
        <v>49.5</v>
      </c>
      <c r="F340" s="35">
        <v>1525</v>
      </c>
      <c r="G340" s="35">
        <v>40.200000000000003</v>
      </c>
      <c r="H340" s="35">
        <v>65.7</v>
      </c>
      <c r="I340" s="35">
        <v>54.5</v>
      </c>
      <c r="J340" s="35" t="s">
        <v>114</v>
      </c>
      <c r="K340" s="35" t="s">
        <v>106</v>
      </c>
      <c r="M340" s="38">
        <f t="shared" si="5"/>
        <v>0.49472573839662448</v>
      </c>
    </row>
    <row r="341" spans="1:13" hidden="1" x14ac:dyDescent="0.35">
      <c r="A341" s="35" t="s">
        <v>113</v>
      </c>
      <c r="B341" s="35" t="s">
        <v>14</v>
      </c>
      <c r="C341" s="35">
        <v>4159</v>
      </c>
      <c r="D341" s="35">
        <v>2889</v>
      </c>
      <c r="E341" s="35">
        <v>69.5</v>
      </c>
      <c r="F341" s="35">
        <v>2515</v>
      </c>
      <c r="G341" s="35">
        <v>60.5</v>
      </c>
      <c r="H341" s="35">
        <v>76.900000000000006</v>
      </c>
      <c r="I341" s="35">
        <v>69</v>
      </c>
      <c r="J341" s="35" t="s">
        <v>114</v>
      </c>
      <c r="K341" s="35" t="s">
        <v>106</v>
      </c>
      <c r="M341" s="38">
        <f t="shared" si="5"/>
        <v>0.69463813416686704</v>
      </c>
    </row>
    <row r="342" spans="1:13" hidden="1" x14ac:dyDescent="0.35">
      <c r="A342" s="35" t="s">
        <v>113</v>
      </c>
      <c r="B342" s="35" t="s">
        <v>15</v>
      </c>
      <c r="C342" s="35">
        <v>3187</v>
      </c>
      <c r="D342" s="35">
        <v>2714</v>
      </c>
      <c r="E342" s="35">
        <v>85.2</v>
      </c>
      <c r="F342" s="35">
        <v>2609</v>
      </c>
      <c r="G342" s="35">
        <v>81.900000000000006</v>
      </c>
      <c r="H342" s="35">
        <v>89</v>
      </c>
      <c r="I342" s="35">
        <v>84.7</v>
      </c>
      <c r="J342" s="35" t="s">
        <v>114</v>
      </c>
      <c r="K342" s="35" t="s">
        <v>106</v>
      </c>
      <c r="M342" s="38">
        <f t="shared" si="5"/>
        <v>0.85158456228427992</v>
      </c>
    </row>
    <row r="343" spans="1:13" hidden="1" x14ac:dyDescent="0.35">
      <c r="A343" s="35" t="s">
        <v>113</v>
      </c>
      <c r="B343" s="35" t="s">
        <v>16</v>
      </c>
      <c r="C343" s="35">
        <v>1432</v>
      </c>
      <c r="D343" s="35">
        <v>1312</v>
      </c>
      <c r="E343" s="35">
        <v>91.6</v>
      </c>
      <c r="F343" s="35">
        <v>1285</v>
      </c>
      <c r="G343" s="35">
        <v>89.8</v>
      </c>
      <c r="H343" s="35">
        <v>90.9</v>
      </c>
      <c r="I343" s="35">
        <v>89</v>
      </c>
      <c r="J343" s="35" t="s">
        <v>114</v>
      </c>
      <c r="K343" s="35" t="s">
        <v>106</v>
      </c>
      <c r="M343" s="38">
        <f t="shared" si="5"/>
        <v>0.91620111731843579</v>
      </c>
    </row>
    <row r="344" spans="1:13" hidden="1" x14ac:dyDescent="0.35">
      <c r="A344" s="35" t="s">
        <v>113</v>
      </c>
      <c r="B344" s="35" t="s">
        <v>359</v>
      </c>
      <c r="C344" s="35">
        <v>15939</v>
      </c>
      <c r="D344" s="35">
        <v>9525</v>
      </c>
      <c r="E344" s="35">
        <v>59.8</v>
      </c>
      <c r="F344" s="35">
        <v>8508</v>
      </c>
      <c r="G344" s="35">
        <v>53.4</v>
      </c>
      <c r="H344" s="35">
        <v>65</v>
      </c>
      <c r="I344" s="35">
        <v>56.9</v>
      </c>
      <c r="J344" s="35" t="s">
        <v>114</v>
      </c>
      <c r="K344" s="35" t="s">
        <v>106</v>
      </c>
      <c r="M344" s="38">
        <f t="shared" si="5"/>
        <v>0.5975908149821193</v>
      </c>
    </row>
    <row r="345" spans="1:13" x14ac:dyDescent="0.35">
      <c r="A345" s="35" t="s">
        <v>115</v>
      </c>
      <c r="B345" s="35" t="s">
        <v>10</v>
      </c>
      <c r="C345" s="35">
        <v>2739</v>
      </c>
      <c r="D345" s="35">
        <v>1279</v>
      </c>
      <c r="E345" s="35">
        <v>46.7</v>
      </c>
      <c r="F345" s="35">
        <v>985</v>
      </c>
      <c r="G345" s="35">
        <v>36</v>
      </c>
      <c r="H345" s="35">
        <v>66.3</v>
      </c>
      <c r="I345" s="35">
        <v>54.5</v>
      </c>
      <c r="J345" s="35" t="s">
        <v>116</v>
      </c>
      <c r="K345" s="35" t="s">
        <v>106</v>
      </c>
      <c r="M345" s="38">
        <f t="shared" si="5"/>
        <v>0.4669587440671778</v>
      </c>
    </row>
    <row r="346" spans="1:13" hidden="1" x14ac:dyDescent="0.35">
      <c r="A346" s="35" t="s">
        <v>115</v>
      </c>
      <c r="B346" s="35" t="s">
        <v>358</v>
      </c>
      <c r="C346" s="35">
        <v>24510</v>
      </c>
      <c r="D346" s="35">
        <v>13911</v>
      </c>
      <c r="E346" s="35">
        <v>56.8</v>
      </c>
      <c r="F346" s="35">
        <v>12104</v>
      </c>
      <c r="G346" s="35">
        <v>49.4</v>
      </c>
      <c r="H346" s="35">
        <v>76.400000000000006</v>
      </c>
      <c r="I346" s="35">
        <v>66.900000000000006</v>
      </c>
      <c r="J346" s="35" t="s">
        <v>116</v>
      </c>
      <c r="K346" s="35" t="s">
        <v>106</v>
      </c>
      <c r="M346" s="38">
        <f t="shared" si="5"/>
        <v>0.56756425948592415</v>
      </c>
    </row>
    <row r="347" spans="1:13" hidden="1" x14ac:dyDescent="0.35">
      <c r="A347" s="35" t="s">
        <v>115</v>
      </c>
      <c r="B347" s="35" t="s">
        <v>13</v>
      </c>
      <c r="C347" s="35">
        <v>8731</v>
      </c>
      <c r="D347" s="35">
        <v>3662</v>
      </c>
      <c r="E347" s="35">
        <v>41.9</v>
      </c>
      <c r="F347" s="35">
        <v>2893</v>
      </c>
      <c r="G347" s="35">
        <v>33.1</v>
      </c>
      <c r="H347" s="35">
        <v>65.7</v>
      </c>
      <c r="I347" s="35">
        <v>54.5</v>
      </c>
      <c r="J347" s="35" t="s">
        <v>116</v>
      </c>
      <c r="K347" s="35" t="s">
        <v>106</v>
      </c>
      <c r="M347" s="38">
        <f t="shared" si="5"/>
        <v>0.41942503722368574</v>
      </c>
    </row>
    <row r="348" spans="1:13" hidden="1" x14ac:dyDescent="0.35">
      <c r="A348" s="35" t="s">
        <v>115</v>
      </c>
      <c r="B348" s="35" t="s">
        <v>14</v>
      </c>
      <c r="C348" s="35">
        <v>7394</v>
      </c>
      <c r="D348" s="35">
        <v>4397</v>
      </c>
      <c r="E348" s="35">
        <v>59.5</v>
      </c>
      <c r="F348" s="35">
        <v>3862</v>
      </c>
      <c r="G348" s="35">
        <v>52.2</v>
      </c>
      <c r="H348" s="35">
        <v>76.900000000000006</v>
      </c>
      <c r="I348" s="35">
        <v>69</v>
      </c>
      <c r="J348" s="35" t="s">
        <v>116</v>
      </c>
      <c r="K348" s="35" t="s">
        <v>106</v>
      </c>
      <c r="M348" s="38">
        <f t="shared" si="5"/>
        <v>0.59467135515282665</v>
      </c>
    </row>
    <row r="349" spans="1:13" hidden="1" x14ac:dyDescent="0.35">
      <c r="A349" s="35" t="s">
        <v>115</v>
      </c>
      <c r="B349" s="35" t="s">
        <v>15</v>
      </c>
      <c r="C349" s="35">
        <v>4347</v>
      </c>
      <c r="D349" s="35">
        <v>3381</v>
      </c>
      <c r="E349" s="35">
        <v>77.8</v>
      </c>
      <c r="F349" s="35">
        <v>3193</v>
      </c>
      <c r="G349" s="35">
        <v>73.5</v>
      </c>
      <c r="H349" s="35">
        <v>89</v>
      </c>
      <c r="I349" s="35">
        <v>84.7</v>
      </c>
      <c r="J349" s="35" t="s">
        <v>116</v>
      </c>
      <c r="K349" s="35" t="s">
        <v>106</v>
      </c>
      <c r="M349" s="38">
        <f t="shared" si="5"/>
        <v>0.77777777777777779</v>
      </c>
    </row>
    <row r="350" spans="1:13" hidden="1" x14ac:dyDescent="0.35">
      <c r="A350" s="35" t="s">
        <v>115</v>
      </c>
      <c r="B350" s="35" t="s">
        <v>16</v>
      </c>
      <c r="C350" s="35">
        <v>1299</v>
      </c>
      <c r="D350" s="35">
        <v>1135</v>
      </c>
      <c r="E350" s="35">
        <v>87.4</v>
      </c>
      <c r="F350" s="35">
        <v>1124</v>
      </c>
      <c r="G350" s="35">
        <v>86.5</v>
      </c>
      <c r="H350" s="35">
        <v>90.9</v>
      </c>
      <c r="I350" s="35">
        <v>89</v>
      </c>
      <c r="J350" s="35" t="s">
        <v>116</v>
      </c>
      <c r="K350" s="35" t="s">
        <v>106</v>
      </c>
      <c r="M350" s="38">
        <f t="shared" si="5"/>
        <v>0.87374903772132406</v>
      </c>
    </row>
    <row r="351" spans="1:13" hidden="1" x14ac:dyDescent="0.35">
      <c r="A351" s="35" t="s">
        <v>115</v>
      </c>
      <c r="B351" s="35" t="s">
        <v>359</v>
      </c>
      <c r="C351" s="35">
        <v>29495</v>
      </c>
      <c r="D351" s="35">
        <v>13911</v>
      </c>
      <c r="E351" s="35">
        <v>47.2</v>
      </c>
      <c r="F351" s="35">
        <v>12104</v>
      </c>
      <c r="G351" s="35">
        <v>41</v>
      </c>
      <c r="H351" s="35">
        <v>65</v>
      </c>
      <c r="I351" s="35">
        <v>56.9</v>
      </c>
      <c r="J351" s="35" t="s">
        <v>116</v>
      </c>
      <c r="K351" s="35" t="s">
        <v>106</v>
      </c>
      <c r="M351" s="38">
        <f t="shared" si="5"/>
        <v>0.47163926089167657</v>
      </c>
    </row>
    <row r="352" spans="1:13" x14ac:dyDescent="0.35">
      <c r="A352" s="35" t="s">
        <v>117</v>
      </c>
      <c r="B352" s="35" t="s">
        <v>10</v>
      </c>
      <c r="C352" s="35">
        <v>1853</v>
      </c>
      <c r="D352" s="35">
        <v>844</v>
      </c>
      <c r="E352" s="35">
        <v>45.5</v>
      </c>
      <c r="F352" s="35">
        <v>659</v>
      </c>
      <c r="G352" s="35">
        <v>35.6</v>
      </c>
      <c r="H352" s="35">
        <v>66.3</v>
      </c>
      <c r="I352" s="35">
        <v>54.5</v>
      </c>
      <c r="J352" s="35" t="s">
        <v>118</v>
      </c>
      <c r="K352" s="35" t="s">
        <v>106</v>
      </c>
      <c r="M352" s="38">
        <f t="shared" si="5"/>
        <v>0.45547760388559094</v>
      </c>
    </row>
    <row r="353" spans="1:13" hidden="1" x14ac:dyDescent="0.35">
      <c r="A353" s="35" t="s">
        <v>117</v>
      </c>
      <c r="B353" s="35" t="s">
        <v>358</v>
      </c>
      <c r="C353" s="35">
        <v>15072</v>
      </c>
      <c r="D353" s="35">
        <v>8602</v>
      </c>
      <c r="E353" s="35">
        <v>57.1</v>
      </c>
      <c r="F353" s="35">
        <v>7270</v>
      </c>
      <c r="G353" s="35">
        <v>48.2</v>
      </c>
      <c r="H353" s="35">
        <v>76.400000000000006</v>
      </c>
      <c r="I353" s="35">
        <v>66.900000000000006</v>
      </c>
      <c r="J353" s="35" t="s">
        <v>118</v>
      </c>
      <c r="K353" s="35" t="s">
        <v>106</v>
      </c>
      <c r="M353" s="38">
        <f t="shared" si="5"/>
        <v>0.57072717622080682</v>
      </c>
    </row>
    <row r="354" spans="1:13" hidden="1" x14ac:dyDescent="0.35">
      <c r="A354" s="35" t="s">
        <v>117</v>
      </c>
      <c r="B354" s="35" t="s">
        <v>13</v>
      </c>
      <c r="C354" s="35">
        <v>5654</v>
      </c>
      <c r="D354" s="35">
        <v>2375</v>
      </c>
      <c r="E354" s="35">
        <v>42</v>
      </c>
      <c r="F354" s="35">
        <v>1782</v>
      </c>
      <c r="G354" s="35">
        <v>31.5</v>
      </c>
      <c r="H354" s="35">
        <v>65.7</v>
      </c>
      <c r="I354" s="35">
        <v>54.5</v>
      </c>
      <c r="J354" s="35" t="s">
        <v>118</v>
      </c>
      <c r="K354" s="35" t="s">
        <v>106</v>
      </c>
      <c r="M354" s="38">
        <f t="shared" si="5"/>
        <v>0.42005659709939863</v>
      </c>
    </row>
    <row r="355" spans="1:13" hidden="1" x14ac:dyDescent="0.35">
      <c r="A355" s="35" t="s">
        <v>117</v>
      </c>
      <c r="B355" s="35" t="s">
        <v>14</v>
      </c>
      <c r="C355" s="35">
        <v>4664</v>
      </c>
      <c r="D355" s="35">
        <v>2898</v>
      </c>
      <c r="E355" s="35">
        <v>62.1</v>
      </c>
      <c r="F355" s="35">
        <v>2460</v>
      </c>
      <c r="G355" s="35">
        <v>52.7</v>
      </c>
      <c r="H355" s="35">
        <v>76.900000000000006</v>
      </c>
      <c r="I355" s="35">
        <v>69</v>
      </c>
      <c r="J355" s="35" t="s">
        <v>118</v>
      </c>
      <c r="K355" s="35" t="s">
        <v>106</v>
      </c>
      <c r="M355" s="38">
        <f t="shared" si="5"/>
        <v>0.6213550600343053</v>
      </c>
    </row>
    <row r="356" spans="1:13" hidden="1" x14ac:dyDescent="0.35">
      <c r="A356" s="35" t="s">
        <v>117</v>
      </c>
      <c r="B356" s="35" t="s">
        <v>15</v>
      </c>
      <c r="C356" s="35">
        <v>2283</v>
      </c>
      <c r="D356" s="35">
        <v>1876</v>
      </c>
      <c r="E356" s="35">
        <v>82.2</v>
      </c>
      <c r="F356" s="35">
        <v>1794</v>
      </c>
      <c r="G356" s="35">
        <v>78.599999999999994</v>
      </c>
      <c r="H356" s="35">
        <v>89</v>
      </c>
      <c r="I356" s="35">
        <v>84.7</v>
      </c>
      <c r="J356" s="35" t="s">
        <v>118</v>
      </c>
      <c r="K356" s="35" t="s">
        <v>106</v>
      </c>
      <c r="M356" s="38">
        <f t="shared" si="5"/>
        <v>0.82172579938677182</v>
      </c>
    </row>
    <row r="357" spans="1:13" hidden="1" x14ac:dyDescent="0.35">
      <c r="A357" s="35" t="s">
        <v>117</v>
      </c>
      <c r="B357" s="35" t="s">
        <v>16</v>
      </c>
      <c r="C357" s="35">
        <v>617</v>
      </c>
      <c r="D357" s="35">
        <v>558</v>
      </c>
      <c r="E357" s="35">
        <v>90.5</v>
      </c>
      <c r="F357" s="35">
        <v>543</v>
      </c>
      <c r="G357" s="35">
        <v>88</v>
      </c>
      <c r="H357" s="35">
        <v>90.9</v>
      </c>
      <c r="I357" s="35">
        <v>89</v>
      </c>
      <c r="J357" s="35" t="s">
        <v>118</v>
      </c>
      <c r="K357" s="35" t="s">
        <v>106</v>
      </c>
      <c r="M357" s="38">
        <f t="shared" si="5"/>
        <v>0.90437601296596437</v>
      </c>
    </row>
    <row r="358" spans="1:13" hidden="1" x14ac:dyDescent="0.35">
      <c r="A358" s="35" t="s">
        <v>117</v>
      </c>
      <c r="B358" s="35" t="s">
        <v>359</v>
      </c>
      <c r="C358" s="35">
        <v>18013</v>
      </c>
      <c r="D358" s="35">
        <v>8602</v>
      </c>
      <c r="E358" s="35">
        <v>47.8</v>
      </c>
      <c r="F358" s="35">
        <v>7270</v>
      </c>
      <c r="G358" s="35">
        <v>40.4</v>
      </c>
      <c r="H358" s="35">
        <v>65</v>
      </c>
      <c r="I358" s="35">
        <v>56.9</v>
      </c>
      <c r="J358" s="35" t="s">
        <v>118</v>
      </c>
      <c r="K358" s="35" t="s">
        <v>106</v>
      </c>
      <c r="M358" s="38">
        <f t="shared" si="5"/>
        <v>0.47754399600288683</v>
      </c>
    </row>
    <row r="359" spans="1:13" x14ac:dyDescent="0.35">
      <c r="A359" s="35" t="s">
        <v>119</v>
      </c>
      <c r="B359" s="35" t="s">
        <v>10</v>
      </c>
      <c r="C359" s="35">
        <v>1125</v>
      </c>
      <c r="D359" s="35">
        <v>466</v>
      </c>
      <c r="E359" s="35">
        <v>41.4</v>
      </c>
      <c r="F359" s="35">
        <v>333</v>
      </c>
      <c r="G359" s="35">
        <v>29.6</v>
      </c>
      <c r="H359" s="35">
        <v>66.3</v>
      </c>
      <c r="I359" s="35">
        <v>54.5</v>
      </c>
      <c r="J359" s="35" t="s">
        <v>120</v>
      </c>
      <c r="K359" s="35" t="s">
        <v>106</v>
      </c>
      <c r="M359" s="38">
        <f t="shared" si="5"/>
        <v>0.41422222222222221</v>
      </c>
    </row>
    <row r="360" spans="1:13" hidden="1" x14ac:dyDescent="0.35">
      <c r="A360" s="35" t="s">
        <v>119</v>
      </c>
      <c r="B360" s="35" t="s">
        <v>358</v>
      </c>
      <c r="C360" s="35">
        <v>9283</v>
      </c>
      <c r="D360" s="35">
        <v>5514</v>
      </c>
      <c r="E360" s="35">
        <v>59.4</v>
      </c>
      <c r="F360" s="35">
        <v>4705</v>
      </c>
      <c r="G360" s="35">
        <v>50.7</v>
      </c>
      <c r="H360" s="35">
        <v>76.400000000000006</v>
      </c>
      <c r="I360" s="35">
        <v>66.900000000000006</v>
      </c>
      <c r="J360" s="35" t="s">
        <v>120</v>
      </c>
      <c r="K360" s="35" t="s">
        <v>106</v>
      </c>
      <c r="M360" s="38">
        <f t="shared" si="5"/>
        <v>0.59398901217278899</v>
      </c>
    </row>
    <row r="361" spans="1:13" hidden="1" x14ac:dyDescent="0.35">
      <c r="A361" s="35" t="s">
        <v>119</v>
      </c>
      <c r="B361" s="35" t="s">
        <v>13</v>
      </c>
      <c r="C361" s="35">
        <v>2484</v>
      </c>
      <c r="D361" s="35">
        <v>1104</v>
      </c>
      <c r="E361" s="35">
        <v>44.4</v>
      </c>
      <c r="F361" s="35">
        <v>853</v>
      </c>
      <c r="G361" s="35">
        <v>34.299999999999997</v>
      </c>
      <c r="H361" s="35">
        <v>65.7</v>
      </c>
      <c r="I361" s="35">
        <v>54.5</v>
      </c>
      <c r="J361" s="35" t="s">
        <v>120</v>
      </c>
      <c r="K361" s="35" t="s">
        <v>106</v>
      </c>
      <c r="M361" s="38">
        <f t="shared" si="5"/>
        <v>0.44444444444444442</v>
      </c>
    </row>
    <row r="362" spans="1:13" hidden="1" x14ac:dyDescent="0.35">
      <c r="A362" s="35" t="s">
        <v>119</v>
      </c>
      <c r="B362" s="35" t="s">
        <v>14</v>
      </c>
      <c r="C362" s="35">
        <v>2670</v>
      </c>
      <c r="D362" s="35">
        <v>1580</v>
      </c>
      <c r="E362" s="35">
        <v>59.2</v>
      </c>
      <c r="F362" s="35">
        <v>1354</v>
      </c>
      <c r="G362" s="35">
        <v>50.7</v>
      </c>
      <c r="H362" s="35">
        <v>76.900000000000006</v>
      </c>
      <c r="I362" s="35">
        <v>69</v>
      </c>
      <c r="J362" s="35" t="s">
        <v>120</v>
      </c>
      <c r="K362" s="35" t="s">
        <v>106</v>
      </c>
      <c r="M362" s="38">
        <f t="shared" si="5"/>
        <v>0.59176029962546817</v>
      </c>
    </row>
    <row r="363" spans="1:13" hidden="1" x14ac:dyDescent="0.35">
      <c r="A363" s="35" t="s">
        <v>119</v>
      </c>
      <c r="B363" s="35" t="s">
        <v>15</v>
      </c>
      <c r="C363" s="35">
        <v>2007</v>
      </c>
      <c r="D363" s="35">
        <v>1543</v>
      </c>
      <c r="E363" s="35">
        <v>76.900000000000006</v>
      </c>
      <c r="F363" s="35">
        <v>1394</v>
      </c>
      <c r="G363" s="35">
        <v>69.5</v>
      </c>
      <c r="H363" s="35">
        <v>89</v>
      </c>
      <c r="I363" s="35">
        <v>84.7</v>
      </c>
      <c r="J363" s="35" t="s">
        <v>120</v>
      </c>
      <c r="K363" s="35" t="s">
        <v>106</v>
      </c>
      <c r="M363" s="38">
        <f t="shared" si="5"/>
        <v>0.76880916791230691</v>
      </c>
    </row>
    <row r="364" spans="1:13" hidden="1" x14ac:dyDescent="0.35">
      <c r="A364" s="35" t="s">
        <v>119</v>
      </c>
      <c r="B364" s="35" t="s">
        <v>16</v>
      </c>
      <c r="C364" s="35">
        <v>997</v>
      </c>
      <c r="D364" s="35">
        <v>794</v>
      </c>
      <c r="E364" s="35">
        <v>79.599999999999994</v>
      </c>
      <c r="F364" s="35">
        <v>752</v>
      </c>
      <c r="G364" s="35">
        <v>75.400000000000006</v>
      </c>
      <c r="H364" s="35">
        <v>90.9</v>
      </c>
      <c r="I364" s="35">
        <v>89</v>
      </c>
      <c r="J364" s="35" t="s">
        <v>120</v>
      </c>
      <c r="K364" s="35" t="s">
        <v>106</v>
      </c>
      <c r="M364" s="38">
        <f t="shared" si="5"/>
        <v>0.79638916750250754</v>
      </c>
    </row>
    <row r="365" spans="1:13" hidden="1" x14ac:dyDescent="0.35">
      <c r="A365" s="35" t="s">
        <v>119</v>
      </c>
      <c r="B365" s="35" t="s">
        <v>359</v>
      </c>
      <c r="C365" s="35">
        <v>10816</v>
      </c>
      <c r="D365" s="35">
        <v>5514</v>
      </c>
      <c r="E365" s="35">
        <v>51</v>
      </c>
      <c r="F365" s="35">
        <v>4705</v>
      </c>
      <c r="G365" s="35">
        <v>43.5</v>
      </c>
      <c r="H365" s="35">
        <v>65</v>
      </c>
      <c r="I365" s="35">
        <v>56.9</v>
      </c>
      <c r="J365" s="35" t="s">
        <v>120</v>
      </c>
      <c r="K365" s="35" t="s">
        <v>106</v>
      </c>
      <c r="M365" s="38">
        <f t="shared" si="5"/>
        <v>0.50980029585798814</v>
      </c>
    </row>
    <row r="366" spans="1:13" x14ac:dyDescent="0.35">
      <c r="A366" s="35" t="s">
        <v>121</v>
      </c>
      <c r="B366" s="35" t="s">
        <v>10</v>
      </c>
      <c r="C366" s="35">
        <v>1126</v>
      </c>
      <c r="D366" s="35">
        <v>583</v>
      </c>
      <c r="E366" s="35">
        <v>51.8</v>
      </c>
      <c r="F366" s="35">
        <v>461</v>
      </c>
      <c r="G366" s="35">
        <v>40.9</v>
      </c>
      <c r="H366" s="35">
        <v>66.3</v>
      </c>
      <c r="I366" s="35">
        <v>54.5</v>
      </c>
      <c r="J366" s="35" t="s">
        <v>122</v>
      </c>
      <c r="K366" s="35" t="s">
        <v>106</v>
      </c>
      <c r="M366" s="38">
        <f t="shared" si="5"/>
        <v>0.51776198934280637</v>
      </c>
    </row>
    <row r="367" spans="1:13" hidden="1" x14ac:dyDescent="0.35">
      <c r="A367" s="35" t="s">
        <v>121</v>
      </c>
      <c r="B367" s="35" t="s">
        <v>358</v>
      </c>
      <c r="C367" s="35">
        <v>10333</v>
      </c>
      <c r="D367" s="35">
        <v>7280</v>
      </c>
      <c r="E367" s="35">
        <v>70.5</v>
      </c>
      <c r="F367" s="35">
        <v>6276</v>
      </c>
      <c r="G367" s="35">
        <v>60.7</v>
      </c>
      <c r="H367" s="35">
        <v>76.400000000000006</v>
      </c>
      <c r="I367" s="35">
        <v>66.900000000000006</v>
      </c>
      <c r="J367" s="35" t="s">
        <v>122</v>
      </c>
      <c r="K367" s="35" t="s">
        <v>106</v>
      </c>
      <c r="M367" s="38">
        <f t="shared" si="5"/>
        <v>0.70453885609213196</v>
      </c>
    </row>
    <row r="368" spans="1:13" hidden="1" x14ac:dyDescent="0.35">
      <c r="A368" s="35" t="s">
        <v>121</v>
      </c>
      <c r="B368" s="35" t="s">
        <v>13</v>
      </c>
      <c r="C368" s="35">
        <v>2844</v>
      </c>
      <c r="D368" s="35">
        <v>1713</v>
      </c>
      <c r="E368" s="35">
        <v>60.2</v>
      </c>
      <c r="F368" s="35">
        <v>1326</v>
      </c>
      <c r="G368" s="35">
        <v>46.6</v>
      </c>
      <c r="H368" s="35">
        <v>65.7</v>
      </c>
      <c r="I368" s="35">
        <v>54.5</v>
      </c>
      <c r="J368" s="35" t="s">
        <v>122</v>
      </c>
      <c r="K368" s="35" t="s">
        <v>106</v>
      </c>
      <c r="M368" s="38">
        <f t="shared" si="5"/>
        <v>0.60232067510548526</v>
      </c>
    </row>
    <row r="369" spans="1:13" hidden="1" x14ac:dyDescent="0.35">
      <c r="A369" s="35" t="s">
        <v>121</v>
      </c>
      <c r="B369" s="35" t="s">
        <v>14</v>
      </c>
      <c r="C369" s="35">
        <v>3100</v>
      </c>
      <c r="D369" s="35">
        <v>2124</v>
      </c>
      <c r="E369" s="35">
        <v>68.5</v>
      </c>
      <c r="F369" s="35">
        <v>1824</v>
      </c>
      <c r="G369" s="35">
        <v>58.8</v>
      </c>
      <c r="H369" s="35">
        <v>76.900000000000006</v>
      </c>
      <c r="I369" s="35">
        <v>69</v>
      </c>
      <c r="J369" s="35" t="s">
        <v>122</v>
      </c>
      <c r="K369" s="35" t="s">
        <v>106</v>
      </c>
      <c r="M369" s="38">
        <f t="shared" si="5"/>
        <v>0.68516129032258066</v>
      </c>
    </row>
    <row r="370" spans="1:13" hidden="1" x14ac:dyDescent="0.35">
      <c r="A370" s="35" t="s">
        <v>121</v>
      </c>
      <c r="B370" s="35" t="s">
        <v>15</v>
      </c>
      <c r="C370" s="35">
        <v>2316</v>
      </c>
      <c r="D370" s="35">
        <v>1971</v>
      </c>
      <c r="E370" s="35">
        <v>85.1</v>
      </c>
      <c r="F370" s="35">
        <v>1806</v>
      </c>
      <c r="G370" s="35">
        <v>78</v>
      </c>
      <c r="H370" s="35">
        <v>89</v>
      </c>
      <c r="I370" s="35">
        <v>84.7</v>
      </c>
      <c r="J370" s="35" t="s">
        <v>122</v>
      </c>
      <c r="K370" s="35" t="s">
        <v>106</v>
      </c>
      <c r="M370" s="38">
        <f t="shared" si="5"/>
        <v>0.85103626943005184</v>
      </c>
    </row>
    <row r="371" spans="1:13" hidden="1" x14ac:dyDescent="0.35">
      <c r="A371" s="35" t="s">
        <v>121</v>
      </c>
      <c r="B371" s="35" t="s">
        <v>16</v>
      </c>
      <c r="C371" s="35">
        <v>947</v>
      </c>
      <c r="D371" s="35">
        <v>868</v>
      </c>
      <c r="E371" s="35">
        <v>91.7</v>
      </c>
      <c r="F371" s="35">
        <v>848</v>
      </c>
      <c r="G371" s="35">
        <v>89.5</v>
      </c>
      <c r="H371" s="35">
        <v>90.9</v>
      </c>
      <c r="I371" s="35">
        <v>89</v>
      </c>
      <c r="J371" s="35" t="s">
        <v>122</v>
      </c>
      <c r="K371" s="35" t="s">
        <v>106</v>
      </c>
      <c r="M371" s="38">
        <f t="shared" si="5"/>
        <v>0.9165786694825766</v>
      </c>
    </row>
    <row r="372" spans="1:13" hidden="1" x14ac:dyDescent="0.35">
      <c r="A372" s="35" t="s">
        <v>121</v>
      </c>
      <c r="B372" s="35" t="s">
        <v>359</v>
      </c>
      <c r="C372" s="35">
        <v>11802</v>
      </c>
      <c r="D372" s="35">
        <v>7280</v>
      </c>
      <c r="E372" s="35">
        <v>61.7</v>
      </c>
      <c r="F372" s="35">
        <v>6276</v>
      </c>
      <c r="G372" s="35">
        <v>53.2</v>
      </c>
      <c r="H372" s="35">
        <v>65</v>
      </c>
      <c r="I372" s="35">
        <v>56.9</v>
      </c>
      <c r="J372" s="35" t="s">
        <v>122</v>
      </c>
      <c r="K372" s="35" t="s">
        <v>106</v>
      </c>
      <c r="M372" s="38">
        <f t="shared" si="5"/>
        <v>0.61684460260972718</v>
      </c>
    </row>
    <row r="373" spans="1:13" x14ac:dyDescent="0.35">
      <c r="A373" s="35" t="s">
        <v>123</v>
      </c>
      <c r="B373" s="35" t="s">
        <v>10</v>
      </c>
      <c r="C373" s="35">
        <v>341</v>
      </c>
      <c r="D373" s="35">
        <v>123</v>
      </c>
      <c r="E373" s="35">
        <v>36.1</v>
      </c>
      <c r="F373" s="35">
        <v>104</v>
      </c>
      <c r="G373" s="35">
        <v>30.5</v>
      </c>
      <c r="H373" s="35">
        <v>66.3</v>
      </c>
      <c r="I373" s="35">
        <v>54.5</v>
      </c>
      <c r="J373" s="35" t="s">
        <v>124</v>
      </c>
      <c r="K373" s="35" t="s">
        <v>106</v>
      </c>
      <c r="M373" s="38">
        <f t="shared" si="5"/>
        <v>0.36070381231671556</v>
      </c>
    </row>
    <row r="374" spans="1:13" hidden="1" x14ac:dyDescent="0.35">
      <c r="A374" s="35" t="s">
        <v>123</v>
      </c>
      <c r="B374" s="35" t="s">
        <v>358</v>
      </c>
      <c r="C374" s="35">
        <v>3232</v>
      </c>
      <c r="D374" s="35">
        <v>1901</v>
      </c>
      <c r="E374" s="35">
        <v>58.8</v>
      </c>
      <c r="F374" s="35">
        <v>1674</v>
      </c>
      <c r="G374" s="35">
        <v>51.8</v>
      </c>
      <c r="H374" s="35">
        <v>76.400000000000006</v>
      </c>
      <c r="I374" s="35">
        <v>66.900000000000006</v>
      </c>
      <c r="J374" s="35" t="s">
        <v>124</v>
      </c>
      <c r="K374" s="35" t="s">
        <v>106</v>
      </c>
      <c r="M374" s="38">
        <f t="shared" si="5"/>
        <v>0.58818069306930698</v>
      </c>
    </row>
    <row r="375" spans="1:13" hidden="1" x14ac:dyDescent="0.35">
      <c r="A375" s="35" t="s">
        <v>123</v>
      </c>
      <c r="B375" s="35" t="s">
        <v>13</v>
      </c>
      <c r="C375" s="35">
        <v>776</v>
      </c>
      <c r="D375" s="35">
        <v>322</v>
      </c>
      <c r="E375" s="35">
        <v>41.5</v>
      </c>
      <c r="F375" s="35">
        <v>236</v>
      </c>
      <c r="G375" s="35">
        <v>30.4</v>
      </c>
      <c r="H375" s="35">
        <v>65.7</v>
      </c>
      <c r="I375" s="35">
        <v>54.5</v>
      </c>
      <c r="J375" s="35" t="s">
        <v>124</v>
      </c>
      <c r="K375" s="35" t="s">
        <v>106</v>
      </c>
      <c r="M375" s="38">
        <f t="shared" si="5"/>
        <v>0.41494845360824745</v>
      </c>
    </row>
    <row r="376" spans="1:13" hidden="1" x14ac:dyDescent="0.35">
      <c r="A376" s="35" t="s">
        <v>123</v>
      </c>
      <c r="B376" s="35" t="s">
        <v>14</v>
      </c>
      <c r="C376" s="35">
        <v>959</v>
      </c>
      <c r="D376" s="35">
        <v>562</v>
      </c>
      <c r="E376" s="35">
        <v>58.6</v>
      </c>
      <c r="F376" s="35">
        <v>474</v>
      </c>
      <c r="G376" s="35">
        <v>49.4</v>
      </c>
      <c r="H376" s="35">
        <v>76.900000000000006</v>
      </c>
      <c r="I376" s="35">
        <v>69</v>
      </c>
      <c r="J376" s="35" t="s">
        <v>124</v>
      </c>
      <c r="K376" s="35" t="s">
        <v>106</v>
      </c>
      <c r="M376" s="38">
        <f t="shared" si="5"/>
        <v>0.58602711157455678</v>
      </c>
    </row>
    <row r="377" spans="1:13" hidden="1" x14ac:dyDescent="0.35">
      <c r="A377" s="35" t="s">
        <v>123</v>
      </c>
      <c r="B377" s="35" t="s">
        <v>15</v>
      </c>
      <c r="C377" s="35">
        <v>781</v>
      </c>
      <c r="D377" s="35">
        <v>560</v>
      </c>
      <c r="E377" s="35">
        <v>71.7</v>
      </c>
      <c r="F377" s="35">
        <v>534</v>
      </c>
      <c r="G377" s="35">
        <v>68.400000000000006</v>
      </c>
      <c r="H377" s="35">
        <v>89</v>
      </c>
      <c r="I377" s="35">
        <v>84.7</v>
      </c>
      <c r="J377" s="35" t="s">
        <v>124</v>
      </c>
      <c r="K377" s="35" t="s">
        <v>106</v>
      </c>
      <c r="M377" s="38">
        <f t="shared" si="5"/>
        <v>0.71702944942381563</v>
      </c>
    </row>
    <row r="378" spans="1:13" hidden="1" x14ac:dyDescent="0.35">
      <c r="A378" s="35" t="s">
        <v>123</v>
      </c>
      <c r="B378" s="35" t="s">
        <v>16</v>
      </c>
      <c r="C378" s="35">
        <v>374</v>
      </c>
      <c r="D378" s="35">
        <v>328</v>
      </c>
      <c r="E378" s="35">
        <v>87.6</v>
      </c>
      <c r="F378" s="35">
        <v>322</v>
      </c>
      <c r="G378" s="35">
        <v>86</v>
      </c>
      <c r="H378" s="35">
        <v>90.9</v>
      </c>
      <c r="I378" s="35">
        <v>89</v>
      </c>
      <c r="J378" s="35" t="s">
        <v>124</v>
      </c>
      <c r="K378" s="35" t="s">
        <v>106</v>
      </c>
      <c r="M378" s="38">
        <f t="shared" si="5"/>
        <v>0.87700534759358284</v>
      </c>
    </row>
    <row r="379" spans="1:13" hidden="1" x14ac:dyDescent="0.35">
      <c r="A379" s="35" t="s">
        <v>123</v>
      </c>
      <c r="B379" s="35" t="s">
        <v>359</v>
      </c>
      <c r="C379" s="35">
        <v>3648</v>
      </c>
      <c r="D379" s="35">
        <v>1901</v>
      </c>
      <c r="E379" s="35">
        <v>52.1</v>
      </c>
      <c r="F379" s="35">
        <v>1674</v>
      </c>
      <c r="G379" s="35">
        <v>45.9</v>
      </c>
      <c r="H379" s="35">
        <v>65</v>
      </c>
      <c r="I379" s="35">
        <v>56.9</v>
      </c>
      <c r="J379" s="35" t="s">
        <v>124</v>
      </c>
      <c r="K379" s="35" t="s">
        <v>106</v>
      </c>
      <c r="M379" s="38">
        <f t="shared" si="5"/>
        <v>0.52110745614035092</v>
      </c>
    </row>
    <row r="380" spans="1:13" x14ac:dyDescent="0.35">
      <c r="A380" s="35" t="s">
        <v>125</v>
      </c>
      <c r="B380" s="35" t="s">
        <v>10</v>
      </c>
      <c r="C380" s="35">
        <v>1183</v>
      </c>
      <c r="D380" s="35">
        <v>449</v>
      </c>
      <c r="E380" s="35">
        <v>37.9</v>
      </c>
      <c r="F380" s="35">
        <v>351</v>
      </c>
      <c r="G380" s="35">
        <v>29.7</v>
      </c>
      <c r="H380" s="35">
        <v>66.3</v>
      </c>
      <c r="I380" s="35">
        <v>54.5</v>
      </c>
      <c r="J380" s="35" t="s">
        <v>126</v>
      </c>
      <c r="K380" s="35" t="s">
        <v>106</v>
      </c>
      <c r="M380" s="38">
        <f t="shared" si="5"/>
        <v>0.37954353338968722</v>
      </c>
    </row>
    <row r="381" spans="1:13" hidden="1" x14ac:dyDescent="0.35">
      <c r="A381" s="35" t="s">
        <v>125</v>
      </c>
      <c r="B381" s="35" t="s">
        <v>358</v>
      </c>
      <c r="C381" s="35">
        <v>10670</v>
      </c>
      <c r="D381" s="35">
        <v>6149</v>
      </c>
      <c r="E381" s="35">
        <v>57.6</v>
      </c>
      <c r="F381" s="35">
        <v>5475</v>
      </c>
      <c r="G381" s="35">
        <v>51.3</v>
      </c>
      <c r="H381" s="35">
        <v>76.400000000000006</v>
      </c>
      <c r="I381" s="35">
        <v>66.900000000000006</v>
      </c>
      <c r="J381" s="35" t="s">
        <v>126</v>
      </c>
      <c r="K381" s="35" t="s">
        <v>106</v>
      </c>
      <c r="M381" s="38">
        <f t="shared" si="5"/>
        <v>0.57628865979381438</v>
      </c>
    </row>
    <row r="382" spans="1:13" hidden="1" x14ac:dyDescent="0.35">
      <c r="A382" s="35" t="s">
        <v>125</v>
      </c>
      <c r="B382" s="35" t="s">
        <v>13</v>
      </c>
      <c r="C382" s="35">
        <v>3021</v>
      </c>
      <c r="D382" s="35">
        <v>1166</v>
      </c>
      <c r="E382" s="35">
        <v>38.6</v>
      </c>
      <c r="F382" s="35">
        <v>913</v>
      </c>
      <c r="G382" s="35">
        <v>30.2</v>
      </c>
      <c r="H382" s="35">
        <v>65.7</v>
      </c>
      <c r="I382" s="35">
        <v>54.5</v>
      </c>
      <c r="J382" s="35" t="s">
        <v>126</v>
      </c>
      <c r="K382" s="35" t="s">
        <v>106</v>
      </c>
      <c r="M382" s="38">
        <f t="shared" si="5"/>
        <v>0.38596491228070173</v>
      </c>
    </row>
    <row r="383" spans="1:13" hidden="1" x14ac:dyDescent="0.35">
      <c r="A383" s="35" t="s">
        <v>125</v>
      </c>
      <c r="B383" s="35" t="s">
        <v>14</v>
      </c>
      <c r="C383" s="35">
        <v>3021</v>
      </c>
      <c r="D383" s="35">
        <v>1757</v>
      </c>
      <c r="E383" s="35">
        <v>58.2</v>
      </c>
      <c r="F383" s="35">
        <v>1549</v>
      </c>
      <c r="G383" s="35">
        <v>51.3</v>
      </c>
      <c r="H383" s="35">
        <v>76.900000000000006</v>
      </c>
      <c r="I383" s="35">
        <v>69</v>
      </c>
      <c r="J383" s="35" t="s">
        <v>126</v>
      </c>
      <c r="K383" s="35" t="s">
        <v>106</v>
      </c>
      <c r="M383" s="38">
        <f t="shared" si="5"/>
        <v>0.58159549817941081</v>
      </c>
    </row>
    <row r="384" spans="1:13" hidden="1" x14ac:dyDescent="0.35">
      <c r="A384" s="35" t="s">
        <v>125</v>
      </c>
      <c r="B384" s="35" t="s">
        <v>15</v>
      </c>
      <c r="C384" s="35">
        <v>2312</v>
      </c>
      <c r="D384" s="35">
        <v>1780</v>
      </c>
      <c r="E384" s="35">
        <v>77</v>
      </c>
      <c r="F384" s="35">
        <v>1695</v>
      </c>
      <c r="G384" s="35">
        <v>73.3</v>
      </c>
      <c r="H384" s="35">
        <v>89</v>
      </c>
      <c r="I384" s="35">
        <v>84.7</v>
      </c>
      <c r="J384" s="35" t="s">
        <v>126</v>
      </c>
      <c r="K384" s="35" t="s">
        <v>106</v>
      </c>
      <c r="M384" s="38">
        <f t="shared" si="5"/>
        <v>0.76989619377162632</v>
      </c>
    </row>
    <row r="385" spans="1:13" hidden="1" x14ac:dyDescent="0.35">
      <c r="A385" s="35" t="s">
        <v>125</v>
      </c>
      <c r="B385" s="35" t="s">
        <v>16</v>
      </c>
      <c r="C385" s="35">
        <v>1131</v>
      </c>
      <c r="D385" s="35">
        <v>981</v>
      </c>
      <c r="E385" s="35">
        <v>86.7</v>
      </c>
      <c r="F385" s="35">
        <v>956</v>
      </c>
      <c r="G385" s="35">
        <v>84.5</v>
      </c>
      <c r="H385" s="35">
        <v>90.9</v>
      </c>
      <c r="I385" s="35">
        <v>89</v>
      </c>
      <c r="J385" s="35" t="s">
        <v>126</v>
      </c>
      <c r="K385" s="35" t="s">
        <v>106</v>
      </c>
      <c r="M385" s="38">
        <f t="shared" si="5"/>
        <v>0.86737400530503983</v>
      </c>
    </row>
    <row r="386" spans="1:13" hidden="1" x14ac:dyDescent="0.35">
      <c r="A386" s="35" t="s">
        <v>125</v>
      </c>
      <c r="B386" s="35" t="s">
        <v>359</v>
      </c>
      <c r="C386" s="35">
        <v>12520</v>
      </c>
      <c r="D386" s="35">
        <v>6149</v>
      </c>
      <c r="E386" s="35">
        <v>49.1</v>
      </c>
      <c r="F386" s="35">
        <v>5475</v>
      </c>
      <c r="G386" s="35">
        <v>43.7</v>
      </c>
      <c r="H386" s="35">
        <v>65</v>
      </c>
      <c r="I386" s="35">
        <v>56.9</v>
      </c>
      <c r="J386" s="35" t="s">
        <v>126</v>
      </c>
      <c r="K386" s="35" t="s">
        <v>106</v>
      </c>
      <c r="M386" s="38">
        <f t="shared" si="5"/>
        <v>0.49113418530351438</v>
      </c>
    </row>
    <row r="387" spans="1:13" x14ac:dyDescent="0.35">
      <c r="A387" s="35" t="s">
        <v>127</v>
      </c>
      <c r="B387" s="35" t="s">
        <v>10</v>
      </c>
      <c r="C387" s="35">
        <v>666</v>
      </c>
      <c r="D387" s="35">
        <v>236</v>
      </c>
      <c r="E387" s="35">
        <v>35.4</v>
      </c>
      <c r="F387" s="35">
        <v>163</v>
      </c>
      <c r="G387" s="35">
        <v>24.5</v>
      </c>
      <c r="H387" s="35">
        <v>66.3</v>
      </c>
      <c r="I387" s="35">
        <v>54.5</v>
      </c>
      <c r="J387" s="35" t="s">
        <v>128</v>
      </c>
      <c r="K387" s="35" t="s">
        <v>106</v>
      </c>
      <c r="M387" s="38">
        <f t="shared" ref="M387:M450" si="6">D387/C387</f>
        <v>0.35435435435435436</v>
      </c>
    </row>
    <row r="388" spans="1:13" hidden="1" x14ac:dyDescent="0.35">
      <c r="A388" s="35" t="s">
        <v>127</v>
      </c>
      <c r="B388" s="35" t="s">
        <v>358</v>
      </c>
      <c r="C388" s="35">
        <v>5266</v>
      </c>
      <c r="D388" s="35">
        <v>2925</v>
      </c>
      <c r="E388" s="35">
        <v>55.5</v>
      </c>
      <c r="F388" s="35">
        <v>2557</v>
      </c>
      <c r="G388" s="35">
        <v>48.6</v>
      </c>
      <c r="H388" s="35">
        <v>76.400000000000006</v>
      </c>
      <c r="I388" s="35">
        <v>66.900000000000006</v>
      </c>
      <c r="J388" s="35" t="s">
        <v>128</v>
      </c>
      <c r="K388" s="35" t="s">
        <v>106</v>
      </c>
      <c r="M388" s="38">
        <f t="shared" si="6"/>
        <v>0.55545005696923666</v>
      </c>
    </row>
    <row r="389" spans="1:13" hidden="1" x14ac:dyDescent="0.35">
      <c r="A389" s="35" t="s">
        <v>127</v>
      </c>
      <c r="B389" s="35" t="s">
        <v>13</v>
      </c>
      <c r="C389" s="35">
        <v>1389</v>
      </c>
      <c r="D389" s="35">
        <v>541</v>
      </c>
      <c r="E389" s="35">
        <v>39</v>
      </c>
      <c r="F389" s="35">
        <v>422</v>
      </c>
      <c r="G389" s="35">
        <v>30.4</v>
      </c>
      <c r="H389" s="35">
        <v>65.7</v>
      </c>
      <c r="I389" s="35">
        <v>54.5</v>
      </c>
      <c r="J389" s="35" t="s">
        <v>128</v>
      </c>
      <c r="K389" s="35" t="s">
        <v>106</v>
      </c>
      <c r="M389" s="38">
        <f t="shared" si="6"/>
        <v>0.38948884089272856</v>
      </c>
    </row>
    <row r="390" spans="1:13" hidden="1" x14ac:dyDescent="0.35">
      <c r="A390" s="35" t="s">
        <v>127</v>
      </c>
      <c r="B390" s="35" t="s">
        <v>14</v>
      </c>
      <c r="C390" s="35">
        <v>1520</v>
      </c>
      <c r="D390" s="35">
        <v>807</v>
      </c>
      <c r="E390" s="35">
        <v>53.1</v>
      </c>
      <c r="F390" s="35">
        <v>689</v>
      </c>
      <c r="G390" s="35">
        <v>45.3</v>
      </c>
      <c r="H390" s="35">
        <v>76.900000000000006</v>
      </c>
      <c r="I390" s="35">
        <v>69</v>
      </c>
      <c r="J390" s="35" t="s">
        <v>128</v>
      </c>
      <c r="K390" s="35" t="s">
        <v>106</v>
      </c>
      <c r="M390" s="38">
        <f t="shared" si="6"/>
        <v>0.53092105263157896</v>
      </c>
    </row>
    <row r="391" spans="1:13" hidden="1" x14ac:dyDescent="0.35">
      <c r="A391" s="35" t="s">
        <v>127</v>
      </c>
      <c r="B391" s="35" t="s">
        <v>15</v>
      </c>
      <c r="C391" s="35">
        <v>1173</v>
      </c>
      <c r="D391" s="35">
        <v>912</v>
      </c>
      <c r="E391" s="35">
        <v>77.7</v>
      </c>
      <c r="F391" s="35">
        <v>873</v>
      </c>
      <c r="G391" s="35">
        <v>74.400000000000006</v>
      </c>
      <c r="H391" s="35">
        <v>89</v>
      </c>
      <c r="I391" s="35">
        <v>84.7</v>
      </c>
      <c r="J391" s="35" t="s">
        <v>128</v>
      </c>
      <c r="K391" s="35" t="s">
        <v>106</v>
      </c>
      <c r="M391" s="38">
        <f t="shared" si="6"/>
        <v>0.77749360613810736</v>
      </c>
    </row>
    <row r="392" spans="1:13" hidden="1" x14ac:dyDescent="0.35">
      <c r="A392" s="35" t="s">
        <v>127</v>
      </c>
      <c r="B392" s="35" t="s">
        <v>16</v>
      </c>
      <c r="C392" s="35">
        <v>518</v>
      </c>
      <c r="D392" s="35">
        <v>418</v>
      </c>
      <c r="E392" s="35">
        <v>80.7</v>
      </c>
      <c r="F392" s="35">
        <v>405</v>
      </c>
      <c r="G392" s="35">
        <v>78.2</v>
      </c>
      <c r="H392" s="35">
        <v>90.9</v>
      </c>
      <c r="I392" s="35">
        <v>89</v>
      </c>
      <c r="J392" s="35" t="s">
        <v>128</v>
      </c>
      <c r="K392" s="35" t="s">
        <v>106</v>
      </c>
      <c r="M392" s="38">
        <f t="shared" si="6"/>
        <v>0.806949806949807</v>
      </c>
    </row>
    <row r="393" spans="1:13" hidden="1" x14ac:dyDescent="0.35">
      <c r="A393" s="35" t="s">
        <v>127</v>
      </c>
      <c r="B393" s="35" t="s">
        <v>359</v>
      </c>
      <c r="C393" s="35">
        <v>6160</v>
      </c>
      <c r="D393" s="35">
        <v>2925</v>
      </c>
      <c r="E393" s="35">
        <v>47.5</v>
      </c>
      <c r="F393" s="35">
        <v>2557</v>
      </c>
      <c r="G393" s="35">
        <v>41.5</v>
      </c>
      <c r="H393" s="35">
        <v>65</v>
      </c>
      <c r="I393" s="35">
        <v>56.9</v>
      </c>
      <c r="J393" s="35" t="s">
        <v>128</v>
      </c>
      <c r="K393" s="35" t="s">
        <v>106</v>
      </c>
      <c r="M393" s="38">
        <f t="shared" si="6"/>
        <v>0.47483766233766234</v>
      </c>
    </row>
    <row r="394" spans="1:13" x14ac:dyDescent="0.35">
      <c r="A394" s="35" t="s">
        <v>129</v>
      </c>
      <c r="B394" s="35" t="s">
        <v>10</v>
      </c>
      <c r="C394" s="35">
        <v>3849</v>
      </c>
      <c r="D394" s="35">
        <v>1731</v>
      </c>
      <c r="E394" s="35">
        <v>45</v>
      </c>
      <c r="F394" s="35">
        <v>1204</v>
      </c>
      <c r="G394" s="35">
        <v>31.3</v>
      </c>
      <c r="H394" s="35">
        <v>66.3</v>
      </c>
      <c r="I394" s="35">
        <v>54.5</v>
      </c>
      <c r="J394" s="35" t="s">
        <v>130</v>
      </c>
      <c r="K394" s="35" t="s">
        <v>106</v>
      </c>
      <c r="M394" s="38">
        <f t="shared" si="6"/>
        <v>0.44972720187061577</v>
      </c>
    </row>
    <row r="395" spans="1:13" hidden="1" x14ac:dyDescent="0.35">
      <c r="A395" s="35" t="s">
        <v>129</v>
      </c>
      <c r="B395" s="35" t="s">
        <v>358</v>
      </c>
      <c r="C395" s="35">
        <v>27993</v>
      </c>
      <c r="D395" s="35">
        <v>17609</v>
      </c>
      <c r="E395" s="35">
        <v>62.9</v>
      </c>
      <c r="F395" s="35">
        <v>15021</v>
      </c>
      <c r="G395" s="35">
        <v>53.7</v>
      </c>
      <c r="H395" s="35">
        <v>76.400000000000006</v>
      </c>
      <c r="I395" s="35">
        <v>66.900000000000006</v>
      </c>
      <c r="J395" s="35" t="s">
        <v>130</v>
      </c>
      <c r="K395" s="35" t="s">
        <v>106</v>
      </c>
      <c r="M395" s="38">
        <f t="shared" si="6"/>
        <v>0.62905011967277535</v>
      </c>
    </row>
    <row r="396" spans="1:13" hidden="1" x14ac:dyDescent="0.35">
      <c r="A396" s="35" t="s">
        <v>129</v>
      </c>
      <c r="B396" s="35" t="s">
        <v>13</v>
      </c>
      <c r="C396" s="35">
        <v>8372</v>
      </c>
      <c r="D396" s="35">
        <v>3996</v>
      </c>
      <c r="E396" s="35">
        <v>47.7</v>
      </c>
      <c r="F396" s="35">
        <v>3050</v>
      </c>
      <c r="G396" s="35">
        <v>36.4</v>
      </c>
      <c r="H396" s="35">
        <v>65.7</v>
      </c>
      <c r="I396" s="35">
        <v>54.5</v>
      </c>
      <c r="J396" s="35" t="s">
        <v>130</v>
      </c>
      <c r="K396" s="35" t="s">
        <v>106</v>
      </c>
      <c r="M396" s="38">
        <f t="shared" si="6"/>
        <v>0.47730530339225991</v>
      </c>
    </row>
    <row r="397" spans="1:13" hidden="1" x14ac:dyDescent="0.35">
      <c r="A397" s="35" t="s">
        <v>129</v>
      </c>
      <c r="B397" s="35" t="s">
        <v>14</v>
      </c>
      <c r="C397" s="35">
        <v>7865</v>
      </c>
      <c r="D397" s="35">
        <v>5188</v>
      </c>
      <c r="E397" s="35">
        <v>66</v>
      </c>
      <c r="F397" s="35">
        <v>4404</v>
      </c>
      <c r="G397" s="35">
        <v>56</v>
      </c>
      <c r="H397" s="35">
        <v>76.900000000000006</v>
      </c>
      <c r="I397" s="35">
        <v>69</v>
      </c>
      <c r="J397" s="35" t="s">
        <v>130</v>
      </c>
      <c r="K397" s="35" t="s">
        <v>106</v>
      </c>
      <c r="M397" s="38">
        <f t="shared" si="6"/>
        <v>0.65963127781309594</v>
      </c>
    </row>
    <row r="398" spans="1:13" hidden="1" x14ac:dyDescent="0.35">
      <c r="A398" s="35" t="s">
        <v>129</v>
      </c>
      <c r="B398" s="35" t="s">
        <v>15</v>
      </c>
      <c r="C398" s="35">
        <v>5542</v>
      </c>
      <c r="D398" s="35">
        <v>4485</v>
      </c>
      <c r="E398" s="35">
        <v>80.900000000000006</v>
      </c>
      <c r="F398" s="35">
        <v>4224</v>
      </c>
      <c r="G398" s="35">
        <v>76.2</v>
      </c>
      <c r="H398" s="35">
        <v>89</v>
      </c>
      <c r="I398" s="35">
        <v>84.7</v>
      </c>
      <c r="J398" s="35" t="s">
        <v>130</v>
      </c>
      <c r="K398" s="35" t="s">
        <v>106</v>
      </c>
      <c r="M398" s="38">
        <f t="shared" si="6"/>
        <v>0.80927463009743772</v>
      </c>
    </row>
    <row r="399" spans="1:13" hidden="1" x14ac:dyDescent="0.35">
      <c r="A399" s="35" t="s">
        <v>129</v>
      </c>
      <c r="B399" s="35" t="s">
        <v>16</v>
      </c>
      <c r="C399" s="35">
        <v>2365</v>
      </c>
      <c r="D399" s="35">
        <v>2120</v>
      </c>
      <c r="E399" s="35">
        <v>89.7</v>
      </c>
      <c r="F399" s="35">
        <v>2090</v>
      </c>
      <c r="G399" s="35">
        <v>88.4</v>
      </c>
      <c r="H399" s="35">
        <v>90.9</v>
      </c>
      <c r="I399" s="35">
        <v>89</v>
      </c>
      <c r="J399" s="35" t="s">
        <v>130</v>
      </c>
      <c r="K399" s="35" t="s">
        <v>106</v>
      </c>
      <c r="M399" s="38">
        <f t="shared" si="6"/>
        <v>0.89640591966173366</v>
      </c>
    </row>
    <row r="400" spans="1:13" hidden="1" x14ac:dyDescent="0.35">
      <c r="A400" s="35" t="s">
        <v>129</v>
      </c>
      <c r="B400" s="35" t="s">
        <v>359</v>
      </c>
      <c r="C400" s="35">
        <v>33715</v>
      </c>
      <c r="D400" s="35">
        <v>17609</v>
      </c>
      <c r="E400" s="35">
        <v>52.2</v>
      </c>
      <c r="F400" s="35">
        <v>15021</v>
      </c>
      <c r="G400" s="35">
        <v>44.6</v>
      </c>
      <c r="H400" s="35">
        <v>65</v>
      </c>
      <c r="I400" s="35">
        <v>56.9</v>
      </c>
      <c r="J400" s="35" t="s">
        <v>130</v>
      </c>
      <c r="K400" s="35" t="s">
        <v>106</v>
      </c>
      <c r="M400" s="38">
        <f t="shared" si="6"/>
        <v>0.52228978199614418</v>
      </c>
    </row>
    <row r="401" spans="1:13" x14ac:dyDescent="0.35">
      <c r="A401" s="35" t="s">
        <v>131</v>
      </c>
      <c r="B401" s="35" t="s">
        <v>10</v>
      </c>
      <c r="C401" s="35">
        <v>1197</v>
      </c>
      <c r="D401" s="35">
        <v>472</v>
      </c>
      <c r="E401" s="35">
        <v>39.4</v>
      </c>
      <c r="F401" s="35">
        <v>354</v>
      </c>
      <c r="G401" s="35">
        <v>29.6</v>
      </c>
      <c r="H401" s="35">
        <v>66.3</v>
      </c>
      <c r="I401" s="35">
        <v>54.5</v>
      </c>
      <c r="J401" s="35" t="s">
        <v>132</v>
      </c>
      <c r="K401" s="35" t="s">
        <v>106</v>
      </c>
      <c r="M401" s="38">
        <f t="shared" si="6"/>
        <v>0.3943191311612364</v>
      </c>
    </row>
    <row r="402" spans="1:13" hidden="1" x14ac:dyDescent="0.35">
      <c r="A402" s="35" t="s">
        <v>131</v>
      </c>
      <c r="B402" s="35" t="s">
        <v>358</v>
      </c>
      <c r="C402" s="35">
        <v>10503</v>
      </c>
      <c r="D402" s="35">
        <v>6340</v>
      </c>
      <c r="E402" s="35">
        <v>60.4</v>
      </c>
      <c r="F402" s="35">
        <v>5604</v>
      </c>
      <c r="G402" s="35">
        <v>53.4</v>
      </c>
      <c r="H402" s="35">
        <v>76.400000000000006</v>
      </c>
      <c r="I402" s="35">
        <v>66.900000000000006</v>
      </c>
      <c r="J402" s="35" t="s">
        <v>132</v>
      </c>
      <c r="K402" s="35" t="s">
        <v>106</v>
      </c>
      <c r="M402" s="38">
        <f t="shared" si="6"/>
        <v>0.60363705607921547</v>
      </c>
    </row>
    <row r="403" spans="1:13" hidden="1" x14ac:dyDescent="0.35">
      <c r="A403" s="35" t="s">
        <v>131</v>
      </c>
      <c r="B403" s="35" t="s">
        <v>13</v>
      </c>
      <c r="C403" s="35">
        <v>3182</v>
      </c>
      <c r="D403" s="35">
        <v>1378</v>
      </c>
      <c r="E403" s="35">
        <v>43.3</v>
      </c>
      <c r="F403" s="35">
        <v>1107</v>
      </c>
      <c r="G403" s="35">
        <v>34.799999999999997</v>
      </c>
      <c r="H403" s="35">
        <v>65.7</v>
      </c>
      <c r="I403" s="35">
        <v>54.5</v>
      </c>
      <c r="J403" s="35" t="s">
        <v>132</v>
      </c>
      <c r="K403" s="35" t="s">
        <v>106</v>
      </c>
      <c r="M403" s="38">
        <f t="shared" si="6"/>
        <v>0.4330609679446889</v>
      </c>
    </row>
    <row r="404" spans="1:13" hidden="1" x14ac:dyDescent="0.35">
      <c r="A404" s="35" t="s">
        <v>131</v>
      </c>
      <c r="B404" s="35" t="s">
        <v>14</v>
      </c>
      <c r="C404" s="35">
        <v>2983</v>
      </c>
      <c r="D404" s="35">
        <v>1923</v>
      </c>
      <c r="E404" s="35">
        <v>64.5</v>
      </c>
      <c r="F404" s="35">
        <v>1670</v>
      </c>
      <c r="G404" s="35">
        <v>56</v>
      </c>
      <c r="H404" s="35">
        <v>76.900000000000006</v>
      </c>
      <c r="I404" s="35">
        <v>69</v>
      </c>
      <c r="J404" s="35" t="s">
        <v>132</v>
      </c>
      <c r="K404" s="35" t="s">
        <v>106</v>
      </c>
      <c r="M404" s="38">
        <f t="shared" si="6"/>
        <v>0.64465303385853168</v>
      </c>
    </row>
    <row r="405" spans="1:13" hidden="1" x14ac:dyDescent="0.35">
      <c r="A405" s="35" t="s">
        <v>131</v>
      </c>
      <c r="B405" s="35" t="s">
        <v>15</v>
      </c>
      <c r="C405" s="35">
        <v>2142</v>
      </c>
      <c r="D405" s="35">
        <v>1694</v>
      </c>
      <c r="E405" s="35">
        <v>79.099999999999994</v>
      </c>
      <c r="F405" s="35">
        <v>1614</v>
      </c>
      <c r="G405" s="35">
        <v>75.3</v>
      </c>
      <c r="H405" s="35">
        <v>89</v>
      </c>
      <c r="I405" s="35">
        <v>84.7</v>
      </c>
      <c r="J405" s="35" t="s">
        <v>132</v>
      </c>
      <c r="K405" s="35" t="s">
        <v>106</v>
      </c>
      <c r="M405" s="38">
        <f t="shared" si="6"/>
        <v>0.79084967320261434</v>
      </c>
    </row>
    <row r="406" spans="1:13" hidden="1" x14ac:dyDescent="0.35">
      <c r="A406" s="35" t="s">
        <v>131</v>
      </c>
      <c r="B406" s="35" t="s">
        <v>16</v>
      </c>
      <c r="C406" s="35">
        <v>998</v>
      </c>
      <c r="D406" s="35">
        <v>858</v>
      </c>
      <c r="E406" s="35">
        <v>86</v>
      </c>
      <c r="F406" s="35">
        <v>848</v>
      </c>
      <c r="G406" s="35">
        <v>85</v>
      </c>
      <c r="H406" s="35">
        <v>90.9</v>
      </c>
      <c r="I406" s="35">
        <v>89</v>
      </c>
      <c r="J406" s="35" t="s">
        <v>132</v>
      </c>
      <c r="K406" s="35" t="s">
        <v>106</v>
      </c>
      <c r="M406" s="38">
        <f t="shared" si="6"/>
        <v>0.85971943887775548</v>
      </c>
    </row>
    <row r="407" spans="1:13" hidden="1" x14ac:dyDescent="0.35">
      <c r="A407" s="35" t="s">
        <v>131</v>
      </c>
      <c r="B407" s="35" t="s">
        <v>359</v>
      </c>
      <c r="C407" s="35">
        <v>12399</v>
      </c>
      <c r="D407" s="35">
        <v>6340</v>
      </c>
      <c r="E407" s="35">
        <v>51.1</v>
      </c>
      <c r="F407" s="35">
        <v>5604</v>
      </c>
      <c r="G407" s="35">
        <v>45.2</v>
      </c>
      <c r="H407" s="35">
        <v>65</v>
      </c>
      <c r="I407" s="35">
        <v>56.9</v>
      </c>
      <c r="J407" s="35" t="s">
        <v>132</v>
      </c>
      <c r="K407" s="35" t="s">
        <v>106</v>
      </c>
      <c r="M407" s="38">
        <f t="shared" si="6"/>
        <v>0.51133155899669325</v>
      </c>
    </row>
    <row r="408" spans="1:13" x14ac:dyDescent="0.35">
      <c r="A408" s="35" t="s">
        <v>133</v>
      </c>
      <c r="B408" s="35" t="s">
        <v>10</v>
      </c>
      <c r="C408" s="35">
        <v>890</v>
      </c>
      <c r="D408" s="35">
        <v>315</v>
      </c>
      <c r="E408" s="35">
        <v>35.4</v>
      </c>
      <c r="F408" s="35">
        <v>243</v>
      </c>
      <c r="G408" s="35">
        <v>27.3</v>
      </c>
      <c r="H408" s="35">
        <v>66.3</v>
      </c>
      <c r="I408" s="35">
        <v>54.5</v>
      </c>
      <c r="J408" s="35" t="s">
        <v>134</v>
      </c>
      <c r="K408" s="35" t="s">
        <v>106</v>
      </c>
      <c r="M408" s="38">
        <f t="shared" si="6"/>
        <v>0.3539325842696629</v>
      </c>
    </row>
    <row r="409" spans="1:13" hidden="1" x14ac:dyDescent="0.35">
      <c r="A409" s="35" t="s">
        <v>133</v>
      </c>
      <c r="B409" s="35" t="s">
        <v>358</v>
      </c>
      <c r="C409" s="35">
        <v>8661</v>
      </c>
      <c r="D409" s="35">
        <v>4741</v>
      </c>
      <c r="E409" s="35">
        <v>54.7</v>
      </c>
      <c r="F409" s="35">
        <v>4255</v>
      </c>
      <c r="G409" s="35">
        <v>49.1</v>
      </c>
      <c r="H409" s="35">
        <v>76.400000000000006</v>
      </c>
      <c r="I409" s="35">
        <v>66.900000000000006</v>
      </c>
      <c r="J409" s="35" t="s">
        <v>134</v>
      </c>
      <c r="K409" s="35" t="s">
        <v>106</v>
      </c>
      <c r="M409" s="38">
        <f t="shared" si="6"/>
        <v>0.54739637455259205</v>
      </c>
    </row>
    <row r="410" spans="1:13" hidden="1" x14ac:dyDescent="0.35">
      <c r="A410" s="35" t="s">
        <v>133</v>
      </c>
      <c r="B410" s="35" t="s">
        <v>13</v>
      </c>
      <c r="C410" s="35">
        <v>2214</v>
      </c>
      <c r="D410" s="35">
        <v>719</v>
      </c>
      <c r="E410" s="35">
        <v>32.5</v>
      </c>
      <c r="F410" s="35">
        <v>563</v>
      </c>
      <c r="G410" s="35">
        <v>25.4</v>
      </c>
      <c r="H410" s="35">
        <v>65.7</v>
      </c>
      <c r="I410" s="35">
        <v>54.5</v>
      </c>
      <c r="J410" s="35" t="s">
        <v>134</v>
      </c>
      <c r="K410" s="35" t="s">
        <v>106</v>
      </c>
      <c r="M410" s="38">
        <f t="shared" si="6"/>
        <v>0.32475158084914185</v>
      </c>
    </row>
    <row r="411" spans="1:13" hidden="1" x14ac:dyDescent="0.35">
      <c r="A411" s="35" t="s">
        <v>133</v>
      </c>
      <c r="B411" s="35" t="s">
        <v>14</v>
      </c>
      <c r="C411" s="35">
        <v>2474</v>
      </c>
      <c r="D411" s="35">
        <v>1245</v>
      </c>
      <c r="E411" s="35">
        <v>50.3</v>
      </c>
      <c r="F411" s="35">
        <v>1085</v>
      </c>
      <c r="G411" s="35">
        <v>43.9</v>
      </c>
      <c r="H411" s="35">
        <v>76.900000000000006</v>
      </c>
      <c r="I411" s="35">
        <v>69</v>
      </c>
      <c r="J411" s="35" t="s">
        <v>134</v>
      </c>
      <c r="K411" s="35" t="s">
        <v>106</v>
      </c>
      <c r="M411" s="38">
        <f t="shared" si="6"/>
        <v>0.50323362974939367</v>
      </c>
    </row>
    <row r="412" spans="1:13" hidden="1" x14ac:dyDescent="0.35">
      <c r="A412" s="35" t="s">
        <v>133</v>
      </c>
      <c r="B412" s="35" t="s">
        <v>15</v>
      </c>
      <c r="C412" s="35">
        <v>2174</v>
      </c>
      <c r="D412" s="35">
        <v>1679</v>
      </c>
      <c r="E412" s="35">
        <v>77.2</v>
      </c>
      <c r="F412" s="35">
        <v>1596</v>
      </c>
      <c r="G412" s="35">
        <v>73.400000000000006</v>
      </c>
      <c r="H412" s="35">
        <v>89</v>
      </c>
      <c r="I412" s="35">
        <v>84.7</v>
      </c>
      <c r="J412" s="35" t="s">
        <v>134</v>
      </c>
      <c r="K412" s="35" t="s">
        <v>106</v>
      </c>
      <c r="M412" s="38">
        <f t="shared" si="6"/>
        <v>0.7723091076356946</v>
      </c>
    </row>
    <row r="413" spans="1:13" hidden="1" x14ac:dyDescent="0.35">
      <c r="A413" s="35" t="s">
        <v>133</v>
      </c>
      <c r="B413" s="35" t="s">
        <v>16</v>
      </c>
      <c r="C413" s="35">
        <v>910</v>
      </c>
      <c r="D413" s="35">
        <v>764</v>
      </c>
      <c r="E413" s="35">
        <v>84</v>
      </c>
      <c r="F413" s="35">
        <v>754</v>
      </c>
      <c r="G413" s="35">
        <v>82.9</v>
      </c>
      <c r="H413" s="35">
        <v>90.9</v>
      </c>
      <c r="I413" s="35">
        <v>89</v>
      </c>
      <c r="J413" s="35" t="s">
        <v>134</v>
      </c>
      <c r="K413" s="35" t="s">
        <v>106</v>
      </c>
      <c r="M413" s="38">
        <f t="shared" si="6"/>
        <v>0.83956043956043958</v>
      </c>
    </row>
    <row r="414" spans="1:13" hidden="1" x14ac:dyDescent="0.35">
      <c r="A414" s="35" t="s">
        <v>133</v>
      </c>
      <c r="B414" s="35" t="s">
        <v>359</v>
      </c>
      <c r="C414" s="35">
        <v>10013</v>
      </c>
      <c r="D414" s="35">
        <v>4741</v>
      </c>
      <c r="E414" s="35">
        <v>47.3</v>
      </c>
      <c r="F414" s="35">
        <v>4255</v>
      </c>
      <c r="G414" s="35">
        <v>42.5</v>
      </c>
      <c r="H414" s="35">
        <v>65</v>
      </c>
      <c r="I414" s="35">
        <v>56.9</v>
      </c>
      <c r="J414" s="35" t="s">
        <v>134</v>
      </c>
      <c r="K414" s="35" t="s">
        <v>106</v>
      </c>
      <c r="M414" s="38">
        <f t="shared" si="6"/>
        <v>0.47348447018875461</v>
      </c>
    </row>
    <row r="415" spans="1:13" x14ac:dyDescent="0.35">
      <c r="A415" s="35" t="s">
        <v>135</v>
      </c>
      <c r="B415" s="35" t="s">
        <v>10</v>
      </c>
      <c r="C415" s="35">
        <v>2417</v>
      </c>
      <c r="D415" s="35">
        <v>1097</v>
      </c>
      <c r="E415" s="35">
        <v>45.4</v>
      </c>
      <c r="F415" s="35">
        <v>824</v>
      </c>
      <c r="G415" s="35">
        <v>34.1</v>
      </c>
      <c r="H415" s="35">
        <v>66.3</v>
      </c>
      <c r="I415" s="35">
        <v>54.5</v>
      </c>
      <c r="J415" s="35" t="s">
        <v>136</v>
      </c>
      <c r="K415" s="35" t="s">
        <v>106</v>
      </c>
      <c r="M415" s="38">
        <f t="shared" si="6"/>
        <v>0.45386843194042203</v>
      </c>
    </row>
    <row r="416" spans="1:13" hidden="1" x14ac:dyDescent="0.35">
      <c r="A416" s="35" t="s">
        <v>135</v>
      </c>
      <c r="B416" s="35" t="s">
        <v>358</v>
      </c>
      <c r="C416" s="35">
        <v>19927</v>
      </c>
      <c r="D416" s="35">
        <v>12219</v>
      </c>
      <c r="E416" s="35">
        <v>61.3</v>
      </c>
      <c r="F416" s="35">
        <v>10673</v>
      </c>
      <c r="G416" s="35">
        <v>53.6</v>
      </c>
      <c r="H416" s="35">
        <v>76.400000000000006</v>
      </c>
      <c r="I416" s="35">
        <v>66.900000000000006</v>
      </c>
      <c r="J416" s="35" t="s">
        <v>136</v>
      </c>
      <c r="K416" s="35" t="s">
        <v>106</v>
      </c>
      <c r="M416" s="38">
        <f t="shared" si="6"/>
        <v>0.61318813669895122</v>
      </c>
    </row>
    <row r="417" spans="1:13" hidden="1" x14ac:dyDescent="0.35">
      <c r="A417" s="35" t="s">
        <v>135</v>
      </c>
      <c r="B417" s="35" t="s">
        <v>13</v>
      </c>
      <c r="C417" s="35">
        <v>6112</v>
      </c>
      <c r="D417" s="35">
        <v>2809</v>
      </c>
      <c r="E417" s="35">
        <v>46</v>
      </c>
      <c r="F417" s="35">
        <v>2214</v>
      </c>
      <c r="G417" s="35">
        <v>36.200000000000003</v>
      </c>
      <c r="H417" s="35">
        <v>65.7</v>
      </c>
      <c r="I417" s="35">
        <v>54.5</v>
      </c>
      <c r="J417" s="35" t="s">
        <v>136</v>
      </c>
      <c r="K417" s="35" t="s">
        <v>106</v>
      </c>
      <c r="M417" s="38">
        <f t="shared" si="6"/>
        <v>0.45958769633507851</v>
      </c>
    </row>
    <row r="418" spans="1:13" hidden="1" x14ac:dyDescent="0.35">
      <c r="A418" s="35" t="s">
        <v>135</v>
      </c>
      <c r="B418" s="35" t="s">
        <v>14</v>
      </c>
      <c r="C418" s="35">
        <v>5814</v>
      </c>
      <c r="D418" s="35">
        <v>3696</v>
      </c>
      <c r="E418" s="35">
        <v>63.6</v>
      </c>
      <c r="F418" s="35">
        <v>3249</v>
      </c>
      <c r="G418" s="35">
        <v>55.9</v>
      </c>
      <c r="H418" s="35">
        <v>76.900000000000006</v>
      </c>
      <c r="I418" s="35">
        <v>69</v>
      </c>
      <c r="J418" s="35" t="s">
        <v>136</v>
      </c>
      <c r="K418" s="35" t="s">
        <v>106</v>
      </c>
      <c r="M418" s="38">
        <f t="shared" si="6"/>
        <v>0.63570691434468529</v>
      </c>
    </row>
    <row r="419" spans="1:13" hidden="1" x14ac:dyDescent="0.35">
      <c r="A419" s="35" t="s">
        <v>135</v>
      </c>
      <c r="B419" s="35" t="s">
        <v>15</v>
      </c>
      <c r="C419" s="35">
        <v>3945</v>
      </c>
      <c r="D419" s="35">
        <v>3128</v>
      </c>
      <c r="E419" s="35">
        <v>79.3</v>
      </c>
      <c r="F419" s="35">
        <v>2956</v>
      </c>
      <c r="G419" s="35">
        <v>74.900000000000006</v>
      </c>
      <c r="H419" s="35">
        <v>89</v>
      </c>
      <c r="I419" s="35">
        <v>84.7</v>
      </c>
      <c r="J419" s="35" t="s">
        <v>136</v>
      </c>
      <c r="K419" s="35" t="s">
        <v>106</v>
      </c>
      <c r="M419" s="38">
        <f t="shared" si="6"/>
        <v>0.79290240811153356</v>
      </c>
    </row>
    <row r="420" spans="1:13" hidden="1" x14ac:dyDescent="0.35">
      <c r="A420" s="35" t="s">
        <v>135</v>
      </c>
      <c r="B420" s="35" t="s">
        <v>16</v>
      </c>
      <c r="C420" s="35">
        <v>1639</v>
      </c>
      <c r="D420" s="35">
        <v>1428</v>
      </c>
      <c r="E420" s="35">
        <v>87.1</v>
      </c>
      <c r="F420" s="35">
        <v>1396</v>
      </c>
      <c r="G420" s="35">
        <v>85.2</v>
      </c>
      <c r="H420" s="35">
        <v>90.9</v>
      </c>
      <c r="I420" s="35">
        <v>89</v>
      </c>
      <c r="J420" s="35" t="s">
        <v>136</v>
      </c>
      <c r="K420" s="35" t="s">
        <v>106</v>
      </c>
      <c r="M420" s="38">
        <f t="shared" si="6"/>
        <v>0.87126296522269675</v>
      </c>
    </row>
    <row r="421" spans="1:13" hidden="1" x14ac:dyDescent="0.35">
      <c r="A421" s="35" t="s">
        <v>135</v>
      </c>
      <c r="B421" s="35" t="s">
        <v>359</v>
      </c>
      <c r="C421" s="35">
        <v>23417</v>
      </c>
      <c r="D421" s="35">
        <v>12219</v>
      </c>
      <c r="E421" s="35">
        <v>52.2</v>
      </c>
      <c r="F421" s="35">
        <v>10673</v>
      </c>
      <c r="G421" s="35">
        <v>45.6</v>
      </c>
      <c r="H421" s="35">
        <v>65</v>
      </c>
      <c r="I421" s="35">
        <v>56.9</v>
      </c>
      <c r="J421" s="35" t="s">
        <v>136</v>
      </c>
      <c r="K421" s="35" t="s">
        <v>106</v>
      </c>
      <c r="M421" s="38">
        <f t="shared" si="6"/>
        <v>0.5218004014177734</v>
      </c>
    </row>
    <row r="422" spans="1:13" x14ac:dyDescent="0.35">
      <c r="A422" s="35" t="s">
        <v>137</v>
      </c>
      <c r="B422" s="35" t="s">
        <v>10</v>
      </c>
      <c r="C422" s="35">
        <v>2723</v>
      </c>
      <c r="D422" s="35">
        <v>1591</v>
      </c>
      <c r="E422" s="35">
        <v>58.4</v>
      </c>
      <c r="F422" s="35">
        <v>1285</v>
      </c>
      <c r="G422" s="35">
        <v>47.2</v>
      </c>
      <c r="H422" s="35">
        <v>66.3</v>
      </c>
      <c r="I422" s="35">
        <v>54.5</v>
      </c>
      <c r="J422" s="35" t="s">
        <v>138</v>
      </c>
      <c r="K422" s="35" t="s">
        <v>106</v>
      </c>
      <c r="M422" s="38">
        <f t="shared" si="6"/>
        <v>0.58428204186558941</v>
      </c>
    </row>
    <row r="423" spans="1:13" hidden="1" x14ac:dyDescent="0.35">
      <c r="A423" s="35" t="s">
        <v>137</v>
      </c>
      <c r="B423" s="35" t="s">
        <v>358</v>
      </c>
      <c r="C423" s="35">
        <v>26001</v>
      </c>
      <c r="D423" s="35">
        <v>18560</v>
      </c>
      <c r="E423" s="35">
        <v>71.400000000000006</v>
      </c>
      <c r="F423" s="35">
        <v>16759</v>
      </c>
      <c r="G423" s="35">
        <v>64.5</v>
      </c>
      <c r="H423" s="35">
        <v>76.400000000000006</v>
      </c>
      <c r="I423" s="35">
        <v>66.900000000000006</v>
      </c>
      <c r="J423" s="35" t="s">
        <v>138</v>
      </c>
      <c r="K423" s="35" t="s">
        <v>106</v>
      </c>
      <c r="M423" s="38">
        <f t="shared" si="6"/>
        <v>0.71381869928079689</v>
      </c>
    </row>
    <row r="424" spans="1:13" hidden="1" x14ac:dyDescent="0.35">
      <c r="A424" s="35" t="s">
        <v>137</v>
      </c>
      <c r="B424" s="35" t="s">
        <v>13</v>
      </c>
      <c r="C424" s="35">
        <v>7569</v>
      </c>
      <c r="D424" s="35">
        <v>4231</v>
      </c>
      <c r="E424" s="35">
        <v>55.9</v>
      </c>
      <c r="F424" s="35">
        <v>3497</v>
      </c>
      <c r="G424" s="35">
        <v>46.2</v>
      </c>
      <c r="H424" s="35">
        <v>65.7</v>
      </c>
      <c r="I424" s="35">
        <v>54.5</v>
      </c>
      <c r="J424" s="35" t="s">
        <v>138</v>
      </c>
      <c r="K424" s="35" t="s">
        <v>106</v>
      </c>
      <c r="M424" s="38">
        <f t="shared" si="6"/>
        <v>0.55899061963271235</v>
      </c>
    </row>
    <row r="425" spans="1:13" hidden="1" x14ac:dyDescent="0.35">
      <c r="A425" s="35" t="s">
        <v>137</v>
      </c>
      <c r="B425" s="35" t="s">
        <v>14</v>
      </c>
      <c r="C425" s="35">
        <v>7205</v>
      </c>
      <c r="D425" s="35">
        <v>5140</v>
      </c>
      <c r="E425" s="35">
        <v>71.3</v>
      </c>
      <c r="F425" s="35">
        <v>4606</v>
      </c>
      <c r="G425" s="35">
        <v>63.9</v>
      </c>
      <c r="H425" s="35">
        <v>76.900000000000006</v>
      </c>
      <c r="I425" s="35">
        <v>69</v>
      </c>
      <c r="J425" s="35" t="s">
        <v>138</v>
      </c>
      <c r="K425" s="35" t="s">
        <v>106</v>
      </c>
      <c r="M425" s="38">
        <f t="shared" si="6"/>
        <v>0.7133934767522554</v>
      </c>
    </row>
    <row r="426" spans="1:13" hidden="1" x14ac:dyDescent="0.35">
      <c r="A426" s="35" t="s">
        <v>137</v>
      </c>
      <c r="B426" s="35" t="s">
        <v>15</v>
      </c>
      <c r="C426" s="35">
        <v>5568</v>
      </c>
      <c r="D426" s="35">
        <v>4774</v>
      </c>
      <c r="E426" s="35">
        <v>85.7</v>
      </c>
      <c r="F426" s="35">
        <v>4625</v>
      </c>
      <c r="G426" s="35">
        <v>83.1</v>
      </c>
      <c r="H426" s="35">
        <v>89</v>
      </c>
      <c r="I426" s="35">
        <v>84.7</v>
      </c>
      <c r="J426" s="35" t="s">
        <v>138</v>
      </c>
      <c r="K426" s="35" t="s">
        <v>106</v>
      </c>
      <c r="M426" s="38">
        <f t="shared" si="6"/>
        <v>0.85739942528735635</v>
      </c>
    </row>
    <row r="427" spans="1:13" hidden="1" x14ac:dyDescent="0.35">
      <c r="A427" s="35" t="s">
        <v>137</v>
      </c>
      <c r="B427" s="35" t="s">
        <v>16</v>
      </c>
      <c r="C427" s="35">
        <v>2937</v>
      </c>
      <c r="D427" s="35">
        <v>2727</v>
      </c>
      <c r="E427" s="35">
        <v>92.9</v>
      </c>
      <c r="F427" s="35">
        <v>2680</v>
      </c>
      <c r="G427" s="35">
        <v>91.3</v>
      </c>
      <c r="H427" s="35">
        <v>90.9</v>
      </c>
      <c r="I427" s="35">
        <v>89</v>
      </c>
      <c r="J427" s="35" t="s">
        <v>138</v>
      </c>
      <c r="K427" s="35" t="s">
        <v>106</v>
      </c>
      <c r="M427" s="38">
        <f t="shared" si="6"/>
        <v>0.92849846782431056</v>
      </c>
    </row>
    <row r="428" spans="1:13" hidden="1" x14ac:dyDescent="0.35">
      <c r="A428" s="35" t="s">
        <v>137</v>
      </c>
      <c r="B428" s="35" t="s">
        <v>359</v>
      </c>
      <c r="C428" s="35">
        <v>30125</v>
      </c>
      <c r="D428" s="35">
        <v>18560</v>
      </c>
      <c r="E428" s="35">
        <v>61.6</v>
      </c>
      <c r="F428" s="35">
        <v>16759</v>
      </c>
      <c r="G428" s="35">
        <v>55.6</v>
      </c>
      <c r="H428" s="35">
        <v>65</v>
      </c>
      <c r="I428" s="35">
        <v>56.9</v>
      </c>
      <c r="J428" s="35" t="s">
        <v>138</v>
      </c>
      <c r="K428" s="35" t="s">
        <v>106</v>
      </c>
      <c r="M428" s="38">
        <f t="shared" si="6"/>
        <v>0.61609958506224072</v>
      </c>
    </row>
    <row r="429" spans="1:13" x14ac:dyDescent="0.35">
      <c r="A429" s="35" t="s">
        <v>139</v>
      </c>
      <c r="B429" s="35" t="s">
        <v>10</v>
      </c>
      <c r="C429" s="35">
        <v>725</v>
      </c>
      <c r="D429" s="35">
        <v>339</v>
      </c>
      <c r="E429" s="35">
        <v>46.8</v>
      </c>
      <c r="F429" s="35">
        <v>263</v>
      </c>
      <c r="G429" s="35">
        <v>36.299999999999997</v>
      </c>
      <c r="H429" s="35">
        <v>66.3</v>
      </c>
      <c r="I429" s="35">
        <v>54.5</v>
      </c>
      <c r="J429" s="35" t="s">
        <v>140</v>
      </c>
      <c r="K429" s="35" t="s">
        <v>106</v>
      </c>
      <c r="M429" s="38">
        <f t="shared" si="6"/>
        <v>0.46758620689655173</v>
      </c>
    </row>
    <row r="430" spans="1:13" hidden="1" x14ac:dyDescent="0.35">
      <c r="A430" s="35" t="s">
        <v>139</v>
      </c>
      <c r="B430" s="35" t="s">
        <v>358</v>
      </c>
      <c r="C430" s="35">
        <v>6696</v>
      </c>
      <c r="D430" s="35">
        <v>4315</v>
      </c>
      <c r="E430" s="35">
        <v>64.400000000000006</v>
      </c>
      <c r="F430" s="35">
        <v>3840</v>
      </c>
      <c r="G430" s="35">
        <v>57.3</v>
      </c>
      <c r="H430" s="35">
        <v>76.400000000000006</v>
      </c>
      <c r="I430" s="35">
        <v>66.900000000000006</v>
      </c>
      <c r="J430" s="35" t="s">
        <v>140</v>
      </c>
      <c r="K430" s="35" t="s">
        <v>106</v>
      </c>
      <c r="M430" s="38">
        <f t="shared" si="6"/>
        <v>0.64441457586618878</v>
      </c>
    </row>
    <row r="431" spans="1:13" hidden="1" x14ac:dyDescent="0.35">
      <c r="A431" s="35" t="s">
        <v>139</v>
      </c>
      <c r="B431" s="35" t="s">
        <v>13</v>
      </c>
      <c r="C431" s="35">
        <v>1797</v>
      </c>
      <c r="D431" s="35">
        <v>914</v>
      </c>
      <c r="E431" s="35">
        <v>50.9</v>
      </c>
      <c r="F431" s="35">
        <v>764</v>
      </c>
      <c r="G431" s="35">
        <v>42.5</v>
      </c>
      <c r="H431" s="35">
        <v>65.7</v>
      </c>
      <c r="I431" s="35">
        <v>54.5</v>
      </c>
      <c r="J431" s="35" t="s">
        <v>140</v>
      </c>
      <c r="K431" s="35" t="s">
        <v>106</v>
      </c>
      <c r="M431" s="38">
        <f t="shared" si="6"/>
        <v>0.50862548692264886</v>
      </c>
    </row>
    <row r="432" spans="1:13" hidden="1" x14ac:dyDescent="0.35">
      <c r="A432" s="35" t="s">
        <v>139</v>
      </c>
      <c r="B432" s="35" t="s">
        <v>14</v>
      </c>
      <c r="C432" s="35">
        <v>2038</v>
      </c>
      <c r="D432" s="35">
        <v>1296</v>
      </c>
      <c r="E432" s="35">
        <v>63.6</v>
      </c>
      <c r="F432" s="35">
        <v>1127</v>
      </c>
      <c r="G432" s="35">
        <v>55.3</v>
      </c>
      <c r="H432" s="35">
        <v>76.900000000000006</v>
      </c>
      <c r="I432" s="35">
        <v>69</v>
      </c>
      <c r="J432" s="35" t="s">
        <v>140</v>
      </c>
      <c r="K432" s="35" t="s">
        <v>106</v>
      </c>
      <c r="M432" s="38">
        <f t="shared" si="6"/>
        <v>0.63591756624141316</v>
      </c>
    </row>
    <row r="433" spans="1:13" hidden="1" x14ac:dyDescent="0.35">
      <c r="A433" s="35" t="s">
        <v>139</v>
      </c>
      <c r="B433" s="35" t="s">
        <v>15</v>
      </c>
      <c r="C433" s="35">
        <v>1527</v>
      </c>
      <c r="D433" s="35">
        <v>1241</v>
      </c>
      <c r="E433" s="35">
        <v>81.3</v>
      </c>
      <c r="F433" s="35">
        <v>1175</v>
      </c>
      <c r="G433" s="35">
        <v>76.900000000000006</v>
      </c>
      <c r="H433" s="35">
        <v>89</v>
      </c>
      <c r="I433" s="35">
        <v>84.7</v>
      </c>
      <c r="J433" s="35" t="s">
        <v>140</v>
      </c>
      <c r="K433" s="35" t="s">
        <v>106</v>
      </c>
      <c r="M433" s="38">
        <f t="shared" si="6"/>
        <v>0.81270464963981659</v>
      </c>
    </row>
    <row r="434" spans="1:13" hidden="1" x14ac:dyDescent="0.35">
      <c r="A434" s="35" t="s">
        <v>139</v>
      </c>
      <c r="B434" s="35" t="s">
        <v>16</v>
      </c>
      <c r="C434" s="35">
        <v>609</v>
      </c>
      <c r="D434" s="35">
        <v>511</v>
      </c>
      <c r="E434" s="35">
        <v>83.9</v>
      </c>
      <c r="F434" s="35">
        <v>502</v>
      </c>
      <c r="G434" s="35">
        <v>82.5</v>
      </c>
      <c r="H434" s="35">
        <v>90.9</v>
      </c>
      <c r="I434" s="35">
        <v>89</v>
      </c>
      <c r="J434" s="35" t="s">
        <v>140</v>
      </c>
      <c r="K434" s="35" t="s">
        <v>106</v>
      </c>
      <c r="M434" s="38">
        <f t="shared" si="6"/>
        <v>0.83908045977011492</v>
      </c>
    </row>
    <row r="435" spans="1:13" hidden="1" x14ac:dyDescent="0.35">
      <c r="A435" s="35" t="s">
        <v>139</v>
      </c>
      <c r="B435" s="35" t="s">
        <v>359</v>
      </c>
      <c r="C435" s="35">
        <v>7797</v>
      </c>
      <c r="D435" s="35">
        <v>4315</v>
      </c>
      <c r="E435" s="35">
        <v>55.3</v>
      </c>
      <c r="F435" s="35">
        <v>3840</v>
      </c>
      <c r="G435" s="35">
        <v>49.3</v>
      </c>
      <c r="H435" s="35">
        <v>65</v>
      </c>
      <c r="I435" s="35">
        <v>56.9</v>
      </c>
      <c r="J435" s="35" t="s">
        <v>140</v>
      </c>
      <c r="K435" s="35" t="s">
        <v>106</v>
      </c>
      <c r="M435" s="38">
        <f t="shared" si="6"/>
        <v>0.55341798127484931</v>
      </c>
    </row>
    <row r="436" spans="1:13" x14ac:dyDescent="0.35">
      <c r="A436" s="35" t="s">
        <v>141</v>
      </c>
      <c r="B436" s="35" t="s">
        <v>10</v>
      </c>
      <c r="C436" s="35">
        <v>211</v>
      </c>
      <c r="D436" s="35">
        <v>112</v>
      </c>
      <c r="E436" s="35">
        <v>53</v>
      </c>
      <c r="F436" s="35">
        <v>88</v>
      </c>
      <c r="G436" s="35">
        <v>41.7</v>
      </c>
      <c r="H436" s="35">
        <v>66.3</v>
      </c>
      <c r="I436" s="35">
        <v>54.5</v>
      </c>
      <c r="J436" s="35" t="s">
        <v>142</v>
      </c>
      <c r="K436" s="35" t="s">
        <v>106</v>
      </c>
      <c r="M436" s="38">
        <f t="shared" si="6"/>
        <v>0.53080568720379151</v>
      </c>
    </row>
    <row r="437" spans="1:13" hidden="1" x14ac:dyDescent="0.35">
      <c r="A437" s="35" t="s">
        <v>141</v>
      </c>
      <c r="B437" s="35" t="s">
        <v>358</v>
      </c>
      <c r="C437" s="35">
        <v>2078</v>
      </c>
      <c r="D437" s="35">
        <v>1374</v>
      </c>
      <c r="E437" s="35">
        <v>66.099999999999994</v>
      </c>
      <c r="F437" s="35">
        <v>1267</v>
      </c>
      <c r="G437" s="35">
        <v>61</v>
      </c>
      <c r="H437" s="35">
        <v>76.400000000000006</v>
      </c>
      <c r="I437" s="35">
        <v>66.900000000000006</v>
      </c>
      <c r="J437" s="35" t="s">
        <v>142</v>
      </c>
      <c r="K437" s="35" t="s">
        <v>106</v>
      </c>
      <c r="M437" s="38">
        <f t="shared" si="6"/>
        <v>0.66121270452358039</v>
      </c>
    </row>
    <row r="438" spans="1:13" hidden="1" x14ac:dyDescent="0.35">
      <c r="A438" s="35" t="s">
        <v>141</v>
      </c>
      <c r="B438" s="35" t="s">
        <v>13</v>
      </c>
      <c r="C438" s="35">
        <v>497</v>
      </c>
      <c r="D438" s="35">
        <v>256</v>
      </c>
      <c r="E438" s="35">
        <v>51.5</v>
      </c>
      <c r="F438" s="35">
        <v>225</v>
      </c>
      <c r="G438" s="35">
        <v>45.3</v>
      </c>
      <c r="H438" s="35">
        <v>65.7</v>
      </c>
      <c r="I438" s="35">
        <v>54.5</v>
      </c>
      <c r="J438" s="35" t="s">
        <v>142</v>
      </c>
      <c r="K438" s="35" t="s">
        <v>106</v>
      </c>
      <c r="M438" s="38">
        <f t="shared" si="6"/>
        <v>0.51509054325955739</v>
      </c>
    </row>
    <row r="439" spans="1:13" hidden="1" x14ac:dyDescent="0.35">
      <c r="A439" s="35" t="s">
        <v>141</v>
      </c>
      <c r="B439" s="35" t="s">
        <v>14</v>
      </c>
      <c r="C439" s="35">
        <v>582</v>
      </c>
      <c r="D439" s="35">
        <v>372</v>
      </c>
      <c r="E439" s="35">
        <v>63.9</v>
      </c>
      <c r="F439" s="35">
        <v>338</v>
      </c>
      <c r="G439" s="35">
        <v>58</v>
      </c>
      <c r="H439" s="35">
        <v>76.900000000000006</v>
      </c>
      <c r="I439" s="35">
        <v>69</v>
      </c>
      <c r="J439" s="35" t="s">
        <v>142</v>
      </c>
      <c r="K439" s="35" t="s">
        <v>106</v>
      </c>
      <c r="M439" s="38">
        <f t="shared" si="6"/>
        <v>0.63917525773195871</v>
      </c>
    </row>
    <row r="440" spans="1:13" hidden="1" x14ac:dyDescent="0.35">
      <c r="A440" s="35" t="s">
        <v>141</v>
      </c>
      <c r="B440" s="35" t="s">
        <v>15</v>
      </c>
      <c r="C440" s="35">
        <v>504</v>
      </c>
      <c r="D440" s="35">
        <v>384</v>
      </c>
      <c r="E440" s="35">
        <v>76.099999999999994</v>
      </c>
      <c r="F440" s="35">
        <v>375</v>
      </c>
      <c r="G440" s="35">
        <v>74.400000000000006</v>
      </c>
      <c r="H440" s="35">
        <v>89</v>
      </c>
      <c r="I440" s="35">
        <v>84.7</v>
      </c>
      <c r="J440" s="35" t="s">
        <v>142</v>
      </c>
      <c r="K440" s="35" t="s">
        <v>106</v>
      </c>
      <c r="M440" s="38">
        <f t="shared" si="6"/>
        <v>0.76190476190476186</v>
      </c>
    </row>
    <row r="441" spans="1:13" hidden="1" x14ac:dyDescent="0.35">
      <c r="A441" s="35" t="s">
        <v>141</v>
      </c>
      <c r="B441" s="35" t="s">
        <v>16</v>
      </c>
      <c r="C441" s="35">
        <v>283</v>
      </c>
      <c r="D441" s="35">
        <v>244</v>
      </c>
      <c r="E441" s="35">
        <v>86.1</v>
      </c>
      <c r="F441" s="35">
        <v>238</v>
      </c>
      <c r="G441" s="35">
        <v>84</v>
      </c>
      <c r="H441" s="35">
        <v>90.9</v>
      </c>
      <c r="I441" s="35">
        <v>89</v>
      </c>
      <c r="J441" s="35" t="s">
        <v>142</v>
      </c>
      <c r="K441" s="35" t="s">
        <v>106</v>
      </c>
      <c r="M441" s="38">
        <f t="shared" si="6"/>
        <v>0.86219081272084808</v>
      </c>
    </row>
    <row r="442" spans="1:13" hidden="1" x14ac:dyDescent="0.35">
      <c r="A442" s="35" t="s">
        <v>141</v>
      </c>
      <c r="B442" s="35" t="s">
        <v>359</v>
      </c>
      <c r="C442" s="35">
        <v>2351</v>
      </c>
      <c r="D442" s="35">
        <v>1374</v>
      </c>
      <c r="E442" s="35">
        <v>58.4</v>
      </c>
      <c r="F442" s="35">
        <v>1267</v>
      </c>
      <c r="G442" s="35">
        <v>53.9</v>
      </c>
      <c r="H442" s="35">
        <v>65</v>
      </c>
      <c r="I442" s="35">
        <v>56.9</v>
      </c>
      <c r="J442" s="35" t="s">
        <v>142</v>
      </c>
      <c r="K442" s="35" t="s">
        <v>106</v>
      </c>
      <c r="M442" s="38">
        <f t="shared" si="6"/>
        <v>0.58443215652913649</v>
      </c>
    </row>
    <row r="443" spans="1:13" x14ac:dyDescent="0.35">
      <c r="A443" s="35" t="s">
        <v>143</v>
      </c>
      <c r="B443" s="35" t="s">
        <v>10</v>
      </c>
      <c r="C443" s="35">
        <v>818</v>
      </c>
      <c r="D443" s="35">
        <v>436</v>
      </c>
      <c r="E443" s="35">
        <v>53.3</v>
      </c>
      <c r="F443" s="35">
        <v>352</v>
      </c>
      <c r="G443" s="35">
        <v>43</v>
      </c>
      <c r="H443" s="35">
        <v>66.3</v>
      </c>
      <c r="I443" s="35">
        <v>54.5</v>
      </c>
      <c r="J443" s="35" t="s">
        <v>144</v>
      </c>
      <c r="K443" s="35" t="s">
        <v>106</v>
      </c>
      <c r="M443" s="38">
        <f t="shared" si="6"/>
        <v>0.5330073349633252</v>
      </c>
    </row>
    <row r="444" spans="1:13" hidden="1" x14ac:dyDescent="0.35">
      <c r="A444" s="35" t="s">
        <v>143</v>
      </c>
      <c r="B444" s="35" t="s">
        <v>358</v>
      </c>
      <c r="C444" s="35">
        <v>7364</v>
      </c>
      <c r="D444" s="35">
        <v>5032</v>
      </c>
      <c r="E444" s="35">
        <v>68.3</v>
      </c>
      <c r="F444" s="35">
        <v>4509</v>
      </c>
      <c r="G444" s="35">
        <v>61.2</v>
      </c>
      <c r="H444" s="35">
        <v>76.400000000000006</v>
      </c>
      <c r="I444" s="35">
        <v>66.900000000000006</v>
      </c>
      <c r="J444" s="35" t="s">
        <v>144</v>
      </c>
      <c r="K444" s="35" t="s">
        <v>106</v>
      </c>
      <c r="M444" s="38">
        <f t="shared" si="6"/>
        <v>0.68332428028245518</v>
      </c>
    </row>
    <row r="445" spans="1:13" hidden="1" x14ac:dyDescent="0.35">
      <c r="A445" s="35" t="s">
        <v>143</v>
      </c>
      <c r="B445" s="35" t="s">
        <v>13</v>
      </c>
      <c r="C445" s="35">
        <v>1831</v>
      </c>
      <c r="D445" s="35">
        <v>902</v>
      </c>
      <c r="E445" s="35">
        <v>49.3</v>
      </c>
      <c r="F445" s="35">
        <v>729</v>
      </c>
      <c r="G445" s="35">
        <v>39.799999999999997</v>
      </c>
      <c r="H445" s="35">
        <v>65.7</v>
      </c>
      <c r="I445" s="35">
        <v>54.5</v>
      </c>
      <c r="J445" s="35" t="s">
        <v>144</v>
      </c>
      <c r="K445" s="35" t="s">
        <v>106</v>
      </c>
      <c r="M445" s="38">
        <f t="shared" si="6"/>
        <v>0.49262697979246312</v>
      </c>
    </row>
    <row r="446" spans="1:13" hidden="1" x14ac:dyDescent="0.35">
      <c r="A446" s="35" t="s">
        <v>143</v>
      </c>
      <c r="B446" s="35" t="s">
        <v>14</v>
      </c>
      <c r="C446" s="35">
        <v>2121</v>
      </c>
      <c r="D446" s="35">
        <v>1409</v>
      </c>
      <c r="E446" s="35">
        <v>66.400000000000006</v>
      </c>
      <c r="F446" s="35">
        <v>1245</v>
      </c>
      <c r="G446" s="35">
        <v>58.7</v>
      </c>
      <c r="H446" s="35">
        <v>76.900000000000006</v>
      </c>
      <c r="I446" s="35">
        <v>69</v>
      </c>
      <c r="J446" s="35" t="s">
        <v>144</v>
      </c>
      <c r="K446" s="35" t="s">
        <v>106</v>
      </c>
      <c r="M446" s="38">
        <f t="shared" si="6"/>
        <v>0.66430928807166434</v>
      </c>
    </row>
    <row r="447" spans="1:13" hidden="1" x14ac:dyDescent="0.35">
      <c r="A447" s="35" t="s">
        <v>143</v>
      </c>
      <c r="B447" s="35" t="s">
        <v>15</v>
      </c>
      <c r="C447" s="35">
        <v>1767</v>
      </c>
      <c r="D447" s="35">
        <v>1527</v>
      </c>
      <c r="E447" s="35">
        <v>86.4</v>
      </c>
      <c r="F447" s="35">
        <v>1446</v>
      </c>
      <c r="G447" s="35">
        <v>81.8</v>
      </c>
      <c r="H447" s="35">
        <v>89</v>
      </c>
      <c r="I447" s="35">
        <v>84.7</v>
      </c>
      <c r="J447" s="35" t="s">
        <v>144</v>
      </c>
      <c r="K447" s="35" t="s">
        <v>106</v>
      </c>
      <c r="M447" s="38">
        <f t="shared" si="6"/>
        <v>0.86417657045840413</v>
      </c>
    </row>
    <row r="448" spans="1:13" hidden="1" x14ac:dyDescent="0.35">
      <c r="A448" s="35" t="s">
        <v>143</v>
      </c>
      <c r="B448" s="35" t="s">
        <v>16</v>
      </c>
      <c r="C448" s="35">
        <v>827</v>
      </c>
      <c r="D448" s="35">
        <v>741</v>
      </c>
      <c r="E448" s="35">
        <v>89.6</v>
      </c>
      <c r="F448" s="35">
        <v>726</v>
      </c>
      <c r="G448" s="35">
        <v>87.8</v>
      </c>
      <c r="H448" s="35">
        <v>90.9</v>
      </c>
      <c r="I448" s="35">
        <v>89</v>
      </c>
      <c r="J448" s="35" t="s">
        <v>144</v>
      </c>
      <c r="K448" s="35" t="s">
        <v>106</v>
      </c>
      <c r="M448" s="38">
        <f t="shared" si="6"/>
        <v>0.89600967351874239</v>
      </c>
    </row>
    <row r="449" spans="1:13" hidden="1" x14ac:dyDescent="0.35">
      <c r="A449" s="35" t="s">
        <v>143</v>
      </c>
      <c r="B449" s="35" t="s">
        <v>359</v>
      </c>
      <c r="C449" s="35">
        <v>8426</v>
      </c>
      <c r="D449" s="35">
        <v>5032</v>
      </c>
      <c r="E449" s="35">
        <v>59.7</v>
      </c>
      <c r="F449" s="35">
        <v>4509</v>
      </c>
      <c r="G449" s="35">
        <v>53.5</v>
      </c>
      <c r="H449" s="35">
        <v>65</v>
      </c>
      <c r="I449" s="35">
        <v>56.9</v>
      </c>
      <c r="J449" s="35" t="s">
        <v>144</v>
      </c>
      <c r="K449" s="35" t="s">
        <v>106</v>
      </c>
      <c r="M449" s="38">
        <f t="shared" si="6"/>
        <v>0.59719914550201758</v>
      </c>
    </row>
    <row r="450" spans="1:13" x14ac:dyDescent="0.35">
      <c r="A450" s="35" t="s">
        <v>145</v>
      </c>
      <c r="B450" s="35" t="s">
        <v>10</v>
      </c>
      <c r="C450" s="35">
        <v>548</v>
      </c>
      <c r="D450" s="35">
        <v>295</v>
      </c>
      <c r="E450" s="35">
        <v>53.8</v>
      </c>
      <c r="F450" s="35">
        <v>231</v>
      </c>
      <c r="G450" s="35">
        <v>42.1</v>
      </c>
      <c r="H450" s="35">
        <v>66.3</v>
      </c>
      <c r="I450" s="35">
        <v>54.5</v>
      </c>
      <c r="J450" s="35" t="s">
        <v>146</v>
      </c>
      <c r="K450" s="35" t="s">
        <v>106</v>
      </c>
      <c r="M450" s="38">
        <f t="shared" si="6"/>
        <v>0.53832116788321172</v>
      </c>
    </row>
    <row r="451" spans="1:13" hidden="1" x14ac:dyDescent="0.35">
      <c r="A451" s="35" t="s">
        <v>145</v>
      </c>
      <c r="B451" s="35" t="s">
        <v>358</v>
      </c>
      <c r="C451" s="35">
        <v>4184</v>
      </c>
      <c r="D451" s="35">
        <v>2683</v>
      </c>
      <c r="E451" s="35">
        <v>64.099999999999994</v>
      </c>
      <c r="F451" s="35">
        <v>2260</v>
      </c>
      <c r="G451" s="35">
        <v>54</v>
      </c>
      <c r="H451" s="35">
        <v>76.400000000000006</v>
      </c>
      <c r="I451" s="35">
        <v>66.900000000000006</v>
      </c>
      <c r="J451" s="35" t="s">
        <v>146</v>
      </c>
      <c r="K451" s="35" t="s">
        <v>106</v>
      </c>
      <c r="M451" s="38">
        <f t="shared" ref="M451:M514" si="7">D451/C451</f>
        <v>0.64125239005736134</v>
      </c>
    </row>
    <row r="452" spans="1:13" hidden="1" x14ac:dyDescent="0.35">
      <c r="A452" s="35" t="s">
        <v>145</v>
      </c>
      <c r="B452" s="35" t="s">
        <v>13</v>
      </c>
      <c r="C452" s="35">
        <v>1229</v>
      </c>
      <c r="D452" s="35">
        <v>566</v>
      </c>
      <c r="E452" s="35">
        <v>46</v>
      </c>
      <c r="F452" s="35">
        <v>411</v>
      </c>
      <c r="G452" s="35">
        <v>33.4</v>
      </c>
      <c r="H452" s="35">
        <v>65.7</v>
      </c>
      <c r="I452" s="35">
        <v>54.5</v>
      </c>
      <c r="J452" s="35" t="s">
        <v>146</v>
      </c>
      <c r="K452" s="35" t="s">
        <v>106</v>
      </c>
      <c r="M452" s="38">
        <f t="shared" si="7"/>
        <v>0.46053702196908053</v>
      </c>
    </row>
    <row r="453" spans="1:13" hidden="1" x14ac:dyDescent="0.35">
      <c r="A453" s="35" t="s">
        <v>145</v>
      </c>
      <c r="B453" s="35" t="s">
        <v>14</v>
      </c>
      <c r="C453" s="35">
        <v>1260</v>
      </c>
      <c r="D453" s="35">
        <v>845</v>
      </c>
      <c r="E453" s="35">
        <v>67.099999999999994</v>
      </c>
      <c r="F453" s="35">
        <v>692</v>
      </c>
      <c r="G453" s="35">
        <v>54.9</v>
      </c>
      <c r="H453" s="35">
        <v>76.900000000000006</v>
      </c>
      <c r="I453" s="35">
        <v>69</v>
      </c>
      <c r="J453" s="35" t="s">
        <v>146</v>
      </c>
      <c r="K453" s="35" t="s">
        <v>106</v>
      </c>
      <c r="M453" s="38">
        <f t="shared" si="7"/>
        <v>0.67063492063492058</v>
      </c>
    </row>
    <row r="454" spans="1:13" hidden="1" x14ac:dyDescent="0.35">
      <c r="A454" s="35" t="s">
        <v>145</v>
      </c>
      <c r="B454" s="35" t="s">
        <v>15</v>
      </c>
      <c r="C454" s="35">
        <v>772</v>
      </c>
      <c r="D454" s="35">
        <v>639</v>
      </c>
      <c r="E454" s="35">
        <v>82.7</v>
      </c>
      <c r="F454" s="35">
        <v>600</v>
      </c>
      <c r="G454" s="35">
        <v>77.7</v>
      </c>
      <c r="H454" s="35">
        <v>89</v>
      </c>
      <c r="I454" s="35">
        <v>84.7</v>
      </c>
      <c r="J454" s="35" t="s">
        <v>146</v>
      </c>
      <c r="K454" s="35" t="s">
        <v>106</v>
      </c>
      <c r="M454" s="38">
        <f t="shared" si="7"/>
        <v>0.82772020725388606</v>
      </c>
    </row>
    <row r="455" spans="1:13" hidden="1" x14ac:dyDescent="0.35">
      <c r="A455" s="35" t="s">
        <v>145</v>
      </c>
      <c r="B455" s="35" t="s">
        <v>16</v>
      </c>
      <c r="C455" s="35">
        <v>374</v>
      </c>
      <c r="D455" s="35">
        <v>327</v>
      </c>
      <c r="E455" s="35">
        <v>87.4</v>
      </c>
      <c r="F455" s="35">
        <v>319</v>
      </c>
      <c r="G455" s="35">
        <v>85.3</v>
      </c>
      <c r="H455" s="35">
        <v>90.9</v>
      </c>
      <c r="I455" s="35">
        <v>89</v>
      </c>
      <c r="J455" s="35" t="s">
        <v>146</v>
      </c>
      <c r="K455" s="35" t="s">
        <v>106</v>
      </c>
      <c r="M455" s="38">
        <f t="shared" si="7"/>
        <v>0.87433155080213909</v>
      </c>
    </row>
    <row r="456" spans="1:13" hidden="1" x14ac:dyDescent="0.35">
      <c r="A456" s="35" t="s">
        <v>145</v>
      </c>
      <c r="B456" s="35" t="s">
        <v>359</v>
      </c>
      <c r="C456" s="35">
        <v>4860</v>
      </c>
      <c r="D456" s="35">
        <v>2683</v>
      </c>
      <c r="E456" s="35">
        <v>55.2</v>
      </c>
      <c r="F456" s="35">
        <v>2260</v>
      </c>
      <c r="G456" s="35">
        <v>46.5</v>
      </c>
      <c r="H456" s="35">
        <v>65</v>
      </c>
      <c r="I456" s="35">
        <v>56.9</v>
      </c>
      <c r="J456" s="35" t="s">
        <v>146</v>
      </c>
      <c r="K456" s="35" t="s">
        <v>106</v>
      </c>
      <c r="M456" s="38">
        <f t="shared" si="7"/>
        <v>0.55205761316872426</v>
      </c>
    </row>
    <row r="457" spans="1:13" x14ac:dyDescent="0.35">
      <c r="A457" s="35" t="s">
        <v>147</v>
      </c>
      <c r="B457" s="35" t="s">
        <v>10</v>
      </c>
      <c r="C457" s="35">
        <v>1253</v>
      </c>
      <c r="D457" s="35">
        <v>712</v>
      </c>
      <c r="E457" s="35">
        <v>56.8</v>
      </c>
      <c r="F457" s="35">
        <v>593</v>
      </c>
      <c r="G457" s="35">
        <v>47.3</v>
      </c>
      <c r="H457" s="35">
        <v>66.3</v>
      </c>
      <c r="I457" s="35">
        <v>54.5</v>
      </c>
      <c r="J457" s="35" t="s">
        <v>148</v>
      </c>
      <c r="K457" s="35" t="s">
        <v>106</v>
      </c>
      <c r="M457" s="38">
        <f t="shared" si="7"/>
        <v>0.56823623304070237</v>
      </c>
    </row>
    <row r="458" spans="1:13" hidden="1" x14ac:dyDescent="0.35">
      <c r="A458" s="35" t="s">
        <v>147</v>
      </c>
      <c r="B458" s="35" t="s">
        <v>358</v>
      </c>
      <c r="C458" s="35">
        <v>10015</v>
      </c>
      <c r="D458" s="35">
        <v>7000</v>
      </c>
      <c r="E458" s="35">
        <v>69.900000000000006</v>
      </c>
      <c r="F458" s="35">
        <v>6122</v>
      </c>
      <c r="G458" s="35">
        <v>61.1</v>
      </c>
      <c r="H458" s="35">
        <v>76.400000000000006</v>
      </c>
      <c r="I458" s="35">
        <v>66.900000000000006</v>
      </c>
      <c r="J458" s="35" t="s">
        <v>148</v>
      </c>
      <c r="K458" s="35" t="s">
        <v>106</v>
      </c>
      <c r="M458" s="38">
        <f t="shared" si="7"/>
        <v>0.69895157264103847</v>
      </c>
    </row>
    <row r="459" spans="1:13" hidden="1" x14ac:dyDescent="0.35">
      <c r="A459" s="35" t="s">
        <v>147</v>
      </c>
      <c r="B459" s="35" t="s">
        <v>13</v>
      </c>
      <c r="C459" s="35">
        <v>3184</v>
      </c>
      <c r="D459" s="35">
        <v>1800</v>
      </c>
      <c r="E459" s="35">
        <v>56.5</v>
      </c>
      <c r="F459" s="35">
        <v>1490</v>
      </c>
      <c r="G459" s="35">
        <v>46.8</v>
      </c>
      <c r="H459" s="35">
        <v>65.7</v>
      </c>
      <c r="I459" s="35">
        <v>54.5</v>
      </c>
      <c r="J459" s="35" t="s">
        <v>148</v>
      </c>
      <c r="K459" s="35" t="s">
        <v>106</v>
      </c>
      <c r="M459" s="38">
        <f t="shared" si="7"/>
        <v>0.5653266331658291</v>
      </c>
    </row>
    <row r="460" spans="1:13" hidden="1" x14ac:dyDescent="0.35">
      <c r="A460" s="35" t="s">
        <v>147</v>
      </c>
      <c r="B460" s="35" t="s">
        <v>14</v>
      </c>
      <c r="C460" s="35">
        <v>2952</v>
      </c>
      <c r="D460" s="35">
        <v>2166</v>
      </c>
      <c r="E460" s="35">
        <v>73.400000000000006</v>
      </c>
      <c r="F460" s="35">
        <v>1836</v>
      </c>
      <c r="G460" s="35">
        <v>62.2</v>
      </c>
      <c r="H460" s="35">
        <v>76.900000000000006</v>
      </c>
      <c r="I460" s="35">
        <v>69</v>
      </c>
      <c r="J460" s="35" t="s">
        <v>148</v>
      </c>
      <c r="K460" s="35" t="s">
        <v>106</v>
      </c>
      <c r="M460" s="38">
        <f t="shared" si="7"/>
        <v>0.73373983739837401</v>
      </c>
    </row>
    <row r="461" spans="1:13" hidden="1" x14ac:dyDescent="0.35">
      <c r="A461" s="35" t="s">
        <v>147</v>
      </c>
      <c r="B461" s="35" t="s">
        <v>15</v>
      </c>
      <c r="C461" s="35">
        <v>1855</v>
      </c>
      <c r="D461" s="35">
        <v>1601</v>
      </c>
      <c r="E461" s="35">
        <v>86.3</v>
      </c>
      <c r="F461" s="35">
        <v>1514</v>
      </c>
      <c r="G461" s="35">
        <v>81.599999999999994</v>
      </c>
      <c r="H461" s="35">
        <v>89</v>
      </c>
      <c r="I461" s="35">
        <v>84.7</v>
      </c>
      <c r="J461" s="35" t="s">
        <v>148</v>
      </c>
      <c r="K461" s="35" t="s">
        <v>106</v>
      </c>
      <c r="M461" s="38">
        <f t="shared" si="7"/>
        <v>0.86307277628032342</v>
      </c>
    </row>
    <row r="462" spans="1:13" hidden="1" x14ac:dyDescent="0.35">
      <c r="A462" s="35" t="s">
        <v>147</v>
      </c>
      <c r="B462" s="35" t="s">
        <v>16</v>
      </c>
      <c r="C462" s="35">
        <v>771</v>
      </c>
      <c r="D462" s="35">
        <v>683</v>
      </c>
      <c r="E462" s="35">
        <v>88.6</v>
      </c>
      <c r="F462" s="35">
        <v>668</v>
      </c>
      <c r="G462" s="35">
        <v>86.7</v>
      </c>
      <c r="H462" s="35">
        <v>90.9</v>
      </c>
      <c r="I462" s="35">
        <v>89</v>
      </c>
      <c r="J462" s="35" t="s">
        <v>148</v>
      </c>
      <c r="K462" s="35" t="s">
        <v>106</v>
      </c>
      <c r="M462" s="38">
        <f t="shared" si="7"/>
        <v>0.88586251621271073</v>
      </c>
    </row>
    <row r="463" spans="1:13" hidden="1" x14ac:dyDescent="0.35">
      <c r="A463" s="35" t="s">
        <v>147</v>
      </c>
      <c r="B463" s="35" t="s">
        <v>359</v>
      </c>
      <c r="C463" s="35">
        <v>11915</v>
      </c>
      <c r="D463" s="35">
        <v>7000</v>
      </c>
      <c r="E463" s="35">
        <v>58.7</v>
      </c>
      <c r="F463" s="35">
        <v>6122</v>
      </c>
      <c r="G463" s="35">
        <v>51.4</v>
      </c>
      <c r="H463" s="35">
        <v>65</v>
      </c>
      <c r="I463" s="35">
        <v>56.9</v>
      </c>
      <c r="J463" s="35" t="s">
        <v>148</v>
      </c>
      <c r="K463" s="35" t="s">
        <v>106</v>
      </c>
      <c r="M463" s="38">
        <f t="shared" si="7"/>
        <v>0.58749475451112043</v>
      </c>
    </row>
    <row r="464" spans="1:13" x14ac:dyDescent="0.35">
      <c r="A464" s="35" t="s">
        <v>149</v>
      </c>
      <c r="B464" s="35" t="s">
        <v>10</v>
      </c>
      <c r="C464" s="35">
        <v>515</v>
      </c>
      <c r="D464" s="35">
        <v>272</v>
      </c>
      <c r="E464" s="35">
        <v>52.8</v>
      </c>
      <c r="F464" s="35">
        <v>211</v>
      </c>
      <c r="G464" s="35">
        <v>41</v>
      </c>
      <c r="H464" s="35">
        <v>66.3</v>
      </c>
      <c r="I464" s="35">
        <v>54.5</v>
      </c>
      <c r="J464" s="35" t="s">
        <v>150</v>
      </c>
      <c r="K464" s="35" t="s">
        <v>106</v>
      </c>
      <c r="M464" s="38">
        <f t="shared" si="7"/>
        <v>0.5281553398058253</v>
      </c>
    </row>
    <row r="465" spans="1:13" hidden="1" x14ac:dyDescent="0.35">
      <c r="A465" s="35" t="s">
        <v>149</v>
      </c>
      <c r="B465" s="35" t="s">
        <v>358</v>
      </c>
      <c r="C465" s="35">
        <v>5537</v>
      </c>
      <c r="D465" s="35">
        <v>3602</v>
      </c>
      <c r="E465" s="35">
        <v>65</v>
      </c>
      <c r="F465" s="35">
        <v>3170</v>
      </c>
      <c r="G465" s="35">
        <v>57.2</v>
      </c>
      <c r="H465" s="35">
        <v>76.400000000000006</v>
      </c>
      <c r="I465" s="35">
        <v>66.900000000000006</v>
      </c>
      <c r="J465" s="35" t="s">
        <v>150</v>
      </c>
      <c r="K465" s="35" t="s">
        <v>106</v>
      </c>
      <c r="M465" s="38">
        <f t="shared" si="7"/>
        <v>0.65053277948347477</v>
      </c>
    </row>
    <row r="466" spans="1:13" hidden="1" x14ac:dyDescent="0.35">
      <c r="A466" s="35" t="s">
        <v>149</v>
      </c>
      <c r="B466" s="35" t="s">
        <v>13</v>
      </c>
      <c r="C466" s="35">
        <v>1476</v>
      </c>
      <c r="D466" s="35">
        <v>661</v>
      </c>
      <c r="E466" s="35">
        <v>44.8</v>
      </c>
      <c r="F466" s="35">
        <v>496</v>
      </c>
      <c r="G466" s="35">
        <v>33.6</v>
      </c>
      <c r="H466" s="35">
        <v>65.7</v>
      </c>
      <c r="I466" s="35">
        <v>54.5</v>
      </c>
      <c r="J466" s="35" t="s">
        <v>150</v>
      </c>
      <c r="K466" s="35" t="s">
        <v>106</v>
      </c>
      <c r="M466" s="38">
        <f t="shared" si="7"/>
        <v>0.44783197831978322</v>
      </c>
    </row>
    <row r="467" spans="1:13" hidden="1" x14ac:dyDescent="0.35">
      <c r="A467" s="35" t="s">
        <v>149</v>
      </c>
      <c r="B467" s="35" t="s">
        <v>14</v>
      </c>
      <c r="C467" s="35">
        <v>1587</v>
      </c>
      <c r="D467" s="35">
        <v>1011</v>
      </c>
      <c r="E467" s="35">
        <v>63.7</v>
      </c>
      <c r="F467" s="35">
        <v>877</v>
      </c>
      <c r="G467" s="35">
        <v>55.2</v>
      </c>
      <c r="H467" s="35">
        <v>76.900000000000006</v>
      </c>
      <c r="I467" s="35">
        <v>69</v>
      </c>
      <c r="J467" s="35" t="s">
        <v>150</v>
      </c>
      <c r="K467" s="35" t="s">
        <v>106</v>
      </c>
      <c r="M467" s="38">
        <f t="shared" si="7"/>
        <v>0.63705103969754251</v>
      </c>
    </row>
    <row r="468" spans="1:13" hidden="1" x14ac:dyDescent="0.35">
      <c r="A468" s="35" t="s">
        <v>149</v>
      </c>
      <c r="B468" s="35" t="s">
        <v>15</v>
      </c>
      <c r="C468" s="35">
        <v>1367</v>
      </c>
      <c r="D468" s="35">
        <v>1117</v>
      </c>
      <c r="E468" s="35">
        <v>81.7</v>
      </c>
      <c r="F468" s="35">
        <v>1057</v>
      </c>
      <c r="G468" s="35">
        <v>77.3</v>
      </c>
      <c r="H468" s="35">
        <v>89</v>
      </c>
      <c r="I468" s="35">
        <v>84.7</v>
      </c>
      <c r="J468" s="35" t="s">
        <v>150</v>
      </c>
      <c r="K468" s="35" t="s">
        <v>106</v>
      </c>
      <c r="M468" s="38">
        <f t="shared" si="7"/>
        <v>0.81711777615215797</v>
      </c>
    </row>
    <row r="469" spans="1:13" hidden="1" x14ac:dyDescent="0.35">
      <c r="A469" s="35" t="s">
        <v>149</v>
      </c>
      <c r="B469" s="35" t="s">
        <v>16</v>
      </c>
      <c r="C469" s="35">
        <v>592</v>
      </c>
      <c r="D469" s="35">
        <v>528</v>
      </c>
      <c r="E469" s="35">
        <v>89.1</v>
      </c>
      <c r="F469" s="35">
        <v>522</v>
      </c>
      <c r="G469" s="35">
        <v>88.1</v>
      </c>
      <c r="H469" s="35">
        <v>90.9</v>
      </c>
      <c r="I469" s="35">
        <v>89</v>
      </c>
      <c r="J469" s="35" t="s">
        <v>150</v>
      </c>
      <c r="K469" s="35" t="s">
        <v>106</v>
      </c>
      <c r="M469" s="38">
        <f t="shared" si="7"/>
        <v>0.89189189189189189</v>
      </c>
    </row>
    <row r="470" spans="1:13" hidden="1" x14ac:dyDescent="0.35">
      <c r="A470" s="35" t="s">
        <v>149</v>
      </c>
      <c r="B470" s="35" t="s">
        <v>359</v>
      </c>
      <c r="C470" s="35">
        <v>6388</v>
      </c>
      <c r="D470" s="35">
        <v>3602</v>
      </c>
      <c r="E470" s="35">
        <v>56.4</v>
      </c>
      <c r="F470" s="35">
        <v>3170</v>
      </c>
      <c r="G470" s="35">
        <v>49.6</v>
      </c>
      <c r="H470" s="35">
        <v>65</v>
      </c>
      <c r="I470" s="35">
        <v>56.9</v>
      </c>
      <c r="J470" s="35" t="s">
        <v>150</v>
      </c>
      <c r="K470" s="35" t="s">
        <v>106</v>
      </c>
      <c r="M470" s="38">
        <f t="shared" si="7"/>
        <v>0.56386975579211018</v>
      </c>
    </row>
    <row r="471" spans="1:13" x14ac:dyDescent="0.35">
      <c r="A471" s="35" t="s">
        <v>151</v>
      </c>
      <c r="B471" s="35" t="s">
        <v>10</v>
      </c>
      <c r="C471" s="35">
        <v>735</v>
      </c>
      <c r="D471" s="35">
        <v>94</v>
      </c>
      <c r="E471" s="35">
        <v>12.8</v>
      </c>
      <c r="F471" s="35">
        <v>69</v>
      </c>
      <c r="G471" s="35">
        <v>9.4</v>
      </c>
      <c r="H471" s="35">
        <v>66.3</v>
      </c>
      <c r="I471" s="35">
        <v>54.5</v>
      </c>
      <c r="J471" s="35" t="s">
        <v>152</v>
      </c>
      <c r="K471" s="35" t="s">
        <v>106</v>
      </c>
      <c r="M471" s="38">
        <f t="shared" si="7"/>
        <v>0.12789115646258503</v>
      </c>
    </row>
    <row r="472" spans="1:13" hidden="1" x14ac:dyDescent="0.35">
      <c r="A472" s="35" t="s">
        <v>151</v>
      </c>
      <c r="B472" s="35" t="s">
        <v>358</v>
      </c>
      <c r="C472" s="35">
        <v>4425</v>
      </c>
      <c r="D472" s="35">
        <v>1818</v>
      </c>
      <c r="E472" s="35">
        <v>41.1</v>
      </c>
      <c r="F472" s="35">
        <v>1613</v>
      </c>
      <c r="G472" s="35">
        <v>36.5</v>
      </c>
      <c r="H472" s="35">
        <v>76.400000000000006</v>
      </c>
      <c r="I472" s="35">
        <v>66.900000000000006</v>
      </c>
      <c r="J472" s="35" t="s">
        <v>152</v>
      </c>
      <c r="K472" s="35" t="s">
        <v>106</v>
      </c>
      <c r="M472" s="38">
        <f t="shared" si="7"/>
        <v>0.41084745762711866</v>
      </c>
    </row>
    <row r="473" spans="1:13" hidden="1" x14ac:dyDescent="0.35">
      <c r="A473" s="35" t="s">
        <v>151</v>
      </c>
      <c r="B473" s="35" t="s">
        <v>13</v>
      </c>
      <c r="C473" s="35">
        <v>1358</v>
      </c>
      <c r="D473" s="35">
        <v>267</v>
      </c>
      <c r="E473" s="35">
        <v>19.7</v>
      </c>
      <c r="F473" s="35">
        <v>208</v>
      </c>
      <c r="G473" s="35">
        <v>15.3</v>
      </c>
      <c r="H473" s="35">
        <v>65.7</v>
      </c>
      <c r="I473" s="35">
        <v>54.5</v>
      </c>
      <c r="J473" s="35" t="s">
        <v>152</v>
      </c>
      <c r="K473" s="35" t="s">
        <v>106</v>
      </c>
      <c r="M473" s="38">
        <f t="shared" si="7"/>
        <v>0.19661266568483063</v>
      </c>
    </row>
    <row r="474" spans="1:13" hidden="1" x14ac:dyDescent="0.35">
      <c r="A474" s="35" t="s">
        <v>151</v>
      </c>
      <c r="B474" s="35" t="s">
        <v>14</v>
      </c>
      <c r="C474" s="35">
        <v>1099</v>
      </c>
      <c r="D474" s="35">
        <v>466</v>
      </c>
      <c r="E474" s="35">
        <v>42.4</v>
      </c>
      <c r="F474" s="35">
        <v>383</v>
      </c>
      <c r="G474" s="35">
        <v>34.9</v>
      </c>
      <c r="H474" s="35">
        <v>76.900000000000006</v>
      </c>
      <c r="I474" s="35">
        <v>69</v>
      </c>
      <c r="J474" s="35" t="s">
        <v>152</v>
      </c>
      <c r="K474" s="35" t="s">
        <v>106</v>
      </c>
      <c r="M474" s="38">
        <f t="shared" si="7"/>
        <v>0.42402183803457688</v>
      </c>
    </row>
    <row r="475" spans="1:13" hidden="1" x14ac:dyDescent="0.35">
      <c r="A475" s="35" t="s">
        <v>151</v>
      </c>
      <c r="B475" s="35" t="s">
        <v>15</v>
      </c>
      <c r="C475" s="35">
        <v>799</v>
      </c>
      <c r="D475" s="35">
        <v>610</v>
      </c>
      <c r="E475" s="35">
        <v>76.400000000000006</v>
      </c>
      <c r="F475" s="35">
        <v>582</v>
      </c>
      <c r="G475" s="35">
        <v>72.900000000000006</v>
      </c>
      <c r="H475" s="35">
        <v>89</v>
      </c>
      <c r="I475" s="35">
        <v>84.7</v>
      </c>
      <c r="J475" s="35" t="s">
        <v>152</v>
      </c>
      <c r="K475" s="35" t="s">
        <v>106</v>
      </c>
      <c r="M475" s="38">
        <f t="shared" si="7"/>
        <v>0.76345431789737173</v>
      </c>
    </row>
    <row r="476" spans="1:13" hidden="1" x14ac:dyDescent="0.35">
      <c r="A476" s="35" t="s">
        <v>151</v>
      </c>
      <c r="B476" s="35" t="s">
        <v>16</v>
      </c>
      <c r="C476" s="35">
        <v>434</v>
      </c>
      <c r="D476" s="35">
        <v>374</v>
      </c>
      <c r="E476" s="35">
        <v>86.1</v>
      </c>
      <c r="F476" s="35">
        <v>368</v>
      </c>
      <c r="G476" s="35">
        <v>84.7</v>
      </c>
      <c r="H476" s="35">
        <v>90.9</v>
      </c>
      <c r="I476" s="35">
        <v>89</v>
      </c>
      <c r="J476" s="35" t="s">
        <v>152</v>
      </c>
      <c r="K476" s="35" t="s">
        <v>106</v>
      </c>
      <c r="M476" s="38">
        <f t="shared" si="7"/>
        <v>0.86175115207373276</v>
      </c>
    </row>
    <row r="477" spans="1:13" hidden="1" x14ac:dyDescent="0.35">
      <c r="A477" s="35" t="s">
        <v>151</v>
      </c>
      <c r="B477" s="35" t="s">
        <v>359</v>
      </c>
      <c r="C477" s="35">
        <v>5579</v>
      </c>
      <c r="D477" s="35">
        <v>1818</v>
      </c>
      <c r="E477" s="35">
        <v>32.6</v>
      </c>
      <c r="F477" s="35">
        <v>1613</v>
      </c>
      <c r="G477" s="35">
        <v>28.9</v>
      </c>
      <c r="H477" s="35">
        <v>65</v>
      </c>
      <c r="I477" s="35">
        <v>56.9</v>
      </c>
      <c r="J477" s="35" t="s">
        <v>152</v>
      </c>
      <c r="K477" s="35" t="s">
        <v>106</v>
      </c>
      <c r="M477" s="38">
        <f t="shared" si="7"/>
        <v>0.32586485033160062</v>
      </c>
    </row>
    <row r="478" spans="1:13" x14ac:dyDescent="0.35">
      <c r="A478" s="35" t="s">
        <v>153</v>
      </c>
      <c r="B478" s="35" t="s">
        <v>10</v>
      </c>
      <c r="C478" s="35">
        <v>938</v>
      </c>
      <c r="D478" s="35">
        <v>469</v>
      </c>
      <c r="E478" s="35">
        <v>50</v>
      </c>
      <c r="F478" s="35">
        <v>381</v>
      </c>
      <c r="G478" s="35">
        <v>40.6</v>
      </c>
      <c r="H478" s="35">
        <v>66.3</v>
      </c>
      <c r="I478" s="35">
        <v>54.5</v>
      </c>
      <c r="J478" s="35" t="s">
        <v>154</v>
      </c>
      <c r="K478" s="35" t="s">
        <v>106</v>
      </c>
      <c r="M478" s="38">
        <f t="shared" si="7"/>
        <v>0.5</v>
      </c>
    </row>
    <row r="479" spans="1:13" hidden="1" x14ac:dyDescent="0.35">
      <c r="A479" s="35" t="s">
        <v>153</v>
      </c>
      <c r="B479" s="35" t="s">
        <v>358</v>
      </c>
      <c r="C479" s="35">
        <v>9025</v>
      </c>
      <c r="D479" s="35">
        <v>6257</v>
      </c>
      <c r="E479" s="35">
        <v>69.3</v>
      </c>
      <c r="F479" s="35">
        <v>5589</v>
      </c>
      <c r="G479" s="35">
        <v>61.9</v>
      </c>
      <c r="H479" s="35">
        <v>76.400000000000006</v>
      </c>
      <c r="I479" s="35">
        <v>66.900000000000006</v>
      </c>
      <c r="J479" s="35" t="s">
        <v>154</v>
      </c>
      <c r="K479" s="35" t="s">
        <v>106</v>
      </c>
      <c r="M479" s="38">
        <f t="shared" si="7"/>
        <v>0.69329639889196681</v>
      </c>
    </row>
    <row r="480" spans="1:13" hidden="1" x14ac:dyDescent="0.35">
      <c r="A480" s="35" t="s">
        <v>153</v>
      </c>
      <c r="B480" s="35" t="s">
        <v>13</v>
      </c>
      <c r="C480" s="35">
        <v>2356</v>
      </c>
      <c r="D480" s="35">
        <v>1232</v>
      </c>
      <c r="E480" s="35">
        <v>52.3</v>
      </c>
      <c r="F480" s="35">
        <v>981</v>
      </c>
      <c r="G480" s="35">
        <v>41.6</v>
      </c>
      <c r="H480" s="35">
        <v>65.7</v>
      </c>
      <c r="I480" s="35">
        <v>54.5</v>
      </c>
      <c r="J480" s="35" t="s">
        <v>154</v>
      </c>
      <c r="K480" s="35" t="s">
        <v>106</v>
      </c>
      <c r="M480" s="38">
        <f t="shared" si="7"/>
        <v>0.52292020373514436</v>
      </c>
    </row>
    <row r="481" spans="1:13" hidden="1" x14ac:dyDescent="0.35">
      <c r="A481" s="35" t="s">
        <v>153</v>
      </c>
      <c r="B481" s="35" t="s">
        <v>14</v>
      </c>
      <c r="C481" s="35">
        <v>2622</v>
      </c>
      <c r="D481" s="35">
        <v>1813</v>
      </c>
      <c r="E481" s="35">
        <v>69.099999999999994</v>
      </c>
      <c r="F481" s="35">
        <v>1609</v>
      </c>
      <c r="G481" s="35">
        <v>61.4</v>
      </c>
      <c r="H481" s="35">
        <v>76.900000000000006</v>
      </c>
      <c r="I481" s="35">
        <v>69</v>
      </c>
      <c r="J481" s="35" t="s">
        <v>154</v>
      </c>
      <c r="K481" s="35" t="s">
        <v>106</v>
      </c>
      <c r="M481" s="38">
        <f t="shared" si="7"/>
        <v>0.69145690312738373</v>
      </c>
    </row>
    <row r="482" spans="1:13" hidden="1" x14ac:dyDescent="0.35">
      <c r="A482" s="35" t="s">
        <v>153</v>
      </c>
      <c r="B482" s="35" t="s">
        <v>15</v>
      </c>
      <c r="C482" s="35">
        <v>1975</v>
      </c>
      <c r="D482" s="35">
        <v>1683</v>
      </c>
      <c r="E482" s="35">
        <v>85.2</v>
      </c>
      <c r="F482" s="35">
        <v>1601</v>
      </c>
      <c r="G482" s="35">
        <v>81.099999999999994</v>
      </c>
      <c r="H482" s="35">
        <v>89</v>
      </c>
      <c r="I482" s="35">
        <v>84.7</v>
      </c>
      <c r="J482" s="35" t="s">
        <v>154</v>
      </c>
      <c r="K482" s="35" t="s">
        <v>106</v>
      </c>
      <c r="M482" s="38">
        <f t="shared" si="7"/>
        <v>0.85215189873417718</v>
      </c>
    </row>
    <row r="483" spans="1:13" hidden="1" x14ac:dyDescent="0.35">
      <c r="A483" s="35" t="s">
        <v>153</v>
      </c>
      <c r="B483" s="35" t="s">
        <v>16</v>
      </c>
      <c r="C483" s="35">
        <v>1134</v>
      </c>
      <c r="D483" s="35">
        <v>1035</v>
      </c>
      <c r="E483" s="35">
        <v>91.3</v>
      </c>
      <c r="F483" s="35">
        <v>1006</v>
      </c>
      <c r="G483" s="35">
        <v>88.7</v>
      </c>
      <c r="H483" s="35">
        <v>90.9</v>
      </c>
      <c r="I483" s="35">
        <v>89</v>
      </c>
      <c r="J483" s="35" t="s">
        <v>154</v>
      </c>
      <c r="K483" s="35" t="s">
        <v>106</v>
      </c>
      <c r="M483" s="38">
        <f t="shared" si="7"/>
        <v>0.91269841269841268</v>
      </c>
    </row>
    <row r="484" spans="1:13" hidden="1" x14ac:dyDescent="0.35">
      <c r="A484" s="35" t="s">
        <v>153</v>
      </c>
      <c r="B484" s="35" t="s">
        <v>359</v>
      </c>
      <c r="C484" s="35">
        <v>10323</v>
      </c>
      <c r="D484" s="35">
        <v>6257</v>
      </c>
      <c r="E484" s="35">
        <v>60.6</v>
      </c>
      <c r="F484" s="35">
        <v>5589</v>
      </c>
      <c r="G484" s="35">
        <v>54.1</v>
      </c>
      <c r="H484" s="35">
        <v>65</v>
      </c>
      <c r="I484" s="35">
        <v>56.9</v>
      </c>
      <c r="J484" s="35" t="s">
        <v>154</v>
      </c>
      <c r="K484" s="35" t="s">
        <v>106</v>
      </c>
      <c r="M484" s="38">
        <f t="shared" si="7"/>
        <v>0.60612225128354158</v>
      </c>
    </row>
    <row r="485" spans="1:13" x14ac:dyDescent="0.35">
      <c r="A485" s="35" t="s">
        <v>155</v>
      </c>
      <c r="B485" s="35" t="s">
        <v>10</v>
      </c>
      <c r="C485" s="35">
        <v>3942</v>
      </c>
      <c r="D485" s="35">
        <v>1461</v>
      </c>
      <c r="E485" s="35">
        <v>37.1</v>
      </c>
      <c r="F485" s="35">
        <v>853</v>
      </c>
      <c r="G485" s="35">
        <v>21.6</v>
      </c>
      <c r="H485" s="35">
        <v>66.3</v>
      </c>
      <c r="I485" s="35">
        <v>54.5</v>
      </c>
      <c r="J485" s="35" t="s">
        <v>156</v>
      </c>
      <c r="K485" s="35" t="s">
        <v>106</v>
      </c>
      <c r="M485" s="38">
        <f t="shared" si="7"/>
        <v>0.37062404870624049</v>
      </c>
    </row>
    <row r="486" spans="1:13" hidden="1" x14ac:dyDescent="0.35">
      <c r="A486" s="35" t="s">
        <v>155</v>
      </c>
      <c r="B486" s="35" t="s">
        <v>358</v>
      </c>
      <c r="C486" s="35">
        <v>31122</v>
      </c>
      <c r="D486" s="35">
        <v>14136</v>
      </c>
      <c r="E486" s="35">
        <v>45.4</v>
      </c>
      <c r="F486" s="35">
        <v>9235</v>
      </c>
      <c r="G486" s="35">
        <v>29.7</v>
      </c>
      <c r="H486" s="35">
        <v>76.400000000000006</v>
      </c>
      <c r="I486" s="35">
        <v>66.900000000000006</v>
      </c>
      <c r="J486" s="35" t="s">
        <v>156</v>
      </c>
      <c r="K486" s="35" t="s">
        <v>106</v>
      </c>
      <c r="M486" s="38">
        <f t="shared" si="7"/>
        <v>0.45421245421245421</v>
      </c>
    </row>
    <row r="487" spans="1:13" hidden="1" x14ac:dyDescent="0.35">
      <c r="A487" s="35" t="s">
        <v>155</v>
      </c>
      <c r="B487" s="35" t="s">
        <v>13</v>
      </c>
      <c r="C487" s="35">
        <v>10076</v>
      </c>
      <c r="D487" s="35">
        <v>3366</v>
      </c>
      <c r="E487" s="35">
        <v>33.4</v>
      </c>
      <c r="F487" s="35">
        <v>2091</v>
      </c>
      <c r="G487" s="35">
        <v>20.8</v>
      </c>
      <c r="H487" s="35">
        <v>65.7</v>
      </c>
      <c r="I487" s="35">
        <v>54.5</v>
      </c>
      <c r="J487" s="35" t="s">
        <v>156</v>
      </c>
      <c r="K487" s="35" t="s">
        <v>106</v>
      </c>
      <c r="M487" s="38">
        <f t="shared" si="7"/>
        <v>0.33406113537117904</v>
      </c>
    </row>
    <row r="488" spans="1:13" hidden="1" x14ac:dyDescent="0.35">
      <c r="A488" s="35" t="s">
        <v>155</v>
      </c>
      <c r="B488" s="35" t="s">
        <v>14</v>
      </c>
      <c r="C488" s="35">
        <v>9478</v>
      </c>
      <c r="D488" s="35">
        <v>4061</v>
      </c>
      <c r="E488" s="35">
        <v>42.8</v>
      </c>
      <c r="F488" s="35">
        <v>2498</v>
      </c>
      <c r="G488" s="35">
        <v>26.4</v>
      </c>
      <c r="H488" s="35">
        <v>76.900000000000006</v>
      </c>
      <c r="I488" s="35">
        <v>69</v>
      </c>
      <c r="J488" s="35" t="s">
        <v>156</v>
      </c>
      <c r="K488" s="35" t="s">
        <v>106</v>
      </c>
      <c r="M488" s="38">
        <f t="shared" si="7"/>
        <v>0.42846592108039672</v>
      </c>
    </row>
    <row r="489" spans="1:13" hidden="1" x14ac:dyDescent="0.35">
      <c r="A489" s="35" t="s">
        <v>155</v>
      </c>
      <c r="B489" s="35" t="s">
        <v>15</v>
      </c>
      <c r="C489" s="35">
        <v>5320</v>
      </c>
      <c r="D489" s="35">
        <v>3541</v>
      </c>
      <c r="E489" s="35">
        <v>66.599999999999994</v>
      </c>
      <c r="F489" s="35">
        <v>2564</v>
      </c>
      <c r="G489" s="35">
        <v>48.2</v>
      </c>
      <c r="H489" s="35">
        <v>89</v>
      </c>
      <c r="I489" s="35">
        <v>84.7</v>
      </c>
      <c r="J489" s="35" t="s">
        <v>156</v>
      </c>
      <c r="K489" s="35" t="s">
        <v>106</v>
      </c>
      <c r="M489" s="38">
        <f t="shared" si="7"/>
        <v>0.66560150375939853</v>
      </c>
    </row>
    <row r="490" spans="1:13" hidden="1" x14ac:dyDescent="0.35">
      <c r="A490" s="35" t="s">
        <v>155</v>
      </c>
      <c r="B490" s="35" t="s">
        <v>16</v>
      </c>
      <c r="C490" s="35">
        <v>2307</v>
      </c>
      <c r="D490" s="35">
        <v>1644</v>
      </c>
      <c r="E490" s="35">
        <v>71.3</v>
      </c>
      <c r="F490" s="35">
        <v>1181</v>
      </c>
      <c r="G490" s="35">
        <v>51.2</v>
      </c>
      <c r="H490" s="35">
        <v>90.9</v>
      </c>
      <c r="I490" s="35">
        <v>89</v>
      </c>
      <c r="J490" s="35" t="s">
        <v>156</v>
      </c>
      <c r="K490" s="35" t="s">
        <v>106</v>
      </c>
      <c r="M490" s="38">
        <f t="shared" si="7"/>
        <v>0.71261378413524057</v>
      </c>
    </row>
    <row r="491" spans="1:13" hidden="1" x14ac:dyDescent="0.35">
      <c r="A491" s="35" t="s">
        <v>155</v>
      </c>
      <c r="B491" s="35" t="s">
        <v>359</v>
      </c>
      <c r="C491" s="35">
        <v>36740</v>
      </c>
      <c r="D491" s="35">
        <v>14136</v>
      </c>
      <c r="E491" s="35">
        <v>38.5</v>
      </c>
      <c r="F491" s="35">
        <v>9235</v>
      </c>
      <c r="G491" s="35">
        <v>25.1</v>
      </c>
      <c r="H491" s="35">
        <v>65</v>
      </c>
      <c r="I491" s="35">
        <v>56.9</v>
      </c>
      <c r="J491" s="35" t="s">
        <v>156</v>
      </c>
      <c r="K491" s="35" t="s">
        <v>106</v>
      </c>
      <c r="M491" s="38">
        <f t="shared" si="7"/>
        <v>0.38475775721284705</v>
      </c>
    </row>
    <row r="492" spans="1:13" x14ac:dyDescent="0.35">
      <c r="A492" s="35" t="s">
        <v>157</v>
      </c>
      <c r="B492" s="35" t="s">
        <v>10</v>
      </c>
      <c r="C492" s="35">
        <v>3495</v>
      </c>
      <c r="D492" s="35">
        <v>1866</v>
      </c>
      <c r="E492" s="35">
        <v>53.4</v>
      </c>
      <c r="F492" s="35">
        <v>1444</v>
      </c>
      <c r="G492" s="35">
        <v>41.3</v>
      </c>
      <c r="H492" s="35">
        <v>66.3</v>
      </c>
      <c r="I492" s="35">
        <v>54.5</v>
      </c>
      <c r="J492" s="35" t="s">
        <v>158</v>
      </c>
      <c r="K492" s="35" t="s">
        <v>106</v>
      </c>
      <c r="M492" s="38">
        <f t="shared" si="7"/>
        <v>0.53390557939914163</v>
      </c>
    </row>
    <row r="493" spans="1:13" hidden="1" x14ac:dyDescent="0.35">
      <c r="A493" s="35" t="s">
        <v>157</v>
      </c>
      <c r="B493" s="35" t="s">
        <v>358</v>
      </c>
      <c r="C493" s="35">
        <v>30295</v>
      </c>
      <c r="D493" s="35">
        <v>19378</v>
      </c>
      <c r="E493" s="35">
        <v>64</v>
      </c>
      <c r="F493" s="35">
        <v>16822</v>
      </c>
      <c r="G493" s="35">
        <v>55.5</v>
      </c>
      <c r="H493" s="35">
        <v>76.400000000000006</v>
      </c>
      <c r="I493" s="35">
        <v>66.900000000000006</v>
      </c>
      <c r="J493" s="35" t="s">
        <v>158</v>
      </c>
      <c r="K493" s="35" t="s">
        <v>106</v>
      </c>
      <c r="M493" s="38">
        <f t="shared" si="7"/>
        <v>0.63964350552896521</v>
      </c>
    </row>
    <row r="494" spans="1:13" hidden="1" x14ac:dyDescent="0.35">
      <c r="A494" s="35" t="s">
        <v>157</v>
      </c>
      <c r="B494" s="35" t="s">
        <v>13</v>
      </c>
      <c r="C494" s="35">
        <v>11227</v>
      </c>
      <c r="D494" s="35">
        <v>5553</v>
      </c>
      <c r="E494" s="35">
        <v>49.5</v>
      </c>
      <c r="F494" s="35">
        <v>4411</v>
      </c>
      <c r="G494" s="35">
        <v>39.299999999999997</v>
      </c>
      <c r="H494" s="35">
        <v>65.7</v>
      </c>
      <c r="I494" s="35">
        <v>54.5</v>
      </c>
      <c r="J494" s="35" t="s">
        <v>158</v>
      </c>
      <c r="K494" s="35" t="s">
        <v>106</v>
      </c>
      <c r="M494" s="38">
        <f t="shared" si="7"/>
        <v>0.49461120513048901</v>
      </c>
    </row>
    <row r="495" spans="1:13" hidden="1" x14ac:dyDescent="0.35">
      <c r="A495" s="35" t="s">
        <v>157</v>
      </c>
      <c r="B495" s="35" t="s">
        <v>14</v>
      </c>
      <c r="C495" s="35">
        <v>9082</v>
      </c>
      <c r="D495" s="35">
        <v>6204</v>
      </c>
      <c r="E495" s="35">
        <v>68.3</v>
      </c>
      <c r="F495" s="35">
        <v>5477</v>
      </c>
      <c r="G495" s="35">
        <v>60.3</v>
      </c>
      <c r="H495" s="35">
        <v>76.900000000000006</v>
      </c>
      <c r="I495" s="35">
        <v>69</v>
      </c>
      <c r="J495" s="35" t="s">
        <v>158</v>
      </c>
      <c r="K495" s="35" t="s">
        <v>106</v>
      </c>
      <c r="M495" s="38">
        <f t="shared" si="7"/>
        <v>0.68310944725831313</v>
      </c>
    </row>
    <row r="496" spans="1:13" hidden="1" x14ac:dyDescent="0.35">
      <c r="A496" s="35" t="s">
        <v>157</v>
      </c>
      <c r="B496" s="35" t="s">
        <v>15</v>
      </c>
      <c r="C496" s="35">
        <v>4794</v>
      </c>
      <c r="D496" s="35">
        <v>4097</v>
      </c>
      <c r="E496" s="35">
        <v>85.5</v>
      </c>
      <c r="F496" s="35">
        <v>3887</v>
      </c>
      <c r="G496" s="35">
        <v>81.099999999999994</v>
      </c>
      <c r="H496" s="35">
        <v>89</v>
      </c>
      <c r="I496" s="35">
        <v>84.7</v>
      </c>
      <c r="J496" s="35" t="s">
        <v>158</v>
      </c>
      <c r="K496" s="35" t="s">
        <v>106</v>
      </c>
      <c r="M496" s="38">
        <f t="shared" si="7"/>
        <v>0.85460992907801414</v>
      </c>
    </row>
    <row r="497" spans="1:13" hidden="1" x14ac:dyDescent="0.35">
      <c r="A497" s="35" t="s">
        <v>157</v>
      </c>
      <c r="B497" s="35" t="s">
        <v>16</v>
      </c>
      <c r="C497" s="35">
        <v>1697</v>
      </c>
      <c r="D497" s="35">
        <v>1553</v>
      </c>
      <c r="E497" s="35">
        <v>91.5</v>
      </c>
      <c r="F497" s="35">
        <v>1536</v>
      </c>
      <c r="G497" s="35">
        <v>90.5</v>
      </c>
      <c r="H497" s="35">
        <v>90.9</v>
      </c>
      <c r="I497" s="35">
        <v>89</v>
      </c>
      <c r="J497" s="35" t="s">
        <v>158</v>
      </c>
      <c r="K497" s="35" t="s">
        <v>106</v>
      </c>
      <c r="M497" s="38">
        <f t="shared" si="7"/>
        <v>0.91514437242192104</v>
      </c>
    </row>
    <row r="498" spans="1:13" hidden="1" x14ac:dyDescent="0.35">
      <c r="A498" s="35" t="s">
        <v>157</v>
      </c>
      <c r="B498" s="35" t="s">
        <v>359</v>
      </c>
      <c r="C498" s="35">
        <v>35640</v>
      </c>
      <c r="D498" s="35">
        <v>19378</v>
      </c>
      <c r="E498" s="35">
        <v>54.4</v>
      </c>
      <c r="F498" s="35">
        <v>16822</v>
      </c>
      <c r="G498" s="35">
        <v>47.2</v>
      </c>
      <c r="H498" s="35">
        <v>65</v>
      </c>
      <c r="I498" s="35">
        <v>56.9</v>
      </c>
      <c r="J498" s="35" t="s">
        <v>158</v>
      </c>
      <c r="K498" s="35" t="s">
        <v>106</v>
      </c>
      <c r="M498" s="38">
        <f t="shared" si="7"/>
        <v>0.54371492704826041</v>
      </c>
    </row>
    <row r="499" spans="1:13" x14ac:dyDescent="0.35">
      <c r="A499" s="35" t="s">
        <v>159</v>
      </c>
      <c r="B499" s="35" t="s">
        <v>10</v>
      </c>
      <c r="C499" s="35">
        <v>1044</v>
      </c>
      <c r="D499" s="35">
        <v>551</v>
      </c>
      <c r="E499" s="35">
        <v>52.8</v>
      </c>
      <c r="F499" s="35">
        <v>415</v>
      </c>
      <c r="G499" s="35">
        <v>39.700000000000003</v>
      </c>
      <c r="H499" s="35">
        <v>66.3</v>
      </c>
      <c r="I499" s="35">
        <v>54.5</v>
      </c>
      <c r="J499" s="35" t="s">
        <v>160</v>
      </c>
      <c r="K499" s="35" t="s">
        <v>106</v>
      </c>
      <c r="M499" s="38">
        <f t="shared" si="7"/>
        <v>0.52777777777777779</v>
      </c>
    </row>
    <row r="500" spans="1:13" hidden="1" x14ac:dyDescent="0.35">
      <c r="A500" s="35" t="s">
        <v>159</v>
      </c>
      <c r="B500" s="35" t="s">
        <v>358</v>
      </c>
      <c r="C500" s="35">
        <v>13907</v>
      </c>
      <c r="D500" s="35">
        <v>8786</v>
      </c>
      <c r="E500" s="35">
        <v>63.2</v>
      </c>
      <c r="F500" s="35">
        <v>7530</v>
      </c>
      <c r="G500" s="35">
        <v>54.1</v>
      </c>
      <c r="H500" s="35">
        <v>76.400000000000006</v>
      </c>
      <c r="I500" s="35">
        <v>66.900000000000006</v>
      </c>
      <c r="J500" s="35" t="s">
        <v>160</v>
      </c>
      <c r="K500" s="35" t="s">
        <v>106</v>
      </c>
      <c r="M500" s="38">
        <f t="shared" si="7"/>
        <v>0.63176817430071186</v>
      </c>
    </row>
    <row r="501" spans="1:13" hidden="1" x14ac:dyDescent="0.35">
      <c r="A501" s="35" t="s">
        <v>159</v>
      </c>
      <c r="B501" s="35" t="s">
        <v>13</v>
      </c>
      <c r="C501" s="35">
        <v>4913</v>
      </c>
      <c r="D501" s="35">
        <v>2442</v>
      </c>
      <c r="E501" s="35">
        <v>49.7</v>
      </c>
      <c r="F501" s="35">
        <v>1923</v>
      </c>
      <c r="G501" s="35">
        <v>39.1</v>
      </c>
      <c r="H501" s="35">
        <v>65.7</v>
      </c>
      <c r="I501" s="35">
        <v>54.5</v>
      </c>
      <c r="J501" s="35" t="s">
        <v>160</v>
      </c>
      <c r="K501" s="35" t="s">
        <v>106</v>
      </c>
      <c r="M501" s="38">
        <f t="shared" si="7"/>
        <v>0.49704864644819868</v>
      </c>
    </row>
    <row r="502" spans="1:13" hidden="1" x14ac:dyDescent="0.35">
      <c r="A502" s="35" t="s">
        <v>159</v>
      </c>
      <c r="B502" s="35" t="s">
        <v>14</v>
      </c>
      <c r="C502" s="35">
        <v>4114</v>
      </c>
      <c r="D502" s="35">
        <v>2646</v>
      </c>
      <c r="E502" s="35">
        <v>64.3</v>
      </c>
      <c r="F502" s="35">
        <v>2220</v>
      </c>
      <c r="G502" s="35">
        <v>54</v>
      </c>
      <c r="H502" s="35">
        <v>76.900000000000006</v>
      </c>
      <c r="I502" s="35">
        <v>69</v>
      </c>
      <c r="J502" s="35" t="s">
        <v>160</v>
      </c>
      <c r="K502" s="35" t="s">
        <v>106</v>
      </c>
      <c r="M502" s="38">
        <f t="shared" si="7"/>
        <v>0.64316966456003888</v>
      </c>
    </row>
    <row r="503" spans="1:13" hidden="1" x14ac:dyDescent="0.35">
      <c r="A503" s="35" t="s">
        <v>159</v>
      </c>
      <c r="B503" s="35" t="s">
        <v>15</v>
      </c>
      <c r="C503" s="35">
        <v>2601</v>
      </c>
      <c r="D503" s="35">
        <v>2093</v>
      </c>
      <c r="E503" s="35">
        <v>80.5</v>
      </c>
      <c r="F503" s="35">
        <v>1952</v>
      </c>
      <c r="G503" s="35">
        <v>75.099999999999994</v>
      </c>
      <c r="H503" s="35">
        <v>89</v>
      </c>
      <c r="I503" s="35">
        <v>84.7</v>
      </c>
      <c r="J503" s="35" t="s">
        <v>160</v>
      </c>
      <c r="K503" s="35" t="s">
        <v>106</v>
      </c>
      <c r="M503" s="38">
        <f t="shared" si="7"/>
        <v>0.80469050365244132</v>
      </c>
    </row>
    <row r="504" spans="1:13" hidden="1" x14ac:dyDescent="0.35">
      <c r="A504" s="35" t="s">
        <v>159</v>
      </c>
      <c r="B504" s="35" t="s">
        <v>16</v>
      </c>
      <c r="C504" s="35">
        <v>1235</v>
      </c>
      <c r="D504" s="35">
        <v>1030</v>
      </c>
      <c r="E504" s="35">
        <v>83.4</v>
      </c>
      <c r="F504" s="35">
        <v>1005</v>
      </c>
      <c r="G504" s="35">
        <v>81.400000000000006</v>
      </c>
      <c r="H504" s="35">
        <v>90.9</v>
      </c>
      <c r="I504" s="35">
        <v>89</v>
      </c>
      <c r="J504" s="35" t="s">
        <v>160</v>
      </c>
      <c r="K504" s="35" t="s">
        <v>106</v>
      </c>
      <c r="M504" s="38">
        <f t="shared" si="7"/>
        <v>0.83400809716599189</v>
      </c>
    </row>
    <row r="505" spans="1:13" hidden="1" x14ac:dyDescent="0.35">
      <c r="A505" s="35" t="s">
        <v>159</v>
      </c>
      <c r="B505" s="35" t="s">
        <v>359</v>
      </c>
      <c r="C505" s="35">
        <v>15679</v>
      </c>
      <c r="D505" s="35">
        <v>8786</v>
      </c>
      <c r="E505" s="35">
        <v>56</v>
      </c>
      <c r="F505" s="35">
        <v>7530</v>
      </c>
      <c r="G505" s="35">
        <v>48</v>
      </c>
      <c r="H505" s="35">
        <v>65</v>
      </c>
      <c r="I505" s="35">
        <v>56.9</v>
      </c>
      <c r="J505" s="35" t="s">
        <v>160</v>
      </c>
      <c r="K505" s="35" t="s">
        <v>106</v>
      </c>
      <c r="M505" s="38">
        <f t="shared" si="7"/>
        <v>0.56036737036800821</v>
      </c>
    </row>
    <row r="506" spans="1:13" x14ac:dyDescent="0.35">
      <c r="A506" s="35" t="s">
        <v>161</v>
      </c>
      <c r="B506" s="35" t="s">
        <v>10</v>
      </c>
      <c r="C506" s="35">
        <v>5673</v>
      </c>
      <c r="D506" s="35">
        <v>3522</v>
      </c>
      <c r="E506" s="35">
        <v>62.1</v>
      </c>
      <c r="F506" s="35">
        <v>2945</v>
      </c>
      <c r="G506" s="35">
        <v>51.9</v>
      </c>
      <c r="H506" s="35">
        <v>66.3</v>
      </c>
      <c r="I506" s="35">
        <v>54.5</v>
      </c>
      <c r="J506" s="35" t="s">
        <v>162</v>
      </c>
      <c r="K506" s="35" t="s">
        <v>106</v>
      </c>
      <c r="M506" s="38">
        <f t="shared" si="7"/>
        <v>0.62083553675304071</v>
      </c>
    </row>
    <row r="507" spans="1:13" hidden="1" x14ac:dyDescent="0.35">
      <c r="A507" s="35" t="s">
        <v>161</v>
      </c>
      <c r="B507" s="35" t="s">
        <v>358</v>
      </c>
      <c r="C507" s="35">
        <v>47056</v>
      </c>
      <c r="D507" s="35">
        <v>33459</v>
      </c>
      <c r="E507" s="35">
        <v>71.099999999999994</v>
      </c>
      <c r="F507" s="35">
        <v>30081</v>
      </c>
      <c r="G507" s="35">
        <v>63.9</v>
      </c>
      <c r="H507" s="35">
        <v>76.400000000000006</v>
      </c>
      <c r="I507" s="35">
        <v>66.900000000000006</v>
      </c>
      <c r="J507" s="35" t="s">
        <v>162</v>
      </c>
      <c r="K507" s="35" t="s">
        <v>106</v>
      </c>
      <c r="M507" s="38">
        <f t="shared" si="7"/>
        <v>0.7110464127847671</v>
      </c>
    </row>
    <row r="508" spans="1:13" hidden="1" x14ac:dyDescent="0.35">
      <c r="A508" s="35" t="s">
        <v>161</v>
      </c>
      <c r="B508" s="35" t="s">
        <v>13</v>
      </c>
      <c r="C508" s="35">
        <v>15749</v>
      </c>
      <c r="D508" s="35">
        <v>9145</v>
      </c>
      <c r="E508" s="35">
        <v>58.1</v>
      </c>
      <c r="F508" s="35">
        <v>7740</v>
      </c>
      <c r="G508" s="35">
        <v>49.1</v>
      </c>
      <c r="H508" s="35">
        <v>65.7</v>
      </c>
      <c r="I508" s="35">
        <v>54.5</v>
      </c>
      <c r="J508" s="35" t="s">
        <v>162</v>
      </c>
      <c r="K508" s="35" t="s">
        <v>106</v>
      </c>
      <c r="M508" s="38">
        <f t="shared" si="7"/>
        <v>0.58067178868499592</v>
      </c>
    </row>
    <row r="509" spans="1:13" hidden="1" x14ac:dyDescent="0.35">
      <c r="A509" s="35" t="s">
        <v>161</v>
      </c>
      <c r="B509" s="35" t="s">
        <v>14</v>
      </c>
      <c r="C509" s="35">
        <v>14738</v>
      </c>
      <c r="D509" s="35">
        <v>10752</v>
      </c>
      <c r="E509" s="35">
        <v>73</v>
      </c>
      <c r="F509" s="35">
        <v>9746</v>
      </c>
      <c r="G509" s="35">
        <v>66.099999999999994</v>
      </c>
      <c r="H509" s="35">
        <v>76.900000000000006</v>
      </c>
      <c r="I509" s="35">
        <v>69</v>
      </c>
      <c r="J509" s="35" t="s">
        <v>162</v>
      </c>
      <c r="K509" s="35" t="s">
        <v>106</v>
      </c>
      <c r="M509" s="38">
        <f t="shared" si="7"/>
        <v>0.72954267878952372</v>
      </c>
    </row>
    <row r="510" spans="1:13" hidden="1" x14ac:dyDescent="0.35">
      <c r="A510" s="35" t="s">
        <v>161</v>
      </c>
      <c r="B510" s="35" t="s">
        <v>15</v>
      </c>
      <c r="C510" s="35">
        <v>7823</v>
      </c>
      <c r="D510" s="35">
        <v>7035</v>
      </c>
      <c r="E510" s="35">
        <v>89.9</v>
      </c>
      <c r="F510" s="35">
        <v>6772</v>
      </c>
      <c r="G510" s="35">
        <v>86.6</v>
      </c>
      <c r="H510" s="35">
        <v>89</v>
      </c>
      <c r="I510" s="35">
        <v>84.7</v>
      </c>
      <c r="J510" s="35" t="s">
        <v>162</v>
      </c>
      <c r="K510" s="35" t="s">
        <v>106</v>
      </c>
      <c r="M510" s="38">
        <f t="shared" si="7"/>
        <v>0.8992713792662661</v>
      </c>
    </row>
    <row r="511" spans="1:13" hidden="1" x14ac:dyDescent="0.35">
      <c r="A511" s="35" t="s">
        <v>161</v>
      </c>
      <c r="B511" s="35" t="s">
        <v>16</v>
      </c>
      <c r="C511" s="35">
        <v>3074</v>
      </c>
      <c r="D511" s="35">
        <v>2806</v>
      </c>
      <c r="E511" s="35">
        <v>91.3</v>
      </c>
      <c r="F511" s="35">
        <v>2760</v>
      </c>
      <c r="G511" s="35">
        <v>89.8</v>
      </c>
      <c r="H511" s="35">
        <v>90.9</v>
      </c>
      <c r="I511" s="35">
        <v>89</v>
      </c>
      <c r="J511" s="35" t="s">
        <v>162</v>
      </c>
      <c r="K511" s="35" t="s">
        <v>106</v>
      </c>
      <c r="M511" s="38">
        <f t="shared" si="7"/>
        <v>0.91281717631750159</v>
      </c>
    </row>
    <row r="512" spans="1:13" hidden="1" x14ac:dyDescent="0.35">
      <c r="A512" s="35" t="s">
        <v>161</v>
      </c>
      <c r="B512" s="35" t="s">
        <v>359</v>
      </c>
      <c r="C512" s="35">
        <v>55069</v>
      </c>
      <c r="D512" s="35">
        <v>33459</v>
      </c>
      <c r="E512" s="35">
        <v>60.8</v>
      </c>
      <c r="F512" s="35">
        <v>30081</v>
      </c>
      <c r="G512" s="35">
        <v>54.6</v>
      </c>
      <c r="H512" s="35">
        <v>65</v>
      </c>
      <c r="I512" s="35">
        <v>56.9</v>
      </c>
      <c r="J512" s="35" t="s">
        <v>162</v>
      </c>
      <c r="K512" s="35" t="s">
        <v>106</v>
      </c>
      <c r="M512" s="38">
        <f t="shared" si="7"/>
        <v>0.60758321378634073</v>
      </c>
    </row>
    <row r="513" spans="1:13" x14ac:dyDescent="0.35">
      <c r="A513" s="35" t="s">
        <v>163</v>
      </c>
      <c r="B513" s="35" t="s">
        <v>10</v>
      </c>
      <c r="C513" s="35">
        <v>3178</v>
      </c>
      <c r="D513" s="35">
        <v>2107</v>
      </c>
      <c r="E513" s="35">
        <v>66.3</v>
      </c>
      <c r="F513" s="35">
        <v>1632</v>
      </c>
      <c r="G513" s="35">
        <v>51.4</v>
      </c>
      <c r="H513" s="35">
        <v>66.3</v>
      </c>
      <c r="I513" s="35">
        <v>54.5</v>
      </c>
      <c r="J513" s="35" t="s">
        <v>164</v>
      </c>
      <c r="K513" s="35" t="s">
        <v>165</v>
      </c>
      <c r="M513" s="38">
        <f t="shared" si="7"/>
        <v>0.66299559471365643</v>
      </c>
    </row>
    <row r="514" spans="1:13" hidden="1" x14ac:dyDescent="0.35">
      <c r="A514" s="35" t="s">
        <v>163</v>
      </c>
      <c r="B514" s="35" t="s">
        <v>358</v>
      </c>
      <c r="C514" s="35">
        <v>54248</v>
      </c>
      <c r="D514" s="35">
        <v>39567</v>
      </c>
      <c r="E514" s="35">
        <v>72.900000000000006</v>
      </c>
      <c r="F514" s="35">
        <v>34520</v>
      </c>
      <c r="G514" s="35">
        <v>63.6</v>
      </c>
      <c r="H514" s="35">
        <v>76.400000000000006</v>
      </c>
      <c r="I514" s="35">
        <v>66.900000000000006</v>
      </c>
      <c r="J514" s="35" t="s">
        <v>164</v>
      </c>
      <c r="K514" s="35" t="s">
        <v>165</v>
      </c>
      <c r="M514" s="38">
        <f t="shared" si="7"/>
        <v>0.72937251142899273</v>
      </c>
    </row>
    <row r="515" spans="1:13" hidden="1" x14ac:dyDescent="0.35">
      <c r="A515" s="35" t="s">
        <v>163</v>
      </c>
      <c r="B515" s="35" t="s">
        <v>13</v>
      </c>
      <c r="C515" s="35">
        <v>22925</v>
      </c>
      <c r="D515" s="35">
        <v>14950</v>
      </c>
      <c r="E515" s="35">
        <v>65.2</v>
      </c>
      <c r="F515" s="35">
        <v>12396</v>
      </c>
      <c r="G515" s="35">
        <v>54.1</v>
      </c>
      <c r="H515" s="35">
        <v>65.7</v>
      </c>
      <c r="I515" s="35">
        <v>54.5</v>
      </c>
      <c r="J515" s="35" t="s">
        <v>164</v>
      </c>
      <c r="K515" s="35" t="s">
        <v>165</v>
      </c>
      <c r="M515" s="38">
        <f t="shared" ref="M515:M578" si="8">D515/C515</f>
        <v>0.65212649945474377</v>
      </c>
    </row>
    <row r="516" spans="1:13" hidden="1" x14ac:dyDescent="0.35">
      <c r="A516" s="35" t="s">
        <v>163</v>
      </c>
      <c r="B516" s="35" t="s">
        <v>14</v>
      </c>
      <c r="C516" s="35">
        <v>15911</v>
      </c>
      <c r="D516" s="35">
        <v>11710</v>
      </c>
      <c r="E516" s="35">
        <v>73.599999999999994</v>
      </c>
      <c r="F516" s="35">
        <v>10285</v>
      </c>
      <c r="G516" s="35">
        <v>64.599999999999994</v>
      </c>
      <c r="H516" s="35">
        <v>76.900000000000006</v>
      </c>
      <c r="I516" s="35">
        <v>69</v>
      </c>
      <c r="J516" s="35" t="s">
        <v>164</v>
      </c>
      <c r="K516" s="35" t="s">
        <v>165</v>
      </c>
      <c r="M516" s="38">
        <f t="shared" si="8"/>
        <v>0.73596882659795115</v>
      </c>
    </row>
    <row r="517" spans="1:13" hidden="1" x14ac:dyDescent="0.35">
      <c r="A517" s="35" t="s">
        <v>163</v>
      </c>
      <c r="B517" s="35" t="s">
        <v>15</v>
      </c>
      <c r="C517" s="35">
        <v>8480</v>
      </c>
      <c r="D517" s="35">
        <v>7358</v>
      </c>
      <c r="E517" s="35">
        <v>86.8</v>
      </c>
      <c r="F517" s="35">
        <v>6913</v>
      </c>
      <c r="G517" s="35">
        <v>81.5</v>
      </c>
      <c r="H517" s="35">
        <v>89</v>
      </c>
      <c r="I517" s="35">
        <v>84.7</v>
      </c>
      <c r="J517" s="35" t="s">
        <v>164</v>
      </c>
      <c r="K517" s="35" t="s">
        <v>165</v>
      </c>
      <c r="M517" s="38">
        <f t="shared" si="8"/>
        <v>0.86768867924528303</v>
      </c>
    </row>
    <row r="518" spans="1:13" hidden="1" x14ac:dyDescent="0.35">
      <c r="A518" s="35" t="s">
        <v>163</v>
      </c>
      <c r="B518" s="35" t="s">
        <v>16</v>
      </c>
      <c r="C518" s="35">
        <v>3755</v>
      </c>
      <c r="D518" s="35">
        <v>3345</v>
      </c>
      <c r="E518" s="35">
        <v>89.1</v>
      </c>
      <c r="F518" s="35">
        <v>3231</v>
      </c>
      <c r="G518" s="35">
        <v>86.1</v>
      </c>
      <c r="H518" s="35">
        <v>90.9</v>
      </c>
      <c r="I518" s="35">
        <v>89</v>
      </c>
      <c r="J518" s="35" t="s">
        <v>164</v>
      </c>
      <c r="K518" s="35" t="s">
        <v>165</v>
      </c>
      <c r="M518" s="38">
        <f t="shared" si="8"/>
        <v>0.89081225033288947</v>
      </c>
    </row>
    <row r="519" spans="1:13" hidden="1" x14ac:dyDescent="0.35">
      <c r="A519" s="35" t="s">
        <v>163</v>
      </c>
      <c r="B519" s="35" t="s">
        <v>359</v>
      </c>
      <c r="C519" s="35">
        <v>60664</v>
      </c>
      <c r="D519" s="35">
        <v>39567</v>
      </c>
      <c r="E519" s="35">
        <v>65.2</v>
      </c>
      <c r="F519" s="35">
        <v>34520</v>
      </c>
      <c r="G519" s="35">
        <v>56.9</v>
      </c>
      <c r="H519" s="35">
        <v>65</v>
      </c>
      <c r="I519" s="35">
        <v>56.9</v>
      </c>
      <c r="J519" s="35" t="s">
        <v>164</v>
      </c>
      <c r="K519" s="35" t="s">
        <v>165</v>
      </c>
      <c r="M519" s="38">
        <f t="shared" si="8"/>
        <v>0.65223196624027435</v>
      </c>
    </row>
    <row r="520" spans="1:13" x14ac:dyDescent="0.35">
      <c r="A520" s="35" t="s">
        <v>166</v>
      </c>
      <c r="B520" s="35" t="s">
        <v>10</v>
      </c>
      <c r="C520" s="35">
        <v>2553</v>
      </c>
      <c r="D520" s="35">
        <v>1930</v>
      </c>
      <c r="E520" s="35">
        <v>75.599999999999994</v>
      </c>
      <c r="F520" s="35">
        <v>1583</v>
      </c>
      <c r="G520" s="35">
        <v>62</v>
      </c>
      <c r="H520" s="35">
        <v>66.3</v>
      </c>
      <c r="I520" s="35">
        <v>54.5</v>
      </c>
      <c r="J520" s="35" t="s">
        <v>167</v>
      </c>
      <c r="K520" s="35" t="s">
        <v>165</v>
      </c>
      <c r="M520" s="38">
        <f t="shared" si="8"/>
        <v>0.75597336466901688</v>
      </c>
    </row>
    <row r="521" spans="1:13" hidden="1" x14ac:dyDescent="0.35">
      <c r="A521" s="35" t="s">
        <v>166</v>
      </c>
      <c r="B521" s="35" t="s">
        <v>358</v>
      </c>
      <c r="C521" s="35">
        <v>28194</v>
      </c>
      <c r="D521" s="35">
        <v>22334</v>
      </c>
      <c r="E521" s="35">
        <v>79.2</v>
      </c>
      <c r="F521" s="35">
        <v>19860</v>
      </c>
      <c r="G521" s="35">
        <v>70.400000000000006</v>
      </c>
      <c r="H521" s="35">
        <v>76.400000000000006</v>
      </c>
      <c r="I521" s="35">
        <v>66.900000000000006</v>
      </c>
      <c r="J521" s="35" t="s">
        <v>167</v>
      </c>
      <c r="K521" s="35" t="s">
        <v>165</v>
      </c>
      <c r="M521" s="38">
        <f t="shared" si="8"/>
        <v>0.79215435908349296</v>
      </c>
    </row>
    <row r="522" spans="1:13" hidden="1" x14ac:dyDescent="0.35">
      <c r="A522" s="35" t="s">
        <v>166</v>
      </c>
      <c r="B522" s="35" t="s">
        <v>13</v>
      </c>
      <c r="C522" s="35">
        <v>9952</v>
      </c>
      <c r="D522" s="35">
        <v>7000</v>
      </c>
      <c r="E522" s="35">
        <v>70.3</v>
      </c>
      <c r="F522" s="35">
        <v>5908</v>
      </c>
      <c r="G522" s="35">
        <v>59.4</v>
      </c>
      <c r="H522" s="35">
        <v>65.7</v>
      </c>
      <c r="I522" s="35">
        <v>54.5</v>
      </c>
      <c r="J522" s="35" t="s">
        <v>167</v>
      </c>
      <c r="K522" s="35" t="s">
        <v>165</v>
      </c>
      <c r="M522" s="38">
        <f t="shared" si="8"/>
        <v>0.70337620578778137</v>
      </c>
    </row>
    <row r="523" spans="1:13" hidden="1" x14ac:dyDescent="0.35">
      <c r="A523" s="35" t="s">
        <v>166</v>
      </c>
      <c r="B523" s="35" t="s">
        <v>14</v>
      </c>
      <c r="C523" s="35">
        <v>8844</v>
      </c>
      <c r="D523" s="35">
        <v>7140</v>
      </c>
      <c r="E523" s="35">
        <v>80.7</v>
      </c>
      <c r="F523" s="35">
        <v>6370</v>
      </c>
      <c r="G523" s="35">
        <v>72</v>
      </c>
      <c r="H523" s="35">
        <v>76.900000000000006</v>
      </c>
      <c r="I523" s="35">
        <v>69</v>
      </c>
      <c r="J523" s="35" t="s">
        <v>167</v>
      </c>
      <c r="K523" s="35" t="s">
        <v>165</v>
      </c>
      <c r="M523" s="38">
        <f t="shared" si="8"/>
        <v>0.80732700135685209</v>
      </c>
    </row>
    <row r="524" spans="1:13" hidden="1" x14ac:dyDescent="0.35">
      <c r="A524" s="35" t="s">
        <v>166</v>
      </c>
      <c r="B524" s="35" t="s">
        <v>15</v>
      </c>
      <c r="C524" s="35">
        <v>4995</v>
      </c>
      <c r="D524" s="35">
        <v>4452</v>
      </c>
      <c r="E524" s="35">
        <v>89.1</v>
      </c>
      <c r="F524" s="35">
        <v>4264</v>
      </c>
      <c r="G524" s="35">
        <v>85.4</v>
      </c>
      <c r="H524" s="35">
        <v>89</v>
      </c>
      <c r="I524" s="35">
        <v>84.7</v>
      </c>
      <c r="J524" s="35" t="s">
        <v>167</v>
      </c>
      <c r="K524" s="35" t="s">
        <v>165</v>
      </c>
      <c r="M524" s="38">
        <f t="shared" si="8"/>
        <v>0.89129129129129125</v>
      </c>
    </row>
    <row r="525" spans="1:13" hidden="1" x14ac:dyDescent="0.35">
      <c r="A525" s="35" t="s">
        <v>166</v>
      </c>
      <c r="B525" s="35" t="s">
        <v>16</v>
      </c>
      <c r="C525" s="35">
        <v>1850</v>
      </c>
      <c r="D525" s="35">
        <v>1713</v>
      </c>
      <c r="E525" s="35">
        <v>92.6</v>
      </c>
      <c r="F525" s="35">
        <v>1668</v>
      </c>
      <c r="G525" s="35">
        <v>90.2</v>
      </c>
      <c r="H525" s="35">
        <v>90.9</v>
      </c>
      <c r="I525" s="35">
        <v>89</v>
      </c>
      <c r="J525" s="35" t="s">
        <v>167</v>
      </c>
      <c r="K525" s="35" t="s">
        <v>165</v>
      </c>
      <c r="M525" s="38">
        <f t="shared" si="8"/>
        <v>0.92594594594594593</v>
      </c>
    </row>
    <row r="526" spans="1:13" hidden="1" x14ac:dyDescent="0.35">
      <c r="A526" s="35" t="s">
        <v>166</v>
      </c>
      <c r="B526" s="35" t="s">
        <v>359</v>
      </c>
      <c r="C526" s="35">
        <v>33002</v>
      </c>
      <c r="D526" s="35">
        <v>22334</v>
      </c>
      <c r="E526" s="35">
        <v>67.7</v>
      </c>
      <c r="F526" s="35">
        <v>19860</v>
      </c>
      <c r="G526" s="35">
        <v>60.2</v>
      </c>
      <c r="H526" s="35">
        <v>65</v>
      </c>
      <c r="I526" s="35">
        <v>56.9</v>
      </c>
      <c r="J526" s="35" t="s">
        <v>167</v>
      </c>
      <c r="K526" s="35" t="s">
        <v>165</v>
      </c>
      <c r="M526" s="38">
        <f t="shared" si="8"/>
        <v>0.67674686382643479</v>
      </c>
    </row>
    <row r="527" spans="1:13" x14ac:dyDescent="0.35">
      <c r="A527" s="35" t="s">
        <v>168</v>
      </c>
      <c r="B527" s="35" t="s">
        <v>10</v>
      </c>
      <c r="C527" s="35">
        <v>3945</v>
      </c>
      <c r="D527" s="35">
        <v>2675</v>
      </c>
      <c r="E527" s="35">
        <v>67.8</v>
      </c>
      <c r="F527" s="35">
        <v>2107</v>
      </c>
      <c r="G527" s="35">
        <v>53.4</v>
      </c>
      <c r="H527" s="35">
        <v>66.3</v>
      </c>
      <c r="I527" s="35">
        <v>54.5</v>
      </c>
      <c r="J527" s="35" t="s">
        <v>169</v>
      </c>
      <c r="K527" s="35" t="s">
        <v>165</v>
      </c>
      <c r="M527" s="38">
        <f t="shared" si="8"/>
        <v>0.67807351077313049</v>
      </c>
    </row>
    <row r="528" spans="1:13" hidden="1" x14ac:dyDescent="0.35">
      <c r="A528" s="35" t="s">
        <v>168</v>
      </c>
      <c r="B528" s="35" t="s">
        <v>358</v>
      </c>
      <c r="C528" s="35">
        <v>40982</v>
      </c>
      <c r="D528" s="35">
        <v>30368</v>
      </c>
      <c r="E528" s="35">
        <v>74.099999999999994</v>
      </c>
      <c r="F528" s="35">
        <v>26425</v>
      </c>
      <c r="G528" s="35">
        <v>64.5</v>
      </c>
      <c r="H528" s="35">
        <v>76.400000000000006</v>
      </c>
      <c r="I528" s="35">
        <v>66.900000000000006</v>
      </c>
      <c r="J528" s="35" t="s">
        <v>169</v>
      </c>
      <c r="K528" s="35" t="s">
        <v>165</v>
      </c>
      <c r="M528" s="38">
        <f t="shared" si="8"/>
        <v>0.74100824752330297</v>
      </c>
    </row>
    <row r="529" spans="1:13" hidden="1" x14ac:dyDescent="0.35">
      <c r="A529" s="35" t="s">
        <v>168</v>
      </c>
      <c r="B529" s="35" t="s">
        <v>13</v>
      </c>
      <c r="C529" s="35">
        <v>13963</v>
      </c>
      <c r="D529" s="35">
        <v>8994</v>
      </c>
      <c r="E529" s="35">
        <v>64.400000000000006</v>
      </c>
      <c r="F529" s="35">
        <v>7130</v>
      </c>
      <c r="G529" s="35">
        <v>51.1</v>
      </c>
      <c r="H529" s="35">
        <v>65.7</v>
      </c>
      <c r="I529" s="35">
        <v>54.5</v>
      </c>
      <c r="J529" s="35" t="s">
        <v>169</v>
      </c>
      <c r="K529" s="35" t="s">
        <v>165</v>
      </c>
      <c r="M529" s="38">
        <f t="shared" si="8"/>
        <v>0.64413091742462225</v>
      </c>
    </row>
    <row r="530" spans="1:13" hidden="1" x14ac:dyDescent="0.35">
      <c r="A530" s="35" t="s">
        <v>168</v>
      </c>
      <c r="B530" s="35" t="s">
        <v>14</v>
      </c>
      <c r="C530" s="35">
        <v>12394</v>
      </c>
      <c r="D530" s="35">
        <v>9403</v>
      </c>
      <c r="E530" s="35">
        <v>75.900000000000006</v>
      </c>
      <c r="F530" s="35">
        <v>8326</v>
      </c>
      <c r="G530" s="35">
        <v>67.2</v>
      </c>
      <c r="H530" s="35">
        <v>76.900000000000006</v>
      </c>
      <c r="I530" s="35">
        <v>69</v>
      </c>
      <c r="J530" s="35" t="s">
        <v>169</v>
      </c>
      <c r="K530" s="35" t="s">
        <v>165</v>
      </c>
      <c r="M530" s="38">
        <f t="shared" si="8"/>
        <v>0.75867355171857354</v>
      </c>
    </row>
    <row r="531" spans="1:13" hidden="1" x14ac:dyDescent="0.35">
      <c r="A531" s="35" t="s">
        <v>168</v>
      </c>
      <c r="B531" s="35" t="s">
        <v>15</v>
      </c>
      <c r="C531" s="35">
        <v>6818</v>
      </c>
      <c r="D531" s="35">
        <v>5862</v>
      </c>
      <c r="E531" s="35">
        <v>86</v>
      </c>
      <c r="F531" s="35">
        <v>5536</v>
      </c>
      <c r="G531" s="35">
        <v>81.2</v>
      </c>
      <c r="H531" s="35">
        <v>89</v>
      </c>
      <c r="I531" s="35">
        <v>84.7</v>
      </c>
      <c r="J531" s="35" t="s">
        <v>169</v>
      </c>
      <c r="K531" s="35" t="s">
        <v>165</v>
      </c>
      <c r="M531" s="38">
        <f t="shared" si="8"/>
        <v>0.85978292754473451</v>
      </c>
    </row>
    <row r="532" spans="1:13" hidden="1" x14ac:dyDescent="0.35">
      <c r="A532" s="35" t="s">
        <v>168</v>
      </c>
      <c r="B532" s="35" t="s">
        <v>16</v>
      </c>
      <c r="C532" s="35">
        <v>3861</v>
      </c>
      <c r="D532" s="35">
        <v>3308</v>
      </c>
      <c r="E532" s="35">
        <v>85.7</v>
      </c>
      <c r="F532" s="35">
        <v>3249</v>
      </c>
      <c r="G532" s="35">
        <v>84.2</v>
      </c>
      <c r="H532" s="35">
        <v>90.9</v>
      </c>
      <c r="I532" s="35">
        <v>89</v>
      </c>
      <c r="J532" s="35" t="s">
        <v>169</v>
      </c>
      <c r="K532" s="35" t="s">
        <v>165</v>
      </c>
      <c r="M532" s="38">
        <f t="shared" si="8"/>
        <v>0.85677285677285675</v>
      </c>
    </row>
    <row r="533" spans="1:13" hidden="1" x14ac:dyDescent="0.35">
      <c r="A533" s="35" t="s">
        <v>168</v>
      </c>
      <c r="B533" s="35" t="s">
        <v>359</v>
      </c>
      <c r="C533" s="35">
        <v>46923</v>
      </c>
      <c r="D533" s="35">
        <v>30368</v>
      </c>
      <c r="E533" s="35">
        <v>64.7</v>
      </c>
      <c r="F533" s="35">
        <v>26425</v>
      </c>
      <c r="G533" s="35">
        <v>56.3</v>
      </c>
      <c r="H533" s="35">
        <v>65</v>
      </c>
      <c r="I533" s="35">
        <v>56.9</v>
      </c>
      <c r="J533" s="35" t="s">
        <v>169</v>
      </c>
      <c r="K533" s="35" t="s">
        <v>165</v>
      </c>
      <c r="M533" s="38">
        <f t="shared" si="8"/>
        <v>0.64718794620974784</v>
      </c>
    </row>
    <row r="534" spans="1:13" x14ac:dyDescent="0.35">
      <c r="A534" s="35" t="s">
        <v>170</v>
      </c>
      <c r="B534" s="35" t="s">
        <v>10</v>
      </c>
      <c r="C534" s="35">
        <v>9806</v>
      </c>
      <c r="D534" s="35">
        <v>7924</v>
      </c>
      <c r="E534" s="35">
        <v>80.8</v>
      </c>
      <c r="F534" s="35">
        <v>6934</v>
      </c>
      <c r="G534" s="35">
        <v>70.7</v>
      </c>
      <c r="H534" s="35">
        <v>66.3</v>
      </c>
      <c r="I534" s="35">
        <v>54.5</v>
      </c>
      <c r="J534" s="35" t="s">
        <v>171</v>
      </c>
      <c r="K534" s="35" t="s">
        <v>165</v>
      </c>
      <c r="M534" s="38">
        <f t="shared" si="8"/>
        <v>0.80807668774219865</v>
      </c>
    </row>
    <row r="535" spans="1:13" hidden="1" x14ac:dyDescent="0.35">
      <c r="A535" s="35" t="s">
        <v>170</v>
      </c>
      <c r="B535" s="35" t="s">
        <v>358</v>
      </c>
      <c r="C535" s="35">
        <v>87045</v>
      </c>
      <c r="D535" s="35">
        <v>74991</v>
      </c>
      <c r="E535" s="35">
        <v>86.2</v>
      </c>
      <c r="F535" s="35">
        <v>68983</v>
      </c>
      <c r="G535" s="35">
        <v>79.3</v>
      </c>
      <c r="H535" s="35">
        <v>76.400000000000006</v>
      </c>
      <c r="I535" s="35">
        <v>66.900000000000006</v>
      </c>
      <c r="J535" s="35" t="s">
        <v>171</v>
      </c>
      <c r="K535" s="35" t="s">
        <v>165</v>
      </c>
      <c r="M535" s="38">
        <f t="shared" si="8"/>
        <v>0.86151990349819063</v>
      </c>
    </row>
    <row r="536" spans="1:13" hidden="1" x14ac:dyDescent="0.35">
      <c r="A536" s="35" t="s">
        <v>170</v>
      </c>
      <c r="B536" s="35" t="s">
        <v>13</v>
      </c>
      <c r="C536" s="35">
        <v>29827</v>
      </c>
      <c r="D536" s="35">
        <v>23378</v>
      </c>
      <c r="E536" s="35">
        <v>78.400000000000006</v>
      </c>
      <c r="F536" s="35">
        <v>20641</v>
      </c>
      <c r="G536" s="35">
        <v>69.2</v>
      </c>
      <c r="H536" s="35">
        <v>65.7</v>
      </c>
      <c r="I536" s="35">
        <v>54.5</v>
      </c>
      <c r="J536" s="35" t="s">
        <v>171</v>
      </c>
      <c r="K536" s="35" t="s">
        <v>165</v>
      </c>
      <c r="M536" s="38">
        <f t="shared" si="8"/>
        <v>0.78378650216247026</v>
      </c>
    </row>
    <row r="537" spans="1:13" hidden="1" x14ac:dyDescent="0.35">
      <c r="A537" s="35" t="s">
        <v>170</v>
      </c>
      <c r="B537" s="35" t="s">
        <v>14</v>
      </c>
      <c r="C537" s="35">
        <v>27759</v>
      </c>
      <c r="D537" s="35">
        <v>24216</v>
      </c>
      <c r="E537" s="35">
        <v>87.2</v>
      </c>
      <c r="F537" s="35">
        <v>22576</v>
      </c>
      <c r="G537" s="35">
        <v>81.3</v>
      </c>
      <c r="H537" s="35">
        <v>76.900000000000006</v>
      </c>
      <c r="I537" s="35">
        <v>69</v>
      </c>
      <c r="J537" s="35" t="s">
        <v>171</v>
      </c>
      <c r="K537" s="35" t="s">
        <v>165</v>
      </c>
      <c r="M537" s="38">
        <f t="shared" si="8"/>
        <v>0.87236571922619688</v>
      </c>
    </row>
    <row r="538" spans="1:13" hidden="1" x14ac:dyDescent="0.35">
      <c r="A538" s="35" t="s">
        <v>170</v>
      </c>
      <c r="B538" s="35" t="s">
        <v>15</v>
      </c>
      <c r="C538" s="35">
        <v>14584</v>
      </c>
      <c r="D538" s="35">
        <v>14119</v>
      </c>
      <c r="E538" s="35">
        <v>96.8</v>
      </c>
      <c r="F538" s="35">
        <v>13760</v>
      </c>
      <c r="G538" s="35">
        <v>94.4</v>
      </c>
      <c r="H538" s="35">
        <v>89</v>
      </c>
      <c r="I538" s="35">
        <v>84.7</v>
      </c>
      <c r="J538" s="35" t="s">
        <v>171</v>
      </c>
      <c r="K538" s="35" t="s">
        <v>165</v>
      </c>
      <c r="M538" s="38">
        <f t="shared" si="8"/>
        <v>0.96811574328030714</v>
      </c>
    </row>
    <row r="539" spans="1:13" hidden="1" x14ac:dyDescent="0.35">
      <c r="A539" s="35" t="s">
        <v>170</v>
      </c>
      <c r="B539" s="35" t="s">
        <v>16</v>
      </c>
      <c r="C539" s="35">
        <v>5069</v>
      </c>
      <c r="D539" s="35">
        <v>4837</v>
      </c>
      <c r="E539" s="35">
        <v>95.4</v>
      </c>
      <c r="F539" s="35">
        <v>4713</v>
      </c>
      <c r="G539" s="35">
        <v>93</v>
      </c>
      <c r="H539" s="35">
        <v>90.9</v>
      </c>
      <c r="I539" s="35">
        <v>89</v>
      </c>
      <c r="J539" s="35" t="s">
        <v>171</v>
      </c>
      <c r="K539" s="35" t="s">
        <v>165</v>
      </c>
      <c r="M539" s="38">
        <f t="shared" si="8"/>
        <v>0.95423160386664041</v>
      </c>
    </row>
    <row r="540" spans="1:13" hidden="1" x14ac:dyDescent="0.35">
      <c r="A540" s="35" t="s">
        <v>170</v>
      </c>
      <c r="B540" s="35" t="s">
        <v>359</v>
      </c>
      <c r="C540" s="35">
        <v>103462</v>
      </c>
      <c r="D540" s="35">
        <v>74991</v>
      </c>
      <c r="E540" s="35">
        <v>72.5</v>
      </c>
      <c r="F540" s="35">
        <v>68983</v>
      </c>
      <c r="G540" s="35">
        <v>66.7</v>
      </c>
      <c r="H540" s="35">
        <v>65</v>
      </c>
      <c r="I540" s="35">
        <v>56.9</v>
      </c>
      <c r="J540" s="35" t="s">
        <v>171</v>
      </c>
      <c r="K540" s="35" t="s">
        <v>165</v>
      </c>
      <c r="M540" s="38">
        <f t="shared" si="8"/>
        <v>0.72481684096576526</v>
      </c>
    </row>
    <row r="541" spans="1:13" x14ac:dyDescent="0.35">
      <c r="A541" s="35" t="s">
        <v>172</v>
      </c>
      <c r="B541" s="35" t="s">
        <v>10</v>
      </c>
      <c r="C541" s="35">
        <v>7314</v>
      </c>
      <c r="D541" s="35">
        <v>5043</v>
      </c>
      <c r="E541" s="35">
        <v>69</v>
      </c>
      <c r="F541" s="35">
        <v>4084</v>
      </c>
      <c r="G541" s="35">
        <v>55.8</v>
      </c>
      <c r="H541" s="35">
        <v>66.3</v>
      </c>
      <c r="I541" s="35">
        <v>54.5</v>
      </c>
      <c r="J541" s="35" t="s">
        <v>173</v>
      </c>
      <c r="K541" s="35" t="s">
        <v>165</v>
      </c>
      <c r="M541" s="38">
        <f t="shared" si="8"/>
        <v>0.68949958982772763</v>
      </c>
    </row>
    <row r="542" spans="1:13" hidden="1" x14ac:dyDescent="0.35">
      <c r="A542" s="35" t="s">
        <v>172</v>
      </c>
      <c r="B542" s="35" t="s">
        <v>358</v>
      </c>
      <c r="C542" s="35">
        <v>59303</v>
      </c>
      <c r="D542" s="35">
        <v>46394</v>
      </c>
      <c r="E542" s="35">
        <v>78.2</v>
      </c>
      <c r="F542" s="35">
        <v>41216</v>
      </c>
      <c r="G542" s="35">
        <v>69.5</v>
      </c>
      <c r="H542" s="35">
        <v>76.400000000000006</v>
      </c>
      <c r="I542" s="35">
        <v>66.900000000000006</v>
      </c>
      <c r="J542" s="35" t="s">
        <v>173</v>
      </c>
      <c r="K542" s="35" t="s">
        <v>165</v>
      </c>
      <c r="M542" s="38">
        <f t="shared" si="8"/>
        <v>0.78232129909110837</v>
      </c>
    </row>
    <row r="543" spans="1:13" hidden="1" x14ac:dyDescent="0.35">
      <c r="A543" s="35" t="s">
        <v>172</v>
      </c>
      <c r="B543" s="35" t="s">
        <v>13</v>
      </c>
      <c r="C543" s="35">
        <v>20895</v>
      </c>
      <c r="D543" s="35">
        <v>14245</v>
      </c>
      <c r="E543" s="35">
        <v>68.2</v>
      </c>
      <c r="F543" s="35">
        <v>11835</v>
      </c>
      <c r="G543" s="35">
        <v>56.6</v>
      </c>
      <c r="H543" s="35">
        <v>65.7</v>
      </c>
      <c r="I543" s="35">
        <v>54.5</v>
      </c>
      <c r="J543" s="35" t="s">
        <v>173</v>
      </c>
      <c r="K543" s="35" t="s">
        <v>165</v>
      </c>
      <c r="M543" s="38">
        <f t="shared" si="8"/>
        <v>0.68174204355108881</v>
      </c>
    </row>
    <row r="544" spans="1:13" hidden="1" x14ac:dyDescent="0.35">
      <c r="A544" s="35" t="s">
        <v>172</v>
      </c>
      <c r="B544" s="35" t="s">
        <v>14</v>
      </c>
      <c r="C544" s="35">
        <v>18206</v>
      </c>
      <c r="D544" s="35">
        <v>14716</v>
      </c>
      <c r="E544" s="35">
        <v>80.8</v>
      </c>
      <c r="F544" s="35">
        <v>13358</v>
      </c>
      <c r="G544" s="35">
        <v>73.400000000000006</v>
      </c>
      <c r="H544" s="35">
        <v>76.900000000000006</v>
      </c>
      <c r="I544" s="35">
        <v>69</v>
      </c>
      <c r="J544" s="35" t="s">
        <v>173</v>
      </c>
      <c r="K544" s="35" t="s">
        <v>165</v>
      </c>
      <c r="M544" s="38">
        <f t="shared" si="8"/>
        <v>0.80830495441063388</v>
      </c>
    </row>
    <row r="545" spans="1:13" hidden="1" x14ac:dyDescent="0.35">
      <c r="A545" s="35" t="s">
        <v>172</v>
      </c>
      <c r="B545" s="35" t="s">
        <v>15</v>
      </c>
      <c r="C545" s="35">
        <v>9347</v>
      </c>
      <c r="D545" s="35">
        <v>8763</v>
      </c>
      <c r="E545" s="35">
        <v>93.8</v>
      </c>
      <c r="F545" s="35">
        <v>8453</v>
      </c>
      <c r="G545" s="35">
        <v>90.4</v>
      </c>
      <c r="H545" s="35">
        <v>89</v>
      </c>
      <c r="I545" s="35">
        <v>84.7</v>
      </c>
      <c r="J545" s="35" t="s">
        <v>173</v>
      </c>
      <c r="K545" s="35" t="s">
        <v>165</v>
      </c>
      <c r="M545" s="38">
        <f t="shared" si="8"/>
        <v>0.93752005991227128</v>
      </c>
    </row>
    <row r="546" spans="1:13" hidden="1" x14ac:dyDescent="0.35">
      <c r="A546" s="35" t="s">
        <v>172</v>
      </c>
      <c r="B546" s="35" t="s">
        <v>16</v>
      </c>
      <c r="C546" s="35">
        <v>3541</v>
      </c>
      <c r="D546" s="35">
        <v>3368</v>
      </c>
      <c r="E546" s="35">
        <v>95.1</v>
      </c>
      <c r="F546" s="35">
        <v>3330</v>
      </c>
      <c r="G546" s="35">
        <v>94</v>
      </c>
      <c r="H546" s="35">
        <v>90.9</v>
      </c>
      <c r="I546" s="35">
        <v>89</v>
      </c>
      <c r="J546" s="35" t="s">
        <v>173</v>
      </c>
      <c r="K546" s="35" t="s">
        <v>165</v>
      </c>
      <c r="M546" s="38">
        <f t="shared" si="8"/>
        <v>0.95114374470488561</v>
      </c>
    </row>
    <row r="547" spans="1:13" hidden="1" x14ac:dyDescent="0.35">
      <c r="A547" s="35" t="s">
        <v>172</v>
      </c>
      <c r="B547" s="35" t="s">
        <v>359</v>
      </c>
      <c r="C547" s="35">
        <v>71594</v>
      </c>
      <c r="D547" s="35">
        <v>46394</v>
      </c>
      <c r="E547" s="35">
        <v>64.8</v>
      </c>
      <c r="F547" s="35">
        <v>41216</v>
      </c>
      <c r="G547" s="35">
        <v>57.6</v>
      </c>
      <c r="H547" s="35">
        <v>65</v>
      </c>
      <c r="I547" s="35">
        <v>56.9</v>
      </c>
      <c r="J547" s="35" t="s">
        <v>173</v>
      </c>
      <c r="K547" s="35" t="s">
        <v>165</v>
      </c>
      <c r="M547" s="38">
        <f t="shared" si="8"/>
        <v>0.6480151968042015</v>
      </c>
    </row>
    <row r="548" spans="1:13" x14ac:dyDescent="0.35">
      <c r="A548" s="35" t="s">
        <v>174</v>
      </c>
      <c r="B548" s="35" t="s">
        <v>10</v>
      </c>
      <c r="C548" s="35">
        <v>7948</v>
      </c>
      <c r="D548" s="35">
        <v>5169</v>
      </c>
      <c r="E548" s="35">
        <v>65</v>
      </c>
      <c r="F548" s="35">
        <v>3970</v>
      </c>
      <c r="G548" s="35">
        <v>50</v>
      </c>
      <c r="H548" s="35">
        <v>66.3</v>
      </c>
      <c r="I548" s="35">
        <v>54.5</v>
      </c>
      <c r="J548" s="35" t="s">
        <v>175</v>
      </c>
      <c r="K548" s="35" t="s">
        <v>165</v>
      </c>
      <c r="M548" s="38">
        <f t="shared" si="8"/>
        <v>0.65035228988424765</v>
      </c>
    </row>
    <row r="549" spans="1:13" hidden="1" x14ac:dyDescent="0.35">
      <c r="A549" s="35" t="s">
        <v>174</v>
      </c>
      <c r="B549" s="35" t="s">
        <v>358</v>
      </c>
      <c r="C549" s="35">
        <v>70694</v>
      </c>
      <c r="D549" s="35">
        <v>53227</v>
      </c>
      <c r="E549" s="35">
        <v>75.3</v>
      </c>
      <c r="F549" s="35">
        <v>46506</v>
      </c>
      <c r="G549" s="35">
        <v>65.8</v>
      </c>
      <c r="H549" s="35">
        <v>76.400000000000006</v>
      </c>
      <c r="I549" s="35">
        <v>66.900000000000006</v>
      </c>
      <c r="J549" s="35" t="s">
        <v>175</v>
      </c>
      <c r="K549" s="35" t="s">
        <v>165</v>
      </c>
      <c r="M549" s="38">
        <f t="shared" si="8"/>
        <v>0.75292103997510396</v>
      </c>
    </row>
    <row r="550" spans="1:13" hidden="1" x14ac:dyDescent="0.35">
      <c r="A550" s="35" t="s">
        <v>174</v>
      </c>
      <c r="B550" s="35" t="s">
        <v>13</v>
      </c>
      <c r="C550" s="35">
        <v>24024</v>
      </c>
      <c r="D550" s="35">
        <v>15488</v>
      </c>
      <c r="E550" s="35">
        <v>64.5</v>
      </c>
      <c r="F550" s="35">
        <v>12522</v>
      </c>
      <c r="G550" s="35">
        <v>52.1</v>
      </c>
      <c r="H550" s="35">
        <v>65.7</v>
      </c>
      <c r="I550" s="35">
        <v>54.5</v>
      </c>
      <c r="J550" s="35" t="s">
        <v>175</v>
      </c>
      <c r="K550" s="35" t="s">
        <v>165</v>
      </c>
      <c r="M550" s="38">
        <f t="shared" si="8"/>
        <v>0.64468864468864473</v>
      </c>
    </row>
    <row r="551" spans="1:13" hidden="1" x14ac:dyDescent="0.35">
      <c r="A551" s="35" t="s">
        <v>174</v>
      </c>
      <c r="B551" s="35" t="s">
        <v>14</v>
      </c>
      <c r="C551" s="35">
        <v>21031</v>
      </c>
      <c r="D551" s="35">
        <v>16394</v>
      </c>
      <c r="E551" s="35">
        <v>78</v>
      </c>
      <c r="F551" s="35">
        <v>14447</v>
      </c>
      <c r="G551" s="35">
        <v>68.7</v>
      </c>
      <c r="H551" s="35">
        <v>76.900000000000006</v>
      </c>
      <c r="I551" s="35">
        <v>69</v>
      </c>
      <c r="J551" s="35" t="s">
        <v>175</v>
      </c>
      <c r="K551" s="35" t="s">
        <v>165</v>
      </c>
      <c r="M551" s="38">
        <f t="shared" si="8"/>
        <v>0.77951595264133899</v>
      </c>
    </row>
    <row r="552" spans="1:13" hidden="1" x14ac:dyDescent="0.35">
      <c r="A552" s="35" t="s">
        <v>174</v>
      </c>
      <c r="B552" s="35" t="s">
        <v>15</v>
      </c>
      <c r="C552" s="35">
        <v>11430</v>
      </c>
      <c r="D552" s="35">
        <v>10447</v>
      </c>
      <c r="E552" s="35">
        <v>91.4</v>
      </c>
      <c r="F552" s="35">
        <v>10042</v>
      </c>
      <c r="G552" s="35">
        <v>87.9</v>
      </c>
      <c r="H552" s="35">
        <v>89</v>
      </c>
      <c r="I552" s="35">
        <v>84.7</v>
      </c>
      <c r="J552" s="35" t="s">
        <v>175</v>
      </c>
      <c r="K552" s="35" t="s">
        <v>165</v>
      </c>
      <c r="M552" s="38">
        <f t="shared" si="8"/>
        <v>0.91399825021872261</v>
      </c>
    </row>
    <row r="553" spans="1:13" hidden="1" x14ac:dyDescent="0.35">
      <c r="A553" s="35" t="s">
        <v>174</v>
      </c>
      <c r="B553" s="35" t="s">
        <v>16</v>
      </c>
      <c r="C553" s="35">
        <v>6261</v>
      </c>
      <c r="D553" s="35">
        <v>5507</v>
      </c>
      <c r="E553" s="35">
        <v>88</v>
      </c>
      <c r="F553" s="35">
        <v>5393</v>
      </c>
      <c r="G553" s="35">
        <v>86.1</v>
      </c>
      <c r="H553" s="35">
        <v>90.9</v>
      </c>
      <c r="I553" s="35">
        <v>89</v>
      </c>
      <c r="J553" s="35" t="s">
        <v>175</v>
      </c>
      <c r="K553" s="35" t="s">
        <v>165</v>
      </c>
      <c r="M553" s="38">
        <f t="shared" si="8"/>
        <v>0.87957195336208271</v>
      </c>
    </row>
    <row r="554" spans="1:13" hidden="1" x14ac:dyDescent="0.35">
      <c r="A554" s="35" t="s">
        <v>174</v>
      </c>
      <c r="B554" s="35" t="s">
        <v>359</v>
      </c>
      <c r="C554" s="35">
        <v>82969</v>
      </c>
      <c r="D554" s="35">
        <v>53227</v>
      </c>
      <c r="E554" s="35">
        <v>64.2</v>
      </c>
      <c r="F554" s="35">
        <v>46506</v>
      </c>
      <c r="G554" s="35">
        <v>56.1</v>
      </c>
      <c r="H554" s="35">
        <v>65</v>
      </c>
      <c r="I554" s="35">
        <v>56.9</v>
      </c>
      <c r="J554" s="35" t="s">
        <v>175</v>
      </c>
      <c r="K554" s="35" t="s">
        <v>165</v>
      </c>
      <c r="M554" s="38">
        <f t="shared" si="8"/>
        <v>0.64152876375513745</v>
      </c>
    </row>
    <row r="555" spans="1:13" x14ac:dyDescent="0.35">
      <c r="A555" s="35" t="s">
        <v>176</v>
      </c>
      <c r="B555" s="35" t="s">
        <v>10</v>
      </c>
      <c r="C555" s="35">
        <v>4330</v>
      </c>
      <c r="D555" s="35">
        <v>2600</v>
      </c>
      <c r="E555" s="35">
        <v>60</v>
      </c>
      <c r="F555" s="35">
        <v>1903</v>
      </c>
      <c r="G555" s="35">
        <v>43.9</v>
      </c>
      <c r="H555" s="35">
        <v>66.3</v>
      </c>
      <c r="I555" s="35">
        <v>54.5</v>
      </c>
      <c r="J555" s="35" t="s">
        <v>177</v>
      </c>
      <c r="K555" s="35" t="s">
        <v>165</v>
      </c>
      <c r="M555" s="38">
        <f t="shared" si="8"/>
        <v>0.60046189376443415</v>
      </c>
    </row>
    <row r="556" spans="1:13" hidden="1" x14ac:dyDescent="0.35">
      <c r="A556" s="35" t="s">
        <v>176</v>
      </c>
      <c r="B556" s="35" t="s">
        <v>358</v>
      </c>
      <c r="C556" s="35">
        <v>64931</v>
      </c>
      <c r="D556" s="35">
        <v>44796</v>
      </c>
      <c r="E556" s="35">
        <v>69</v>
      </c>
      <c r="F556" s="35">
        <v>37747</v>
      </c>
      <c r="G556" s="35">
        <v>58.1</v>
      </c>
      <c r="H556" s="35">
        <v>76.400000000000006</v>
      </c>
      <c r="I556" s="35">
        <v>66.900000000000006</v>
      </c>
      <c r="J556" s="35" t="s">
        <v>177</v>
      </c>
      <c r="K556" s="35" t="s">
        <v>165</v>
      </c>
      <c r="M556" s="38">
        <f t="shared" si="8"/>
        <v>0.6899015878393987</v>
      </c>
    </row>
    <row r="557" spans="1:13" hidden="1" x14ac:dyDescent="0.35">
      <c r="A557" s="35" t="s">
        <v>176</v>
      </c>
      <c r="B557" s="35" t="s">
        <v>13</v>
      </c>
      <c r="C557" s="35">
        <v>26629</v>
      </c>
      <c r="D557" s="35">
        <v>16056</v>
      </c>
      <c r="E557" s="35">
        <v>60.3</v>
      </c>
      <c r="F557" s="35">
        <v>12921</v>
      </c>
      <c r="G557" s="35">
        <v>48.5</v>
      </c>
      <c r="H557" s="35">
        <v>65.7</v>
      </c>
      <c r="I557" s="35">
        <v>54.5</v>
      </c>
      <c r="J557" s="35" t="s">
        <v>177</v>
      </c>
      <c r="K557" s="35" t="s">
        <v>165</v>
      </c>
      <c r="M557" s="38">
        <f t="shared" si="8"/>
        <v>0.60295166923279131</v>
      </c>
    </row>
    <row r="558" spans="1:13" hidden="1" x14ac:dyDescent="0.35">
      <c r="A558" s="35" t="s">
        <v>176</v>
      </c>
      <c r="B558" s="35" t="s">
        <v>14</v>
      </c>
      <c r="C558" s="35">
        <v>20057</v>
      </c>
      <c r="D558" s="35">
        <v>14113</v>
      </c>
      <c r="E558" s="35">
        <v>70.400000000000006</v>
      </c>
      <c r="F558" s="35">
        <v>11816</v>
      </c>
      <c r="G558" s="35">
        <v>58.9</v>
      </c>
      <c r="H558" s="35">
        <v>76.900000000000006</v>
      </c>
      <c r="I558" s="35">
        <v>69</v>
      </c>
      <c r="J558" s="35" t="s">
        <v>177</v>
      </c>
      <c r="K558" s="35" t="s">
        <v>165</v>
      </c>
      <c r="M558" s="38">
        <f t="shared" si="8"/>
        <v>0.70364461285336788</v>
      </c>
    </row>
    <row r="559" spans="1:13" hidden="1" x14ac:dyDescent="0.35">
      <c r="A559" s="35" t="s">
        <v>176</v>
      </c>
      <c r="B559" s="35" t="s">
        <v>15</v>
      </c>
      <c r="C559" s="35">
        <v>10377</v>
      </c>
      <c r="D559" s="35">
        <v>8907</v>
      </c>
      <c r="E559" s="35">
        <v>85.8</v>
      </c>
      <c r="F559" s="35">
        <v>8143</v>
      </c>
      <c r="G559" s="35">
        <v>78.5</v>
      </c>
      <c r="H559" s="35">
        <v>89</v>
      </c>
      <c r="I559" s="35">
        <v>84.7</v>
      </c>
      <c r="J559" s="35" t="s">
        <v>177</v>
      </c>
      <c r="K559" s="35" t="s">
        <v>165</v>
      </c>
      <c r="M559" s="38">
        <f t="shared" si="8"/>
        <v>0.85834056085573862</v>
      </c>
    </row>
    <row r="560" spans="1:13" hidden="1" x14ac:dyDescent="0.35">
      <c r="A560" s="35" t="s">
        <v>176</v>
      </c>
      <c r="B560" s="35" t="s">
        <v>16</v>
      </c>
      <c r="C560" s="35">
        <v>3537</v>
      </c>
      <c r="D560" s="35">
        <v>3014</v>
      </c>
      <c r="E560" s="35">
        <v>85.2</v>
      </c>
      <c r="F560" s="35">
        <v>2898</v>
      </c>
      <c r="G560" s="35">
        <v>81.900000000000006</v>
      </c>
      <c r="H560" s="35">
        <v>90.9</v>
      </c>
      <c r="I560" s="35">
        <v>89</v>
      </c>
      <c r="J560" s="35" t="s">
        <v>177</v>
      </c>
      <c r="K560" s="35" t="s">
        <v>165</v>
      </c>
      <c r="M560" s="38">
        <f t="shared" si="8"/>
        <v>0.85213457732541698</v>
      </c>
    </row>
    <row r="561" spans="1:13" hidden="1" x14ac:dyDescent="0.35">
      <c r="A561" s="35" t="s">
        <v>176</v>
      </c>
      <c r="B561" s="35" t="s">
        <v>359</v>
      </c>
      <c r="C561" s="35">
        <v>72156</v>
      </c>
      <c r="D561" s="35">
        <v>44796</v>
      </c>
      <c r="E561" s="35">
        <v>62.1</v>
      </c>
      <c r="F561" s="35">
        <v>37747</v>
      </c>
      <c r="G561" s="35">
        <v>52.3</v>
      </c>
      <c r="H561" s="35">
        <v>65</v>
      </c>
      <c r="I561" s="35">
        <v>56.9</v>
      </c>
      <c r="J561" s="35" t="s">
        <v>177</v>
      </c>
      <c r="K561" s="35" t="s">
        <v>165</v>
      </c>
      <c r="M561" s="38">
        <f t="shared" si="8"/>
        <v>0.62082155330118083</v>
      </c>
    </row>
    <row r="562" spans="1:13" x14ac:dyDescent="0.35">
      <c r="A562" s="35" t="s">
        <v>178</v>
      </c>
      <c r="B562" s="35" t="s">
        <v>10</v>
      </c>
      <c r="C562" s="35">
        <v>1431</v>
      </c>
      <c r="D562" s="35">
        <v>762</v>
      </c>
      <c r="E562" s="35">
        <v>53.3</v>
      </c>
      <c r="F562" s="35">
        <v>553</v>
      </c>
      <c r="G562" s="35">
        <v>38.700000000000003</v>
      </c>
      <c r="H562" s="35">
        <v>66.3</v>
      </c>
      <c r="I562" s="35">
        <v>54.5</v>
      </c>
      <c r="J562" s="35" t="s">
        <v>179</v>
      </c>
      <c r="K562" s="35" t="s">
        <v>165</v>
      </c>
      <c r="M562" s="38">
        <f t="shared" si="8"/>
        <v>0.53249475890985321</v>
      </c>
    </row>
    <row r="563" spans="1:13" hidden="1" x14ac:dyDescent="0.35">
      <c r="A563" s="35" t="s">
        <v>178</v>
      </c>
      <c r="B563" s="35" t="s">
        <v>358</v>
      </c>
      <c r="C563" s="35">
        <v>12251</v>
      </c>
      <c r="D563" s="35">
        <v>8190</v>
      </c>
      <c r="E563" s="35">
        <v>66.900000000000006</v>
      </c>
      <c r="F563" s="35">
        <v>6938</v>
      </c>
      <c r="G563" s="35">
        <v>56.6</v>
      </c>
      <c r="H563" s="35">
        <v>76.400000000000006</v>
      </c>
      <c r="I563" s="35">
        <v>66.900000000000006</v>
      </c>
      <c r="J563" s="35" t="s">
        <v>179</v>
      </c>
      <c r="K563" s="35" t="s">
        <v>165</v>
      </c>
      <c r="M563" s="38">
        <f t="shared" si="8"/>
        <v>0.66851685576687614</v>
      </c>
    </row>
    <row r="564" spans="1:13" hidden="1" x14ac:dyDescent="0.35">
      <c r="A564" s="35" t="s">
        <v>178</v>
      </c>
      <c r="B564" s="35" t="s">
        <v>13</v>
      </c>
      <c r="C564" s="35">
        <v>4173</v>
      </c>
      <c r="D564" s="35">
        <v>2216</v>
      </c>
      <c r="E564" s="35">
        <v>53.1</v>
      </c>
      <c r="F564" s="35">
        <v>1688</v>
      </c>
      <c r="G564" s="35">
        <v>40.4</v>
      </c>
      <c r="H564" s="35">
        <v>65.7</v>
      </c>
      <c r="I564" s="35">
        <v>54.5</v>
      </c>
      <c r="J564" s="35" t="s">
        <v>179</v>
      </c>
      <c r="K564" s="35" t="s">
        <v>165</v>
      </c>
      <c r="M564" s="38">
        <f t="shared" si="8"/>
        <v>0.53103283009825064</v>
      </c>
    </row>
    <row r="565" spans="1:13" hidden="1" x14ac:dyDescent="0.35">
      <c r="A565" s="35" t="s">
        <v>178</v>
      </c>
      <c r="B565" s="35" t="s">
        <v>14</v>
      </c>
      <c r="C565" s="35">
        <v>3726</v>
      </c>
      <c r="D565" s="35">
        <v>2624</v>
      </c>
      <c r="E565" s="35">
        <v>70.400000000000006</v>
      </c>
      <c r="F565" s="35">
        <v>2249</v>
      </c>
      <c r="G565" s="35">
        <v>60.4</v>
      </c>
      <c r="H565" s="35">
        <v>76.900000000000006</v>
      </c>
      <c r="I565" s="35">
        <v>69</v>
      </c>
      <c r="J565" s="35" t="s">
        <v>179</v>
      </c>
      <c r="K565" s="35" t="s">
        <v>165</v>
      </c>
      <c r="M565" s="38">
        <f t="shared" si="8"/>
        <v>0.7042404723564144</v>
      </c>
    </row>
    <row r="566" spans="1:13" hidden="1" x14ac:dyDescent="0.35">
      <c r="A566" s="35" t="s">
        <v>178</v>
      </c>
      <c r="B566" s="35" t="s">
        <v>15</v>
      </c>
      <c r="C566" s="35">
        <v>2020</v>
      </c>
      <c r="D566" s="35">
        <v>1768</v>
      </c>
      <c r="E566" s="35">
        <v>87.5</v>
      </c>
      <c r="F566" s="35">
        <v>1646</v>
      </c>
      <c r="G566" s="35">
        <v>81.5</v>
      </c>
      <c r="H566" s="35">
        <v>89</v>
      </c>
      <c r="I566" s="35">
        <v>84.7</v>
      </c>
      <c r="J566" s="35" t="s">
        <v>179</v>
      </c>
      <c r="K566" s="35" t="s">
        <v>165</v>
      </c>
      <c r="M566" s="38">
        <f t="shared" si="8"/>
        <v>0.87524752475247525</v>
      </c>
    </row>
    <row r="567" spans="1:13" hidden="1" x14ac:dyDescent="0.35">
      <c r="A567" s="35" t="s">
        <v>178</v>
      </c>
      <c r="B567" s="35" t="s">
        <v>16</v>
      </c>
      <c r="C567" s="35">
        <v>901</v>
      </c>
      <c r="D567" s="35">
        <v>794</v>
      </c>
      <c r="E567" s="35">
        <v>88.1</v>
      </c>
      <c r="F567" s="35">
        <v>791</v>
      </c>
      <c r="G567" s="35">
        <v>87.8</v>
      </c>
      <c r="H567" s="35">
        <v>90.9</v>
      </c>
      <c r="I567" s="35">
        <v>89</v>
      </c>
      <c r="J567" s="35" t="s">
        <v>179</v>
      </c>
      <c r="K567" s="35" t="s">
        <v>165</v>
      </c>
      <c r="M567" s="38">
        <f t="shared" si="8"/>
        <v>0.88124306326304103</v>
      </c>
    </row>
    <row r="568" spans="1:13" hidden="1" x14ac:dyDescent="0.35">
      <c r="A568" s="35" t="s">
        <v>178</v>
      </c>
      <c r="B568" s="35" t="s">
        <v>359</v>
      </c>
      <c r="C568" s="35">
        <v>14582</v>
      </c>
      <c r="D568" s="35">
        <v>8190</v>
      </c>
      <c r="E568" s="35">
        <v>56.2</v>
      </c>
      <c r="F568" s="35">
        <v>6938</v>
      </c>
      <c r="G568" s="35">
        <v>47.6</v>
      </c>
      <c r="H568" s="35">
        <v>65</v>
      </c>
      <c r="I568" s="35">
        <v>56.9</v>
      </c>
      <c r="J568" s="35" t="s">
        <v>179</v>
      </c>
      <c r="K568" s="35" t="s">
        <v>165</v>
      </c>
      <c r="M568" s="38">
        <f t="shared" si="8"/>
        <v>0.5616513509806611</v>
      </c>
    </row>
    <row r="569" spans="1:13" x14ac:dyDescent="0.35">
      <c r="A569" s="35" t="s">
        <v>180</v>
      </c>
      <c r="B569" s="35" t="s">
        <v>10</v>
      </c>
      <c r="C569" s="35">
        <v>8471</v>
      </c>
      <c r="D569" s="35">
        <v>5654</v>
      </c>
      <c r="E569" s="35">
        <v>66.7</v>
      </c>
      <c r="F569" s="35">
        <v>4383</v>
      </c>
      <c r="G569" s="35">
        <v>51.7</v>
      </c>
      <c r="H569" s="35">
        <v>66.3</v>
      </c>
      <c r="I569" s="35">
        <v>54.5</v>
      </c>
      <c r="J569" s="35" t="s">
        <v>181</v>
      </c>
      <c r="K569" s="35" t="s">
        <v>165</v>
      </c>
      <c r="M569" s="38">
        <f t="shared" si="8"/>
        <v>0.66745366544681861</v>
      </c>
    </row>
    <row r="570" spans="1:13" hidden="1" x14ac:dyDescent="0.35">
      <c r="A570" s="35" t="s">
        <v>180</v>
      </c>
      <c r="B570" s="35" t="s">
        <v>358</v>
      </c>
      <c r="C570" s="35">
        <v>75198</v>
      </c>
      <c r="D570" s="35">
        <v>56901</v>
      </c>
      <c r="E570" s="35">
        <v>75.7</v>
      </c>
      <c r="F570" s="35">
        <v>49297</v>
      </c>
      <c r="G570" s="35">
        <v>65.599999999999994</v>
      </c>
      <c r="H570" s="35">
        <v>76.400000000000006</v>
      </c>
      <c r="I570" s="35">
        <v>66.900000000000006</v>
      </c>
      <c r="J570" s="35" t="s">
        <v>181</v>
      </c>
      <c r="K570" s="35" t="s">
        <v>165</v>
      </c>
      <c r="M570" s="38">
        <f t="shared" si="8"/>
        <v>0.7566823585733663</v>
      </c>
    </row>
    <row r="571" spans="1:13" hidden="1" x14ac:dyDescent="0.35">
      <c r="A571" s="35" t="s">
        <v>180</v>
      </c>
      <c r="B571" s="35" t="s">
        <v>13</v>
      </c>
      <c r="C571" s="35">
        <v>29269</v>
      </c>
      <c r="D571" s="35">
        <v>19061</v>
      </c>
      <c r="E571" s="35">
        <v>65.099999999999994</v>
      </c>
      <c r="F571" s="35">
        <v>15376</v>
      </c>
      <c r="G571" s="35">
        <v>52.5</v>
      </c>
      <c r="H571" s="35">
        <v>65.7</v>
      </c>
      <c r="I571" s="35">
        <v>54.5</v>
      </c>
      <c r="J571" s="35" t="s">
        <v>181</v>
      </c>
      <c r="K571" s="35" t="s">
        <v>165</v>
      </c>
      <c r="M571" s="38">
        <f t="shared" si="8"/>
        <v>0.65123509515186717</v>
      </c>
    </row>
    <row r="572" spans="1:13" hidden="1" x14ac:dyDescent="0.35">
      <c r="A572" s="35" t="s">
        <v>180</v>
      </c>
      <c r="B572" s="35" t="s">
        <v>14</v>
      </c>
      <c r="C572" s="35">
        <v>22457</v>
      </c>
      <c r="D572" s="35">
        <v>18050</v>
      </c>
      <c r="E572" s="35">
        <v>80.400000000000006</v>
      </c>
      <c r="F572" s="35">
        <v>16082</v>
      </c>
      <c r="G572" s="35">
        <v>71.599999999999994</v>
      </c>
      <c r="H572" s="35">
        <v>76.900000000000006</v>
      </c>
      <c r="I572" s="35">
        <v>69</v>
      </c>
      <c r="J572" s="35" t="s">
        <v>181</v>
      </c>
      <c r="K572" s="35" t="s">
        <v>165</v>
      </c>
      <c r="M572" s="38">
        <f t="shared" si="8"/>
        <v>0.80375829362782203</v>
      </c>
    </row>
    <row r="573" spans="1:13" hidden="1" x14ac:dyDescent="0.35">
      <c r="A573" s="35" t="s">
        <v>180</v>
      </c>
      <c r="B573" s="35" t="s">
        <v>15</v>
      </c>
      <c r="C573" s="35">
        <v>11342</v>
      </c>
      <c r="D573" s="35">
        <v>10502</v>
      </c>
      <c r="E573" s="35">
        <v>92.6</v>
      </c>
      <c r="F573" s="35">
        <v>10001</v>
      </c>
      <c r="G573" s="35">
        <v>88.2</v>
      </c>
      <c r="H573" s="35">
        <v>89</v>
      </c>
      <c r="I573" s="35">
        <v>84.7</v>
      </c>
      <c r="J573" s="35" t="s">
        <v>181</v>
      </c>
      <c r="K573" s="35" t="s">
        <v>165</v>
      </c>
      <c r="M573" s="38">
        <f t="shared" si="8"/>
        <v>0.92593898783283368</v>
      </c>
    </row>
    <row r="574" spans="1:13" hidden="1" x14ac:dyDescent="0.35">
      <c r="A574" s="35" t="s">
        <v>180</v>
      </c>
      <c r="B574" s="35" t="s">
        <v>16</v>
      </c>
      <c r="C574" s="35">
        <v>3659</v>
      </c>
      <c r="D574" s="35">
        <v>3327</v>
      </c>
      <c r="E574" s="35">
        <v>90.9</v>
      </c>
      <c r="F574" s="35">
        <v>3276</v>
      </c>
      <c r="G574" s="35">
        <v>89.5</v>
      </c>
      <c r="H574" s="35">
        <v>90.9</v>
      </c>
      <c r="I574" s="35">
        <v>89</v>
      </c>
      <c r="J574" s="35" t="s">
        <v>181</v>
      </c>
      <c r="K574" s="35" t="s">
        <v>165</v>
      </c>
      <c r="M574" s="38">
        <f t="shared" si="8"/>
        <v>0.9092648264553157</v>
      </c>
    </row>
    <row r="575" spans="1:13" hidden="1" x14ac:dyDescent="0.35">
      <c r="A575" s="35" t="s">
        <v>180</v>
      </c>
      <c r="B575" s="35" t="s">
        <v>359</v>
      </c>
      <c r="C575" s="35">
        <v>90743</v>
      </c>
      <c r="D575" s="35">
        <v>56901</v>
      </c>
      <c r="E575" s="35">
        <v>62.7</v>
      </c>
      <c r="F575" s="35">
        <v>49297</v>
      </c>
      <c r="G575" s="35">
        <v>54.3</v>
      </c>
      <c r="H575" s="35">
        <v>65</v>
      </c>
      <c r="I575" s="35">
        <v>56.9</v>
      </c>
      <c r="J575" s="35" t="s">
        <v>181</v>
      </c>
      <c r="K575" s="35" t="s">
        <v>165</v>
      </c>
      <c r="M575" s="38">
        <f t="shared" si="8"/>
        <v>0.62705663246751819</v>
      </c>
    </row>
    <row r="576" spans="1:13" x14ac:dyDescent="0.35">
      <c r="A576" s="35" t="s">
        <v>182</v>
      </c>
      <c r="B576" s="35" t="s">
        <v>10</v>
      </c>
      <c r="C576" s="35">
        <v>6348</v>
      </c>
      <c r="D576" s="35">
        <v>4609</v>
      </c>
      <c r="E576" s="35">
        <v>72.599999999999994</v>
      </c>
      <c r="F576" s="35">
        <v>3879</v>
      </c>
      <c r="G576" s="35">
        <v>61.1</v>
      </c>
      <c r="H576" s="35">
        <v>66.3</v>
      </c>
      <c r="I576" s="35">
        <v>54.5</v>
      </c>
      <c r="J576" s="35" t="s">
        <v>183</v>
      </c>
      <c r="K576" s="35" t="s">
        <v>165</v>
      </c>
      <c r="M576" s="38">
        <f t="shared" si="8"/>
        <v>0.72605545053560172</v>
      </c>
    </row>
    <row r="577" spans="1:13" hidden="1" x14ac:dyDescent="0.35">
      <c r="A577" s="35" t="s">
        <v>182</v>
      </c>
      <c r="B577" s="35" t="s">
        <v>358</v>
      </c>
      <c r="C577" s="35">
        <v>87025</v>
      </c>
      <c r="D577" s="35">
        <v>69708</v>
      </c>
      <c r="E577" s="35">
        <v>80.099999999999994</v>
      </c>
      <c r="F577" s="35">
        <v>62926</v>
      </c>
      <c r="G577" s="35">
        <v>72.3</v>
      </c>
      <c r="H577" s="35">
        <v>76.400000000000006</v>
      </c>
      <c r="I577" s="35">
        <v>66.900000000000006</v>
      </c>
      <c r="J577" s="35" t="s">
        <v>183</v>
      </c>
      <c r="K577" s="35" t="s">
        <v>165</v>
      </c>
      <c r="M577" s="38">
        <f t="shared" si="8"/>
        <v>0.80101120367710432</v>
      </c>
    </row>
    <row r="578" spans="1:13" hidden="1" x14ac:dyDescent="0.35">
      <c r="A578" s="35" t="s">
        <v>182</v>
      </c>
      <c r="B578" s="35" t="s">
        <v>13</v>
      </c>
      <c r="C578" s="35">
        <v>36202</v>
      </c>
      <c r="D578" s="35">
        <v>26849</v>
      </c>
      <c r="E578" s="35">
        <v>74.2</v>
      </c>
      <c r="F578" s="35">
        <v>23339</v>
      </c>
      <c r="G578" s="35">
        <v>64.5</v>
      </c>
      <c r="H578" s="35">
        <v>65.7</v>
      </c>
      <c r="I578" s="35">
        <v>54.5</v>
      </c>
      <c r="J578" s="35" t="s">
        <v>183</v>
      </c>
      <c r="K578" s="35" t="s">
        <v>165</v>
      </c>
      <c r="M578" s="38">
        <f t="shared" si="8"/>
        <v>0.74164410806032821</v>
      </c>
    </row>
    <row r="579" spans="1:13" hidden="1" x14ac:dyDescent="0.35">
      <c r="A579" s="35" t="s">
        <v>182</v>
      </c>
      <c r="B579" s="35" t="s">
        <v>14</v>
      </c>
      <c r="C579" s="35">
        <v>23445</v>
      </c>
      <c r="D579" s="35">
        <v>18894</v>
      </c>
      <c r="E579" s="35">
        <v>80.599999999999994</v>
      </c>
      <c r="F579" s="35">
        <v>17100</v>
      </c>
      <c r="G579" s="35">
        <v>72.900000000000006</v>
      </c>
      <c r="H579" s="35">
        <v>76.900000000000006</v>
      </c>
      <c r="I579" s="35">
        <v>69</v>
      </c>
      <c r="J579" s="35" t="s">
        <v>183</v>
      </c>
      <c r="K579" s="35" t="s">
        <v>165</v>
      </c>
      <c r="M579" s="38">
        <f t="shared" ref="M579:M642" si="9">D579/C579</f>
        <v>0.80588611644273833</v>
      </c>
    </row>
    <row r="580" spans="1:13" hidden="1" x14ac:dyDescent="0.35">
      <c r="A580" s="35" t="s">
        <v>182</v>
      </c>
      <c r="B580" s="35" t="s">
        <v>15</v>
      </c>
      <c r="C580" s="35">
        <v>14119</v>
      </c>
      <c r="D580" s="35">
        <v>12979</v>
      </c>
      <c r="E580" s="35">
        <v>91.9</v>
      </c>
      <c r="F580" s="35">
        <v>12461</v>
      </c>
      <c r="G580" s="35">
        <v>88.3</v>
      </c>
      <c r="H580" s="35">
        <v>89</v>
      </c>
      <c r="I580" s="35">
        <v>84.7</v>
      </c>
      <c r="J580" s="35" t="s">
        <v>183</v>
      </c>
      <c r="K580" s="35" t="s">
        <v>165</v>
      </c>
      <c r="M580" s="38">
        <f t="shared" si="9"/>
        <v>0.91925773780012754</v>
      </c>
    </row>
    <row r="581" spans="1:13" hidden="1" x14ac:dyDescent="0.35">
      <c r="A581" s="35" t="s">
        <v>182</v>
      </c>
      <c r="B581" s="35" t="s">
        <v>16</v>
      </c>
      <c r="C581" s="35">
        <v>6911</v>
      </c>
      <c r="D581" s="35">
        <v>6129</v>
      </c>
      <c r="E581" s="35">
        <v>88.7</v>
      </c>
      <c r="F581" s="35">
        <v>5972</v>
      </c>
      <c r="G581" s="35">
        <v>86.4</v>
      </c>
      <c r="H581" s="35">
        <v>90.9</v>
      </c>
      <c r="I581" s="35">
        <v>89</v>
      </c>
      <c r="J581" s="35" t="s">
        <v>183</v>
      </c>
      <c r="K581" s="35" t="s">
        <v>165</v>
      </c>
      <c r="M581" s="38">
        <f t="shared" si="9"/>
        <v>0.88684705541889741</v>
      </c>
    </row>
    <row r="582" spans="1:13" hidden="1" x14ac:dyDescent="0.35">
      <c r="A582" s="35" t="s">
        <v>182</v>
      </c>
      <c r="B582" s="35" t="s">
        <v>359</v>
      </c>
      <c r="C582" s="35">
        <v>96621</v>
      </c>
      <c r="D582" s="35">
        <v>69708</v>
      </c>
      <c r="E582" s="35">
        <v>72.099999999999994</v>
      </c>
      <c r="F582" s="35">
        <v>62926</v>
      </c>
      <c r="G582" s="35">
        <v>65.099999999999994</v>
      </c>
      <c r="H582" s="35">
        <v>65</v>
      </c>
      <c r="I582" s="35">
        <v>56.9</v>
      </c>
      <c r="J582" s="35" t="s">
        <v>183</v>
      </c>
      <c r="K582" s="35" t="s">
        <v>165</v>
      </c>
      <c r="M582" s="38">
        <f t="shared" si="9"/>
        <v>0.72145806812183688</v>
      </c>
    </row>
    <row r="583" spans="1:13" x14ac:dyDescent="0.35">
      <c r="A583" s="35" t="s">
        <v>184</v>
      </c>
      <c r="B583" s="35" t="s">
        <v>10</v>
      </c>
      <c r="C583" s="35">
        <v>5165</v>
      </c>
      <c r="D583" s="35">
        <v>3789</v>
      </c>
      <c r="E583" s="35">
        <v>73.400000000000006</v>
      </c>
      <c r="F583" s="35">
        <v>2901</v>
      </c>
      <c r="G583" s="35">
        <v>56.2</v>
      </c>
      <c r="H583" s="35">
        <v>66.3</v>
      </c>
      <c r="I583" s="35">
        <v>54.5</v>
      </c>
      <c r="J583" s="35" t="s">
        <v>185</v>
      </c>
      <c r="K583" s="35" t="s">
        <v>165</v>
      </c>
      <c r="M583" s="38">
        <f t="shared" si="9"/>
        <v>0.73359148112294292</v>
      </c>
    </row>
    <row r="584" spans="1:13" hidden="1" x14ac:dyDescent="0.35">
      <c r="A584" s="35" t="s">
        <v>184</v>
      </c>
      <c r="B584" s="35" t="s">
        <v>358</v>
      </c>
      <c r="C584" s="35">
        <v>43747</v>
      </c>
      <c r="D584" s="35">
        <v>34925</v>
      </c>
      <c r="E584" s="35">
        <v>79.8</v>
      </c>
      <c r="F584" s="35">
        <v>29831</v>
      </c>
      <c r="G584" s="35">
        <v>68.2</v>
      </c>
      <c r="H584" s="35">
        <v>76.400000000000006</v>
      </c>
      <c r="I584" s="35">
        <v>66.900000000000006</v>
      </c>
      <c r="J584" s="35" t="s">
        <v>185</v>
      </c>
      <c r="K584" s="35" t="s">
        <v>165</v>
      </c>
      <c r="M584" s="38">
        <f t="shared" si="9"/>
        <v>0.7983404576313804</v>
      </c>
    </row>
    <row r="585" spans="1:13" hidden="1" x14ac:dyDescent="0.35">
      <c r="A585" s="35" t="s">
        <v>184</v>
      </c>
      <c r="B585" s="35" t="s">
        <v>13</v>
      </c>
      <c r="C585" s="35">
        <v>15793</v>
      </c>
      <c r="D585" s="35">
        <v>10985</v>
      </c>
      <c r="E585" s="35">
        <v>69.599999999999994</v>
      </c>
      <c r="F585" s="35">
        <v>8574</v>
      </c>
      <c r="G585" s="35">
        <v>54.3</v>
      </c>
      <c r="H585" s="35">
        <v>65.7</v>
      </c>
      <c r="I585" s="35">
        <v>54.5</v>
      </c>
      <c r="J585" s="35" t="s">
        <v>185</v>
      </c>
      <c r="K585" s="35" t="s">
        <v>165</v>
      </c>
      <c r="M585" s="38">
        <f t="shared" si="9"/>
        <v>0.69556132463749765</v>
      </c>
    </row>
    <row r="586" spans="1:13" hidden="1" x14ac:dyDescent="0.35">
      <c r="A586" s="35" t="s">
        <v>184</v>
      </c>
      <c r="B586" s="35" t="s">
        <v>14</v>
      </c>
      <c r="C586" s="35">
        <v>12349</v>
      </c>
      <c r="D586" s="35">
        <v>10392</v>
      </c>
      <c r="E586" s="35">
        <v>84.2</v>
      </c>
      <c r="F586" s="35">
        <v>9034</v>
      </c>
      <c r="G586" s="35">
        <v>73.2</v>
      </c>
      <c r="H586" s="35">
        <v>76.900000000000006</v>
      </c>
      <c r="I586" s="35">
        <v>69</v>
      </c>
      <c r="J586" s="35" t="s">
        <v>185</v>
      </c>
      <c r="K586" s="35" t="s">
        <v>165</v>
      </c>
      <c r="M586" s="38">
        <f t="shared" si="9"/>
        <v>0.84152562960563604</v>
      </c>
    </row>
    <row r="587" spans="1:13" hidden="1" x14ac:dyDescent="0.35">
      <c r="A587" s="35" t="s">
        <v>184</v>
      </c>
      <c r="B587" s="35" t="s">
        <v>15</v>
      </c>
      <c r="C587" s="35">
        <v>7469</v>
      </c>
      <c r="D587" s="35">
        <v>6966</v>
      </c>
      <c r="E587" s="35">
        <v>93.3</v>
      </c>
      <c r="F587" s="35">
        <v>6634</v>
      </c>
      <c r="G587" s="35">
        <v>88.8</v>
      </c>
      <c r="H587" s="35">
        <v>89</v>
      </c>
      <c r="I587" s="35">
        <v>84.7</v>
      </c>
      <c r="J587" s="35" t="s">
        <v>185</v>
      </c>
      <c r="K587" s="35" t="s">
        <v>165</v>
      </c>
      <c r="M587" s="38">
        <f t="shared" si="9"/>
        <v>0.93265497389208729</v>
      </c>
    </row>
    <row r="588" spans="1:13" hidden="1" x14ac:dyDescent="0.35">
      <c r="A588" s="35" t="s">
        <v>184</v>
      </c>
      <c r="B588" s="35" t="s">
        <v>16</v>
      </c>
      <c r="C588" s="35">
        <v>2972</v>
      </c>
      <c r="D588" s="35">
        <v>2625</v>
      </c>
      <c r="E588" s="35">
        <v>88.3</v>
      </c>
      <c r="F588" s="35">
        <v>2578</v>
      </c>
      <c r="G588" s="35">
        <v>86.8</v>
      </c>
      <c r="H588" s="35">
        <v>90.9</v>
      </c>
      <c r="I588" s="35">
        <v>89</v>
      </c>
      <c r="J588" s="35" t="s">
        <v>185</v>
      </c>
      <c r="K588" s="35" t="s">
        <v>165</v>
      </c>
      <c r="M588" s="38">
        <f t="shared" si="9"/>
        <v>0.88324360699865412</v>
      </c>
    </row>
    <row r="589" spans="1:13" hidden="1" x14ac:dyDescent="0.35">
      <c r="A589" s="35" t="s">
        <v>184</v>
      </c>
      <c r="B589" s="35" t="s">
        <v>359</v>
      </c>
      <c r="C589" s="35">
        <v>51150</v>
      </c>
      <c r="D589" s="35">
        <v>34925</v>
      </c>
      <c r="E589" s="35">
        <v>68.3</v>
      </c>
      <c r="F589" s="35">
        <v>29831</v>
      </c>
      <c r="G589" s="35">
        <v>58.3</v>
      </c>
      <c r="H589" s="35">
        <v>65</v>
      </c>
      <c r="I589" s="35">
        <v>56.9</v>
      </c>
      <c r="J589" s="35" t="s">
        <v>185</v>
      </c>
      <c r="K589" s="35" t="s">
        <v>165</v>
      </c>
      <c r="M589" s="38">
        <f t="shared" si="9"/>
        <v>0.68279569892473113</v>
      </c>
    </row>
    <row r="590" spans="1:13" x14ac:dyDescent="0.35">
      <c r="A590" s="35" t="s">
        <v>186</v>
      </c>
      <c r="B590" s="35" t="s">
        <v>10</v>
      </c>
      <c r="C590" s="35">
        <v>8363</v>
      </c>
      <c r="D590" s="35">
        <v>6586</v>
      </c>
      <c r="E590" s="35">
        <v>78.8</v>
      </c>
      <c r="F590" s="35">
        <v>5425</v>
      </c>
      <c r="G590" s="35">
        <v>64.900000000000006</v>
      </c>
      <c r="H590" s="35">
        <v>66.3</v>
      </c>
      <c r="I590" s="35">
        <v>54.5</v>
      </c>
      <c r="J590" s="35" t="s">
        <v>187</v>
      </c>
      <c r="K590" s="35" t="s">
        <v>165</v>
      </c>
      <c r="M590" s="38">
        <f t="shared" si="9"/>
        <v>0.78751644146837263</v>
      </c>
    </row>
    <row r="591" spans="1:13" hidden="1" x14ac:dyDescent="0.35">
      <c r="A591" s="35" t="s">
        <v>186</v>
      </c>
      <c r="B591" s="35" t="s">
        <v>358</v>
      </c>
      <c r="C591" s="35">
        <v>71434</v>
      </c>
      <c r="D591" s="35">
        <v>60655</v>
      </c>
      <c r="E591" s="35">
        <v>84.9</v>
      </c>
      <c r="F591" s="35">
        <v>52367</v>
      </c>
      <c r="G591" s="35">
        <v>73.3</v>
      </c>
      <c r="H591" s="35">
        <v>76.400000000000006</v>
      </c>
      <c r="I591" s="35">
        <v>66.900000000000006</v>
      </c>
      <c r="J591" s="35" t="s">
        <v>187</v>
      </c>
      <c r="K591" s="35" t="s">
        <v>165</v>
      </c>
      <c r="M591" s="38">
        <f t="shared" si="9"/>
        <v>0.8491054679844332</v>
      </c>
    </row>
    <row r="592" spans="1:13" hidden="1" x14ac:dyDescent="0.35">
      <c r="A592" s="35" t="s">
        <v>186</v>
      </c>
      <c r="B592" s="35" t="s">
        <v>13</v>
      </c>
      <c r="C592" s="35">
        <v>29544</v>
      </c>
      <c r="D592" s="35">
        <v>23349</v>
      </c>
      <c r="E592" s="35">
        <v>79</v>
      </c>
      <c r="F592" s="35">
        <v>18620</v>
      </c>
      <c r="G592" s="35">
        <v>63</v>
      </c>
      <c r="H592" s="35">
        <v>65.7</v>
      </c>
      <c r="I592" s="35">
        <v>54.5</v>
      </c>
      <c r="J592" s="35" t="s">
        <v>187</v>
      </c>
      <c r="K592" s="35" t="s">
        <v>165</v>
      </c>
      <c r="M592" s="38">
        <f t="shared" si="9"/>
        <v>0.79031275385865152</v>
      </c>
    </row>
    <row r="593" spans="1:13" hidden="1" x14ac:dyDescent="0.35">
      <c r="A593" s="35" t="s">
        <v>186</v>
      </c>
      <c r="B593" s="35" t="s">
        <v>14</v>
      </c>
      <c r="C593" s="35">
        <v>20734</v>
      </c>
      <c r="D593" s="35">
        <v>18146</v>
      </c>
      <c r="E593" s="35">
        <v>87.5</v>
      </c>
      <c r="F593" s="35">
        <v>16379</v>
      </c>
      <c r="G593" s="35">
        <v>79</v>
      </c>
      <c r="H593" s="35">
        <v>76.900000000000006</v>
      </c>
      <c r="I593" s="35">
        <v>69</v>
      </c>
      <c r="J593" s="35" t="s">
        <v>187</v>
      </c>
      <c r="K593" s="35" t="s">
        <v>165</v>
      </c>
      <c r="M593" s="38">
        <f t="shared" si="9"/>
        <v>0.8751808623516929</v>
      </c>
    </row>
    <row r="594" spans="1:13" hidden="1" x14ac:dyDescent="0.35">
      <c r="A594" s="35" t="s">
        <v>186</v>
      </c>
      <c r="B594" s="35" t="s">
        <v>15</v>
      </c>
      <c r="C594" s="35">
        <v>10229</v>
      </c>
      <c r="D594" s="35">
        <v>9832</v>
      </c>
      <c r="E594" s="35">
        <v>96.1</v>
      </c>
      <c r="F594" s="35">
        <v>9389</v>
      </c>
      <c r="G594" s="35">
        <v>91.8</v>
      </c>
      <c r="H594" s="35">
        <v>89</v>
      </c>
      <c r="I594" s="35">
        <v>84.7</v>
      </c>
      <c r="J594" s="35" t="s">
        <v>187</v>
      </c>
      <c r="K594" s="35" t="s">
        <v>165</v>
      </c>
      <c r="M594" s="38">
        <f t="shared" si="9"/>
        <v>0.96118877700655003</v>
      </c>
    </row>
    <row r="595" spans="1:13" hidden="1" x14ac:dyDescent="0.35">
      <c r="A595" s="35" t="s">
        <v>186</v>
      </c>
      <c r="B595" s="35" t="s">
        <v>16</v>
      </c>
      <c r="C595" s="35">
        <v>2565</v>
      </c>
      <c r="D595" s="35">
        <v>2367</v>
      </c>
      <c r="E595" s="35">
        <v>92.3</v>
      </c>
      <c r="F595" s="35">
        <v>2318</v>
      </c>
      <c r="G595" s="35">
        <v>90.4</v>
      </c>
      <c r="H595" s="35">
        <v>90.9</v>
      </c>
      <c r="I595" s="35">
        <v>89</v>
      </c>
      <c r="J595" s="35" t="s">
        <v>187</v>
      </c>
      <c r="K595" s="35" t="s">
        <v>165</v>
      </c>
      <c r="M595" s="38">
        <f t="shared" si="9"/>
        <v>0.92280701754385963</v>
      </c>
    </row>
    <row r="596" spans="1:13" hidden="1" x14ac:dyDescent="0.35">
      <c r="A596" s="35" t="s">
        <v>186</v>
      </c>
      <c r="B596" s="35" t="s">
        <v>359</v>
      </c>
      <c r="C596" s="35">
        <v>85232</v>
      </c>
      <c r="D596" s="35">
        <v>60655</v>
      </c>
      <c r="E596" s="35">
        <v>71.2</v>
      </c>
      <c r="F596" s="35">
        <v>52367</v>
      </c>
      <c r="G596" s="35">
        <v>61.4</v>
      </c>
      <c r="H596" s="35">
        <v>65</v>
      </c>
      <c r="I596" s="35">
        <v>56.9</v>
      </c>
      <c r="J596" s="35" t="s">
        <v>187</v>
      </c>
      <c r="K596" s="35" t="s">
        <v>165</v>
      </c>
      <c r="M596" s="38">
        <f t="shared" si="9"/>
        <v>0.71164586070959268</v>
      </c>
    </row>
    <row r="597" spans="1:13" x14ac:dyDescent="0.35">
      <c r="A597" s="35" t="s">
        <v>188</v>
      </c>
      <c r="B597" s="35" t="s">
        <v>10</v>
      </c>
      <c r="C597" s="35">
        <v>3561</v>
      </c>
      <c r="D597" s="35">
        <v>2690</v>
      </c>
      <c r="E597" s="35">
        <v>75.5</v>
      </c>
      <c r="F597" s="35">
        <v>2241</v>
      </c>
      <c r="G597" s="35">
        <v>62.9</v>
      </c>
      <c r="H597" s="35">
        <v>66.3</v>
      </c>
      <c r="I597" s="35">
        <v>54.5</v>
      </c>
      <c r="J597" s="35" t="s">
        <v>189</v>
      </c>
      <c r="K597" s="35" t="s">
        <v>165</v>
      </c>
      <c r="M597" s="38">
        <f t="shared" si="9"/>
        <v>0.75540578489188426</v>
      </c>
    </row>
    <row r="598" spans="1:13" hidden="1" x14ac:dyDescent="0.35">
      <c r="A598" s="35" t="s">
        <v>188</v>
      </c>
      <c r="B598" s="35" t="s">
        <v>358</v>
      </c>
      <c r="C598" s="35">
        <v>34840</v>
      </c>
      <c r="D598" s="35">
        <v>28523</v>
      </c>
      <c r="E598" s="35">
        <v>81.900000000000006</v>
      </c>
      <c r="F598" s="35">
        <v>25589</v>
      </c>
      <c r="G598" s="35">
        <v>73.400000000000006</v>
      </c>
      <c r="H598" s="35">
        <v>76.400000000000006</v>
      </c>
      <c r="I598" s="35">
        <v>66.900000000000006</v>
      </c>
      <c r="J598" s="35" t="s">
        <v>189</v>
      </c>
      <c r="K598" s="35" t="s">
        <v>165</v>
      </c>
      <c r="M598" s="38">
        <f t="shared" si="9"/>
        <v>0.81868541905855341</v>
      </c>
    </row>
    <row r="599" spans="1:13" hidden="1" x14ac:dyDescent="0.35">
      <c r="A599" s="35" t="s">
        <v>188</v>
      </c>
      <c r="B599" s="35" t="s">
        <v>13</v>
      </c>
      <c r="C599" s="35">
        <v>13311</v>
      </c>
      <c r="D599" s="35">
        <v>9962</v>
      </c>
      <c r="E599" s="35">
        <v>74.8</v>
      </c>
      <c r="F599" s="35">
        <v>8531</v>
      </c>
      <c r="G599" s="35">
        <v>64.099999999999994</v>
      </c>
      <c r="H599" s="35">
        <v>65.7</v>
      </c>
      <c r="I599" s="35">
        <v>54.5</v>
      </c>
      <c r="J599" s="35" t="s">
        <v>189</v>
      </c>
      <c r="K599" s="35" t="s">
        <v>165</v>
      </c>
      <c r="M599" s="38">
        <f t="shared" si="9"/>
        <v>0.74840357598978291</v>
      </c>
    </row>
    <row r="600" spans="1:13" hidden="1" x14ac:dyDescent="0.35">
      <c r="A600" s="35" t="s">
        <v>188</v>
      </c>
      <c r="B600" s="35" t="s">
        <v>14</v>
      </c>
      <c r="C600" s="35">
        <v>9755</v>
      </c>
      <c r="D600" s="35">
        <v>8257</v>
      </c>
      <c r="E600" s="35">
        <v>84.6</v>
      </c>
      <c r="F600" s="35">
        <v>7431</v>
      </c>
      <c r="G600" s="35">
        <v>76.2</v>
      </c>
      <c r="H600" s="35">
        <v>76.900000000000006</v>
      </c>
      <c r="I600" s="35">
        <v>69</v>
      </c>
      <c r="J600" s="35" t="s">
        <v>189</v>
      </c>
      <c r="K600" s="35" t="s">
        <v>165</v>
      </c>
      <c r="M600" s="38">
        <f t="shared" si="9"/>
        <v>0.84643772424397745</v>
      </c>
    </row>
    <row r="601" spans="1:13" hidden="1" x14ac:dyDescent="0.35">
      <c r="A601" s="35" t="s">
        <v>188</v>
      </c>
      <c r="B601" s="35" t="s">
        <v>15</v>
      </c>
      <c r="C601" s="35">
        <v>4947</v>
      </c>
      <c r="D601" s="35">
        <v>4601</v>
      </c>
      <c r="E601" s="35">
        <v>93</v>
      </c>
      <c r="F601" s="35">
        <v>4453</v>
      </c>
      <c r="G601" s="35">
        <v>90</v>
      </c>
      <c r="H601" s="35">
        <v>89</v>
      </c>
      <c r="I601" s="35">
        <v>84.7</v>
      </c>
      <c r="J601" s="35" t="s">
        <v>189</v>
      </c>
      <c r="K601" s="35" t="s">
        <v>165</v>
      </c>
      <c r="M601" s="38">
        <f t="shared" si="9"/>
        <v>0.93005862138669904</v>
      </c>
    </row>
    <row r="602" spans="1:13" hidden="1" x14ac:dyDescent="0.35">
      <c r="A602" s="35" t="s">
        <v>188</v>
      </c>
      <c r="B602" s="35" t="s">
        <v>16</v>
      </c>
      <c r="C602" s="35">
        <v>3266</v>
      </c>
      <c r="D602" s="35">
        <v>2868</v>
      </c>
      <c r="E602" s="35">
        <v>87.8</v>
      </c>
      <c r="F602" s="35">
        <v>2846</v>
      </c>
      <c r="G602" s="35">
        <v>87.2</v>
      </c>
      <c r="H602" s="35">
        <v>90.9</v>
      </c>
      <c r="I602" s="35">
        <v>89</v>
      </c>
      <c r="J602" s="35" t="s">
        <v>189</v>
      </c>
      <c r="K602" s="35" t="s">
        <v>165</v>
      </c>
      <c r="M602" s="38">
        <f t="shared" si="9"/>
        <v>0.87813839559093687</v>
      </c>
    </row>
    <row r="603" spans="1:13" hidden="1" x14ac:dyDescent="0.35">
      <c r="A603" s="35" t="s">
        <v>188</v>
      </c>
      <c r="B603" s="35" t="s">
        <v>359</v>
      </c>
      <c r="C603" s="35">
        <v>40132</v>
      </c>
      <c r="D603" s="35">
        <v>28523</v>
      </c>
      <c r="E603" s="35">
        <v>71.099999999999994</v>
      </c>
      <c r="F603" s="35">
        <v>25589</v>
      </c>
      <c r="G603" s="35">
        <v>63.8</v>
      </c>
      <c r="H603" s="35">
        <v>65</v>
      </c>
      <c r="I603" s="35">
        <v>56.9</v>
      </c>
      <c r="J603" s="35" t="s">
        <v>189</v>
      </c>
      <c r="K603" s="35" t="s">
        <v>165</v>
      </c>
      <c r="M603" s="38">
        <f t="shared" si="9"/>
        <v>0.71072959234526067</v>
      </c>
    </row>
    <row r="604" spans="1:13" x14ac:dyDescent="0.35">
      <c r="A604" s="35" t="s">
        <v>190</v>
      </c>
      <c r="B604" s="35" t="s">
        <v>10</v>
      </c>
      <c r="C604" s="35">
        <v>7596</v>
      </c>
      <c r="D604" s="35">
        <v>6517</v>
      </c>
      <c r="E604" s="35">
        <v>85.8</v>
      </c>
      <c r="F604" s="35">
        <v>5911</v>
      </c>
      <c r="G604" s="35">
        <v>77.8</v>
      </c>
      <c r="H604" s="35">
        <v>66.3</v>
      </c>
      <c r="I604" s="35">
        <v>54.5</v>
      </c>
      <c r="J604" s="35" t="s">
        <v>191</v>
      </c>
      <c r="K604" s="35" t="s">
        <v>165</v>
      </c>
      <c r="M604" s="38">
        <f t="shared" si="9"/>
        <v>0.85795155344918383</v>
      </c>
    </row>
    <row r="605" spans="1:13" hidden="1" x14ac:dyDescent="0.35">
      <c r="A605" s="35" t="s">
        <v>190</v>
      </c>
      <c r="B605" s="35" t="s">
        <v>358</v>
      </c>
      <c r="C605" s="35">
        <v>65990</v>
      </c>
      <c r="D605" s="35">
        <v>56807</v>
      </c>
      <c r="E605" s="35">
        <v>86.1</v>
      </c>
      <c r="F605" s="35">
        <v>53248</v>
      </c>
      <c r="G605" s="35">
        <v>80.7</v>
      </c>
      <c r="H605" s="35">
        <v>76.400000000000006</v>
      </c>
      <c r="I605" s="35">
        <v>66.900000000000006</v>
      </c>
      <c r="J605" s="35" t="s">
        <v>191</v>
      </c>
      <c r="K605" s="35" t="s">
        <v>165</v>
      </c>
      <c r="M605" s="38">
        <f t="shared" si="9"/>
        <v>0.86084255190180325</v>
      </c>
    </row>
    <row r="606" spans="1:13" hidden="1" x14ac:dyDescent="0.35">
      <c r="A606" s="35" t="s">
        <v>190</v>
      </c>
      <c r="B606" s="35" t="s">
        <v>13</v>
      </c>
      <c r="C606" s="35">
        <v>19736</v>
      </c>
      <c r="D606" s="35">
        <v>15163</v>
      </c>
      <c r="E606" s="35">
        <v>76.8</v>
      </c>
      <c r="F606" s="35">
        <v>13601</v>
      </c>
      <c r="G606" s="35">
        <v>68.900000000000006</v>
      </c>
      <c r="H606" s="35">
        <v>65.7</v>
      </c>
      <c r="I606" s="35">
        <v>54.5</v>
      </c>
      <c r="J606" s="35" t="s">
        <v>191</v>
      </c>
      <c r="K606" s="35" t="s">
        <v>165</v>
      </c>
      <c r="M606" s="38">
        <f t="shared" si="9"/>
        <v>0.76829144710174302</v>
      </c>
    </row>
    <row r="607" spans="1:13" hidden="1" x14ac:dyDescent="0.35">
      <c r="A607" s="35" t="s">
        <v>190</v>
      </c>
      <c r="B607" s="35" t="s">
        <v>14</v>
      </c>
      <c r="C607" s="35">
        <v>20614</v>
      </c>
      <c r="D607" s="35">
        <v>17752</v>
      </c>
      <c r="E607" s="35">
        <v>86.1</v>
      </c>
      <c r="F607" s="35">
        <v>16733</v>
      </c>
      <c r="G607" s="35">
        <v>81.2</v>
      </c>
      <c r="H607" s="35">
        <v>76.900000000000006</v>
      </c>
      <c r="I607" s="35">
        <v>69</v>
      </c>
      <c r="J607" s="35" t="s">
        <v>191</v>
      </c>
      <c r="K607" s="35" t="s">
        <v>165</v>
      </c>
      <c r="M607" s="38">
        <f t="shared" si="9"/>
        <v>0.86116231687202871</v>
      </c>
    </row>
    <row r="608" spans="1:13" hidden="1" x14ac:dyDescent="0.35">
      <c r="A608" s="35" t="s">
        <v>190</v>
      </c>
      <c r="B608" s="35" t="s">
        <v>15</v>
      </c>
      <c r="C608" s="35">
        <v>12499</v>
      </c>
      <c r="D608" s="35">
        <v>11649</v>
      </c>
      <c r="E608" s="35">
        <v>93.2</v>
      </c>
      <c r="F608" s="35">
        <v>11457</v>
      </c>
      <c r="G608" s="35">
        <v>91.7</v>
      </c>
      <c r="H608" s="35">
        <v>89</v>
      </c>
      <c r="I608" s="35">
        <v>84.7</v>
      </c>
      <c r="J608" s="35" t="s">
        <v>191</v>
      </c>
      <c r="K608" s="35" t="s">
        <v>165</v>
      </c>
      <c r="M608" s="38">
        <f t="shared" si="9"/>
        <v>0.93199455956476518</v>
      </c>
    </row>
    <row r="609" spans="1:13" hidden="1" x14ac:dyDescent="0.35">
      <c r="A609" s="35" t="s">
        <v>190</v>
      </c>
      <c r="B609" s="35" t="s">
        <v>16</v>
      </c>
      <c r="C609" s="35">
        <v>5544</v>
      </c>
      <c r="D609" s="35">
        <v>5304</v>
      </c>
      <c r="E609" s="35">
        <v>95.7</v>
      </c>
      <c r="F609" s="35">
        <v>5243</v>
      </c>
      <c r="G609" s="35">
        <v>94.6</v>
      </c>
      <c r="H609" s="35">
        <v>90.9</v>
      </c>
      <c r="I609" s="35">
        <v>89</v>
      </c>
      <c r="J609" s="35" t="s">
        <v>191</v>
      </c>
      <c r="K609" s="35" t="s">
        <v>165</v>
      </c>
      <c r="M609" s="38">
        <f t="shared" si="9"/>
        <v>0.95670995670995673</v>
      </c>
    </row>
    <row r="610" spans="1:13" hidden="1" x14ac:dyDescent="0.35">
      <c r="A610" s="35" t="s">
        <v>190</v>
      </c>
      <c r="B610" s="35" t="s">
        <v>359</v>
      </c>
      <c r="C610" s="35">
        <v>75969</v>
      </c>
      <c r="D610" s="35">
        <v>56807</v>
      </c>
      <c r="E610" s="35">
        <v>74.8</v>
      </c>
      <c r="F610" s="35">
        <v>53248</v>
      </c>
      <c r="G610" s="35">
        <v>70.099999999999994</v>
      </c>
      <c r="H610" s="35">
        <v>65</v>
      </c>
      <c r="I610" s="35">
        <v>56.9</v>
      </c>
      <c r="J610" s="35" t="s">
        <v>191</v>
      </c>
      <c r="K610" s="35" t="s">
        <v>165</v>
      </c>
      <c r="M610" s="38">
        <f t="shared" si="9"/>
        <v>0.74776553594229223</v>
      </c>
    </row>
    <row r="611" spans="1:13" x14ac:dyDescent="0.35">
      <c r="A611" s="35" t="s">
        <v>192</v>
      </c>
      <c r="B611" s="35" t="s">
        <v>10</v>
      </c>
      <c r="C611" s="35">
        <v>9442</v>
      </c>
      <c r="D611" s="35">
        <v>8100</v>
      </c>
      <c r="E611" s="35">
        <v>85.8</v>
      </c>
      <c r="F611" s="35">
        <v>7288</v>
      </c>
      <c r="G611" s="35">
        <v>77.2</v>
      </c>
      <c r="H611" s="35">
        <v>66.3</v>
      </c>
      <c r="I611" s="35">
        <v>54.5</v>
      </c>
      <c r="J611" s="35" t="s">
        <v>193</v>
      </c>
      <c r="K611" s="35" t="s">
        <v>165</v>
      </c>
      <c r="M611" s="38">
        <f t="shared" si="9"/>
        <v>0.85786909553060797</v>
      </c>
    </row>
    <row r="612" spans="1:13" hidden="1" x14ac:dyDescent="0.35">
      <c r="A612" s="35" t="s">
        <v>192</v>
      </c>
      <c r="B612" s="35" t="s">
        <v>358</v>
      </c>
      <c r="C612" s="35">
        <v>88567</v>
      </c>
      <c r="D612" s="35">
        <v>77960</v>
      </c>
      <c r="E612" s="35">
        <v>88</v>
      </c>
      <c r="F612" s="35">
        <v>71273</v>
      </c>
      <c r="G612" s="35">
        <v>80.5</v>
      </c>
      <c r="H612" s="35">
        <v>76.400000000000006</v>
      </c>
      <c r="I612" s="35">
        <v>66.900000000000006</v>
      </c>
      <c r="J612" s="35" t="s">
        <v>193</v>
      </c>
      <c r="K612" s="35" t="s">
        <v>165</v>
      </c>
      <c r="M612" s="38">
        <f t="shared" si="9"/>
        <v>0.88023756026511002</v>
      </c>
    </row>
    <row r="613" spans="1:13" hidden="1" x14ac:dyDescent="0.35">
      <c r="A613" s="35" t="s">
        <v>192</v>
      </c>
      <c r="B613" s="35" t="s">
        <v>13</v>
      </c>
      <c r="C613" s="35">
        <v>40495</v>
      </c>
      <c r="D613" s="35">
        <v>33409</v>
      </c>
      <c r="E613" s="35">
        <v>82.5</v>
      </c>
      <c r="F613" s="35">
        <v>29272</v>
      </c>
      <c r="G613" s="35">
        <v>72.3</v>
      </c>
      <c r="H613" s="35">
        <v>65.7</v>
      </c>
      <c r="I613" s="35">
        <v>54.5</v>
      </c>
      <c r="J613" s="35" t="s">
        <v>193</v>
      </c>
      <c r="K613" s="35" t="s">
        <v>165</v>
      </c>
      <c r="M613" s="38">
        <f t="shared" si="9"/>
        <v>0.82501543400419808</v>
      </c>
    </row>
    <row r="614" spans="1:13" hidden="1" x14ac:dyDescent="0.35">
      <c r="A614" s="35" t="s">
        <v>192</v>
      </c>
      <c r="B614" s="35" t="s">
        <v>14</v>
      </c>
      <c r="C614" s="35">
        <v>27191</v>
      </c>
      <c r="D614" s="35">
        <v>24452</v>
      </c>
      <c r="E614" s="35">
        <v>89.9</v>
      </c>
      <c r="F614" s="35">
        <v>23314</v>
      </c>
      <c r="G614" s="35">
        <v>85.7</v>
      </c>
      <c r="H614" s="35">
        <v>76.900000000000006</v>
      </c>
      <c r="I614" s="35">
        <v>69</v>
      </c>
      <c r="J614" s="35" t="s">
        <v>193</v>
      </c>
      <c r="K614" s="35" t="s">
        <v>165</v>
      </c>
      <c r="M614" s="38">
        <f t="shared" si="9"/>
        <v>0.89926814019344636</v>
      </c>
    </row>
    <row r="615" spans="1:13" hidden="1" x14ac:dyDescent="0.35">
      <c r="A615" s="35" t="s">
        <v>192</v>
      </c>
      <c r="B615" s="35" t="s">
        <v>15</v>
      </c>
      <c r="C615" s="35">
        <v>9024</v>
      </c>
      <c r="D615" s="35">
        <v>8965</v>
      </c>
      <c r="E615" s="35">
        <v>99.3</v>
      </c>
      <c r="F615" s="35">
        <v>8600</v>
      </c>
      <c r="G615" s="35">
        <v>95.3</v>
      </c>
      <c r="H615" s="35">
        <v>89</v>
      </c>
      <c r="I615" s="35">
        <v>84.7</v>
      </c>
      <c r="J615" s="35" t="s">
        <v>193</v>
      </c>
      <c r="K615" s="35" t="s">
        <v>165</v>
      </c>
      <c r="M615" s="38">
        <f t="shared" si="9"/>
        <v>0.9934618794326241</v>
      </c>
    </row>
    <row r="616" spans="1:13" hidden="1" x14ac:dyDescent="0.35">
      <c r="A616" s="35" t="s">
        <v>192</v>
      </c>
      <c r="B616" s="35" t="s">
        <v>16</v>
      </c>
      <c r="C616" s="35">
        <v>2415</v>
      </c>
      <c r="D616" s="35">
        <v>2446</v>
      </c>
      <c r="E616" s="35">
        <v>100</v>
      </c>
      <c r="F616" s="35">
        <v>2404</v>
      </c>
      <c r="G616" s="35">
        <v>99.6</v>
      </c>
      <c r="H616" s="35">
        <v>90.9</v>
      </c>
      <c r="I616" s="35">
        <v>89</v>
      </c>
      <c r="J616" s="35" t="s">
        <v>193</v>
      </c>
      <c r="K616" s="35" t="s">
        <v>165</v>
      </c>
      <c r="M616" s="38">
        <f t="shared" si="9"/>
        <v>1.0128364389233955</v>
      </c>
    </row>
    <row r="617" spans="1:13" hidden="1" x14ac:dyDescent="0.35">
      <c r="A617" s="35" t="s">
        <v>192</v>
      </c>
      <c r="B617" s="35" t="s">
        <v>359</v>
      </c>
      <c r="C617" s="35">
        <v>112265</v>
      </c>
      <c r="D617" s="35">
        <v>77960</v>
      </c>
      <c r="E617" s="35">
        <v>69.400000000000006</v>
      </c>
      <c r="F617" s="35">
        <v>71273</v>
      </c>
      <c r="G617" s="35">
        <v>63.5</v>
      </c>
      <c r="H617" s="35">
        <v>65</v>
      </c>
      <c r="I617" s="35">
        <v>56.9</v>
      </c>
      <c r="J617" s="35" t="s">
        <v>193</v>
      </c>
      <c r="K617" s="35" t="s">
        <v>165</v>
      </c>
      <c r="M617" s="38">
        <f t="shared" si="9"/>
        <v>0.69442836146617382</v>
      </c>
    </row>
    <row r="618" spans="1:13" x14ac:dyDescent="0.35">
      <c r="A618" s="35" t="s">
        <v>194</v>
      </c>
      <c r="B618" s="35" t="s">
        <v>10</v>
      </c>
      <c r="C618" s="35">
        <v>3271</v>
      </c>
      <c r="D618" s="35">
        <v>2054</v>
      </c>
      <c r="E618" s="35">
        <v>62.8</v>
      </c>
      <c r="F618" s="35">
        <v>1589</v>
      </c>
      <c r="G618" s="35">
        <v>48.6</v>
      </c>
      <c r="H618" s="35">
        <v>66.3</v>
      </c>
      <c r="I618" s="35">
        <v>54.5</v>
      </c>
      <c r="J618" s="35" t="s">
        <v>195</v>
      </c>
      <c r="K618" s="35" t="s">
        <v>165</v>
      </c>
      <c r="M618" s="38">
        <f t="shared" si="9"/>
        <v>0.62794252522164473</v>
      </c>
    </row>
    <row r="619" spans="1:13" hidden="1" x14ac:dyDescent="0.35">
      <c r="A619" s="35" t="s">
        <v>194</v>
      </c>
      <c r="B619" s="35" t="s">
        <v>358</v>
      </c>
      <c r="C619" s="35">
        <v>25052</v>
      </c>
      <c r="D619" s="35">
        <v>18156</v>
      </c>
      <c r="E619" s="35">
        <v>72.5</v>
      </c>
      <c r="F619" s="35">
        <v>15807</v>
      </c>
      <c r="G619" s="35">
        <v>63.1</v>
      </c>
      <c r="H619" s="35">
        <v>76.400000000000006</v>
      </c>
      <c r="I619" s="35">
        <v>66.900000000000006</v>
      </c>
      <c r="J619" s="35" t="s">
        <v>195</v>
      </c>
      <c r="K619" s="35" t="s">
        <v>165</v>
      </c>
      <c r="M619" s="38">
        <f t="shared" si="9"/>
        <v>0.72473255628293154</v>
      </c>
    </row>
    <row r="620" spans="1:13" hidden="1" x14ac:dyDescent="0.35">
      <c r="A620" s="35" t="s">
        <v>194</v>
      </c>
      <c r="B620" s="35" t="s">
        <v>13</v>
      </c>
      <c r="C620" s="35">
        <v>7943</v>
      </c>
      <c r="D620" s="35">
        <v>4743</v>
      </c>
      <c r="E620" s="35">
        <v>59.7</v>
      </c>
      <c r="F620" s="35">
        <v>3767</v>
      </c>
      <c r="G620" s="35">
        <v>47.4</v>
      </c>
      <c r="H620" s="35">
        <v>65.7</v>
      </c>
      <c r="I620" s="35">
        <v>54.5</v>
      </c>
      <c r="J620" s="35" t="s">
        <v>195</v>
      </c>
      <c r="K620" s="35" t="s">
        <v>165</v>
      </c>
      <c r="M620" s="38">
        <f t="shared" si="9"/>
        <v>0.59712954802971174</v>
      </c>
    </row>
    <row r="621" spans="1:13" hidden="1" x14ac:dyDescent="0.35">
      <c r="A621" s="35" t="s">
        <v>194</v>
      </c>
      <c r="B621" s="35" t="s">
        <v>14</v>
      </c>
      <c r="C621" s="35">
        <v>7830</v>
      </c>
      <c r="D621" s="35">
        <v>5912</v>
      </c>
      <c r="E621" s="35">
        <v>75.5</v>
      </c>
      <c r="F621" s="35">
        <v>5283</v>
      </c>
      <c r="G621" s="35">
        <v>67.5</v>
      </c>
      <c r="H621" s="35">
        <v>76.900000000000006</v>
      </c>
      <c r="I621" s="35">
        <v>69</v>
      </c>
      <c r="J621" s="35" t="s">
        <v>195</v>
      </c>
      <c r="K621" s="35" t="s">
        <v>165</v>
      </c>
      <c r="M621" s="38">
        <f t="shared" si="9"/>
        <v>0.75504469987228606</v>
      </c>
    </row>
    <row r="622" spans="1:13" hidden="1" x14ac:dyDescent="0.35">
      <c r="A622" s="35" t="s">
        <v>194</v>
      </c>
      <c r="B622" s="35" t="s">
        <v>15</v>
      </c>
      <c r="C622" s="35">
        <v>4687</v>
      </c>
      <c r="D622" s="35">
        <v>4084</v>
      </c>
      <c r="E622" s="35">
        <v>87.1</v>
      </c>
      <c r="F622" s="35">
        <v>3896</v>
      </c>
      <c r="G622" s="35">
        <v>83.1</v>
      </c>
      <c r="H622" s="35">
        <v>89</v>
      </c>
      <c r="I622" s="35">
        <v>84.7</v>
      </c>
      <c r="J622" s="35" t="s">
        <v>195</v>
      </c>
      <c r="K622" s="35" t="s">
        <v>165</v>
      </c>
      <c r="M622" s="38">
        <f t="shared" si="9"/>
        <v>0.87134627693620648</v>
      </c>
    </row>
    <row r="623" spans="1:13" hidden="1" x14ac:dyDescent="0.35">
      <c r="A623" s="35" t="s">
        <v>194</v>
      </c>
      <c r="B623" s="35" t="s">
        <v>16</v>
      </c>
      <c r="C623" s="35">
        <v>1321</v>
      </c>
      <c r="D623" s="35">
        <v>1249</v>
      </c>
      <c r="E623" s="35">
        <v>94.5</v>
      </c>
      <c r="F623" s="35">
        <v>1196</v>
      </c>
      <c r="G623" s="35">
        <v>90.5</v>
      </c>
      <c r="H623" s="35">
        <v>90.9</v>
      </c>
      <c r="I623" s="35">
        <v>89</v>
      </c>
      <c r="J623" s="35" t="s">
        <v>195</v>
      </c>
      <c r="K623" s="35" t="s">
        <v>165</v>
      </c>
      <c r="M623" s="38">
        <f t="shared" si="9"/>
        <v>0.94549583648750946</v>
      </c>
    </row>
    <row r="624" spans="1:13" hidden="1" x14ac:dyDescent="0.35">
      <c r="A624" s="35" t="s">
        <v>194</v>
      </c>
      <c r="B624" s="35" t="s">
        <v>359</v>
      </c>
      <c r="C624" s="35">
        <v>30154</v>
      </c>
      <c r="D624" s="35">
        <v>18156</v>
      </c>
      <c r="E624" s="35">
        <v>60.2</v>
      </c>
      <c r="F624" s="35">
        <v>15807</v>
      </c>
      <c r="G624" s="35">
        <v>52.4</v>
      </c>
      <c r="H624" s="35">
        <v>65</v>
      </c>
      <c r="I624" s="35">
        <v>56.9</v>
      </c>
      <c r="J624" s="35" t="s">
        <v>195</v>
      </c>
      <c r="K624" s="35" t="s">
        <v>165</v>
      </c>
      <c r="M624" s="38">
        <f t="shared" si="9"/>
        <v>0.60210917291238308</v>
      </c>
    </row>
    <row r="625" spans="1:13" x14ac:dyDescent="0.35">
      <c r="A625" s="35" t="s">
        <v>196</v>
      </c>
      <c r="B625" s="35" t="s">
        <v>10</v>
      </c>
      <c r="C625" s="35">
        <v>690</v>
      </c>
      <c r="D625" s="35">
        <v>366</v>
      </c>
      <c r="E625" s="35">
        <v>53.1</v>
      </c>
      <c r="F625" s="35">
        <v>311</v>
      </c>
      <c r="G625" s="35">
        <v>45.1</v>
      </c>
      <c r="H625" s="35">
        <v>66.3</v>
      </c>
      <c r="I625" s="35">
        <v>54.5</v>
      </c>
      <c r="J625" s="35" t="s">
        <v>197</v>
      </c>
      <c r="K625" s="35" t="s">
        <v>165</v>
      </c>
      <c r="M625" s="38">
        <f t="shared" si="9"/>
        <v>0.5304347826086957</v>
      </c>
    </row>
    <row r="626" spans="1:13" hidden="1" x14ac:dyDescent="0.35">
      <c r="A626" s="35" t="s">
        <v>196</v>
      </c>
      <c r="B626" s="35" t="s">
        <v>358</v>
      </c>
      <c r="C626" s="35">
        <v>5204</v>
      </c>
      <c r="D626" s="35">
        <v>3584</v>
      </c>
      <c r="E626" s="35">
        <v>68.900000000000006</v>
      </c>
      <c r="F626" s="35">
        <v>3208</v>
      </c>
      <c r="G626" s="35">
        <v>61.6</v>
      </c>
      <c r="H626" s="35">
        <v>76.400000000000006</v>
      </c>
      <c r="I626" s="35">
        <v>66.900000000000006</v>
      </c>
      <c r="J626" s="35" t="s">
        <v>197</v>
      </c>
      <c r="K626" s="35" t="s">
        <v>165</v>
      </c>
      <c r="M626" s="38">
        <f t="shared" si="9"/>
        <v>0.68870099923136052</v>
      </c>
    </row>
    <row r="627" spans="1:13" hidden="1" x14ac:dyDescent="0.35">
      <c r="A627" s="35" t="s">
        <v>196</v>
      </c>
      <c r="B627" s="35" t="s">
        <v>13</v>
      </c>
      <c r="C627" s="35">
        <v>1560</v>
      </c>
      <c r="D627" s="35">
        <v>884</v>
      </c>
      <c r="E627" s="35">
        <v>56.7</v>
      </c>
      <c r="F627" s="35">
        <v>734</v>
      </c>
      <c r="G627" s="35">
        <v>47.1</v>
      </c>
      <c r="H627" s="35">
        <v>65.7</v>
      </c>
      <c r="I627" s="35">
        <v>54.5</v>
      </c>
      <c r="J627" s="35" t="s">
        <v>197</v>
      </c>
      <c r="K627" s="35" t="s">
        <v>165</v>
      </c>
      <c r="M627" s="38">
        <f t="shared" si="9"/>
        <v>0.56666666666666665</v>
      </c>
    </row>
    <row r="628" spans="1:13" hidden="1" x14ac:dyDescent="0.35">
      <c r="A628" s="35" t="s">
        <v>196</v>
      </c>
      <c r="B628" s="35" t="s">
        <v>14</v>
      </c>
      <c r="C628" s="35">
        <v>1754</v>
      </c>
      <c r="D628" s="35">
        <v>1235</v>
      </c>
      <c r="E628" s="35">
        <v>70.400000000000006</v>
      </c>
      <c r="F628" s="35">
        <v>1107</v>
      </c>
      <c r="G628" s="35">
        <v>63.1</v>
      </c>
      <c r="H628" s="35">
        <v>76.900000000000006</v>
      </c>
      <c r="I628" s="35">
        <v>69</v>
      </c>
      <c r="J628" s="35" t="s">
        <v>197</v>
      </c>
      <c r="K628" s="35" t="s">
        <v>165</v>
      </c>
      <c r="M628" s="38">
        <f t="shared" si="9"/>
        <v>0.70410490307867735</v>
      </c>
    </row>
    <row r="629" spans="1:13" hidden="1" x14ac:dyDescent="0.35">
      <c r="A629" s="35" t="s">
        <v>196</v>
      </c>
      <c r="B629" s="35" t="s">
        <v>15</v>
      </c>
      <c r="C629" s="35">
        <v>939</v>
      </c>
      <c r="D629" s="35">
        <v>827</v>
      </c>
      <c r="E629" s="35">
        <v>88.1</v>
      </c>
      <c r="F629" s="35">
        <v>798</v>
      </c>
      <c r="G629" s="35">
        <v>85</v>
      </c>
      <c r="H629" s="35">
        <v>89</v>
      </c>
      <c r="I629" s="35">
        <v>84.7</v>
      </c>
      <c r="J629" s="35" t="s">
        <v>197</v>
      </c>
      <c r="K629" s="35" t="s">
        <v>165</v>
      </c>
      <c r="M629" s="38">
        <f t="shared" si="9"/>
        <v>0.88072417465388708</v>
      </c>
    </row>
    <row r="630" spans="1:13" hidden="1" x14ac:dyDescent="0.35">
      <c r="A630" s="35" t="s">
        <v>196</v>
      </c>
      <c r="B630" s="35" t="s">
        <v>16</v>
      </c>
      <c r="C630" s="35">
        <v>261</v>
      </c>
      <c r="D630" s="35">
        <v>246</v>
      </c>
      <c r="E630" s="35">
        <v>94.2</v>
      </c>
      <c r="F630" s="35">
        <v>242</v>
      </c>
      <c r="G630" s="35">
        <v>92.7</v>
      </c>
      <c r="H630" s="35">
        <v>90.9</v>
      </c>
      <c r="I630" s="35">
        <v>89</v>
      </c>
      <c r="J630" s="35" t="s">
        <v>197</v>
      </c>
      <c r="K630" s="35" t="s">
        <v>165</v>
      </c>
      <c r="M630" s="38">
        <f t="shared" si="9"/>
        <v>0.94252873563218387</v>
      </c>
    </row>
    <row r="631" spans="1:13" hidden="1" x14ac:dyDescent="0.35">
      <c r="A631" s="35" t="s">
        <v>196</v>
      </c>
      <c r="B631" s="35" t="s">
        <v>359</v>
      </c>
      <c r="C631" s="35">
        <v>6095</v>
      </c>
      <c r="D631" s="35">
        <v>3584</v>
      </c>
      <c r="E631" s="35">
        <v>58.8</v>
      </c>
      <c r="F631" s="35">
        <v>3208</v>
      </c>
      <c r="G631" s="35">
        <v>52.6</v>
      </c>
      <c r="H631" s="35">
        <v>65</v>
      </c>
      <c r="I631" s="35">
        <v>56.9</v>
      </c>
      <c r="J631" s="35" t="s">
        <v>197</v>
      </c>
      <c r="K631" s="35" t="s">
        <v>165</v>
      </c>
      <c r="M631" s="38">
        <f t="shared" si="9"/>
        <v>0.58802296964725187</v>
      </c>
    </row>
    <row r="632" spans="1:13" x14ac:dyDescent="0.35">
      <c r="A632" s="35" t="s">
        <v>198</v>
      </c>
      <c r="B632" s="35" t="s">
        <v>10</v>
      </c>
      <c r="C632" s="35">
        <v>2447</v>
      </c>
      <c r="D632" s="35">
        <v>1745</v>
      </c>
      <c r="E632" s="35">
        <v>71.3</v>
      </c>
      <c r="F632" s="35">
        <v>1378</v>
      </c>
      <c r="G632" s="35">
        <v>56.3</v>
      </c>
      <c r="H632" s="35">
        <v>66.3</v>
      </c>
      <c r="I632" s="35">
        <v>54.5</v>
      </c>
      <c r="J632" s="35" t="s">
        <v>199</v>
      </c>
      <c r="K632" s="35" t="s">
        <v>165</v>
      </c>
      <c r="M632" s="38">
        <f t="shared" si="9"/>
        <v>0.71311810380057217</v>
      </c>
    </row>
    <row r="633" spans="1:13" hidden="1" x14ac:dyDescent="0.35">
      <c r="A633" s="35" t="s">
        <v>198</v>
      </c>
      <c r="B633" s="35" t="s">
        <v>358</v>
      </c>
      <c r="C633" s="35">
        <v>22307</v>
      </c>
      <c r="D633" s="35">
        <v>16899</v>
      </c>
      <c r="E633" s="35">
        <v>75.8</v>
      </c>
      <c r="F633" s="35">
        <v>15002</v>
      </c>
      <c r="G633" s="35">
        <v>67.3</v>
      </c>
      <c r="H633" s="35">
        <v>76.400000000000006</v>
      </c>
      <c r="I633" s="35">
        <v>66.900000000000006</v>
      </c>
      <c r="J633" s="35" t="s">
        <v>199</v>
      </c>
      <c r="K633" s="35" t="s">
        <v>165</v>
      </c>
      <c r="M633" s="38">
        <f t="shared" si="9"/>
        <v>0.75756488994486038</v>
      </c>
    </row>
    <row r="634" spans="1:13" hidden="1" x14ac:dyDescent="0.35">
      <c r="A634" s="35" t="s">
        <v>198</v>
      </c>
      <c r="B634" s="35" t="s">
        <v>13</v>
      </c>
      <c r="C634" s="35">
        <v>8330</v>
      </c>
      <c r="D634" s="35">
        <v>5331</v>
      </c>
      <c r="E634" s="35">
        <v>64</v>
      </c>
      <c r="F634" s="35">
        <v>4480</v>
      </c>
      <c r="G634" s="35">
        <v>53.8</v>
      </c>
      <c r="H634" s="35">
        <v>65.7</v>
      </c>
      <c r="I634" s="35">
        <v>54.5</v>
      </c>
      <c r="J634" s="35" t="s">
        <v>199</v>
      </c>
      <c r="K634" s="35" t="s">
        <v>165</v>
      </c>
      <c r="M634" s="38">
        <f t="shared" si="9"/>
        <v>0.63997599039615849</v>
      </c>
    </row>
    <row r="635" spans="1:13" hidden="1" x14ac:dyDescent="0.35">
      <c r="A635" s="35" t="s">
        <v>198</v>
      </c>
      <c r="B635" s="35" t="s">
        <v>14</v>
      </c>
      <c r="C635" s="35">
        <v>6648</v>
      </c>
      <c r="D635" s="35">
        <v>5155</v>
      </c>
      <c r="E635" s="35">
        <v>77.5</v>
      </c>
      <c r="F635" s="35">
        <v>4648</v>
      </c>
      <c r="G635" s="35">
        <v>69.900000000000006</v>
      </c>
      <c r="H635" s="35">
        <v>76.900000000000006</v>
      </c>
      <c r="I635" s="35">
        <v>69</v>
      </c>
      <c r="J635" s="35" t="s">
        <v>199</v>
      </c>
      <c r="K635" s="35" t="s">
        <v>165</v>
      </c>
      <c r="M635" s="38">
        <f t="shared" si="9"/>
        <v>0.77542117930204568</v>
      </c>
    </row>
    <row r="636" spans="1:13" hidden="1" x14ac:dyDescent="0.35">
      <c r="A636" s="35" t="s">
        <v>198</v>
      </c>
      <c r="B636" s="35" t="s">
        <v>15</v>
      </c>
      <c r="C636" s="35">
        <v>3546</v>
      </c>
      <c r="D636" s="35">
        <v>3254</v>
      </c>
      <c r="E636" s="35">
        <v>91.8</v>
      </c>
      <c r="F636" s="35">
        <v>3135</v>
      </c>
      <c r="G636" s="35">
        <v>88.4</v>
      </c>
      <c r="H636" s="35">
        <v>89</v>
      </c>
      <c r="I636" s="35">
        <v>84.7</v>
      </c>
      <c r="J636" s="35" t="s">
        <v>199</v>
      </c>
      <c r="K636" s="35" t="s">
        <v>165</v>
      </c>
      <c r="M636" s="38">
        <f t="shared" si="9"/>
        <v>0.91765369430344046</v>
      </c>
    </row>
    <row r="637" spans="1:13" hidden="1" x14ac:dyDescent="0.35">
      <c r="A637" s="35" t="s">
        <v>198</v>
      </c>
      <c r="B637" s="35" t="s">
        <v>16</v>
      </c>
      <c r="C637" s="35">
        <v>1337</v>
      </c>
      <c r="D637" s="35">
        <v>1315</v>
      </c>
      <c r="E637" s="35">
        <v>98.3</v>
      </c>
      <c r="F637" s="35">
        <v>1291</v>
      </c>
      <c r="G637" s="35">
        <v>96.5</v>
      </c>
      <c r="H637" s="35">
        <v>90.9</v>
      </c>
      <c r="I637" s="35">
        <v>89</v>
      </c>
      <c r="J637" s="35" t="s">
        <v>199</v>
      </c>
      <c r="K637" s="35" t="s">
        <v>165</v>
      </c>
      <c r="M637" s="38">
        <f t="shared" si="9"/>
        <v>0.98354525056095732</v>
      </c>
    </row>
    <row r="638" spans="1:13" hidden="1" x14ac:dyDescent="0.35">
      <c r="A638" s="35" t="s">
        <v>198</v>
      </c>
      <c r="B638" s="35" t="s">
        <v>359</v>
      </c>
      <c r="C638" s="35">
        <v>26795</v>
      </c>
      <c r="D638" s="35">
        <v>16899</v>
      </c>
      <c r="E638" s="35">
        <v>63.1</v>
      </c>
      <c r="F638" s="35">
        <v>15002</v>
      </c>
      <c r="G638" s="35">
        <v>56</v>
      </c>
      <c r="H638" s="35">
        <v>65</v>
      </c>
      <c r="I638" s="35">
        <v>56.9</v>
      </c>
      <c r="J638" s="35" t="s">
        <v>199</v>
      </c>
      <c r="K638" s="35" t="s">
        <v>165</v>
      </c>
      <c r="M638" s="38">
        <f t="shared" si="9"/>
        <v>0.63067736518007089</v>
      </c>
    </row>
    <row r="639" spans="1:13" x14ac:dyDescent="0.35">
      <c r="A639" s="35" t="s">
        <v>200</v>
      </c>
      <c r="B639" s="35" t="s">
        <v>10</v>
      </c>
      <c r="C639" s="35">
        <v>8616</v>
      </c>
      <c r="D639" s="35">
        <v>6957</v>
      </c>
      <c r="E639" s="35">
        <v>80.7</v>
      </c>
      <c r="F639" s="35">
        <v>5942</v>
      </c>
      <c r="G639" s="35">
        <v>69</v>
      </c>
      <c r="H639" s="35">
        <v>66.3</v>
      </c>
      <c r="I639" s="35">
        <v>54.5</v>
      </c>
      <c r="J639" s="35" t="s">
        <v>201</v>
      </c>
      <c r="K639" s="35" t="s">
        <v>165</v>
      </c>
      <c r="M639" s="38">
        <f t="shared" si="9"/>
        <v>0.80745125348189417</v>
      </c>
    </row>
    <row r="640" spans="1:13" hidden="1" x14ac:dyDescent="0.35">
      <c r="A640" s="35" t="s">
        <v>200</v>
      </c>
      <c r="B640" s="35" t="s">
        <v>358</v>
      </c>
      <c r="C640" s="35">
        <v>71147</v>
      </c>
      <c r="D640" s="35">
        <v>60381</v>
      </c>
      <c r="E640" s="35">
        <v>84.9</v>
      </c>
      <c r="F640" s="35">
        <v>55464</v>
      </c>
      <c r="G640" s="35">
        <v>78</v>
      </c>
      <c r="H640" s="35">
        <v>76.400000000000006</v>
      </c>
      <c r="I640" s="35">
        <v>66.900000000000006</v>
      </c>
      <c r="J640" s="35" t="s">
        <v>201</v>
      </c>
      <c r="K640" s="35" t="s">
        <v>165</v>
      </c>
      <c r="M640" s="38">
        <f t="shared" si="9"/>
        <v>0.8486794945675854</v>
      </c>
    </row>
    <row r="641" spans="1:13" hidden="1" x14ac:dyDescent="0.35">
      <c r="A641" s="35" t="s">
        <v>200</v>
      </c>
      <c r="B641" s="35" t="s">
        <v>13</v>
      </c>
      <c r="C641" s="35">
        <v>20568</v>
      </c>
      <c r="D641" s="35">
        <v>15422</v>
      </c>
      <c r="E641" s="35">
        <v>75</v>
      </c>
      <c r="F641" s="35">
        <v>13378</v>
      </c>
      <c r="G641" s="35">
        <v>65</v>
      </c>
      <c r="H641" s="35">
        <v>65.7</v>
      </c>
      <c r="I641" s="35">
        <v>54.5</v>
      </c>
      <c r="J641" s="35" t="s">
        <v>201</v>
      </c>
      <c r="K641" s="35" t="s">
        <v>165</v>
      </c>
      <c r="M641" s="38">
        <f t="shared" si="9"/>
        <v>0.74980552314274607</v>
      </c>
    </row>
    <row r="642" spans="1:13" hidden="1" x14ac:dyDescent="0.35">
      <c r="A642" s="35" t="s">
        <v>200</v>
      </c>
      <c r="B642" s="35" t="s">
        <v>14</v>
      </c>
      <c r="C642" s="35">
        <v>22831</v>
      </c>
      <c r="D642" s="35">
        <v>19280</v>
      </c>
      <c r="E642" s="35">
        <v>84.4</v>
      </c>
      <c r="F642" s="35">
        <v>17972</v>
      </c>
      <c r="G642" s="35">
        <v>78.7</v>
      </c>
      <c r="H642" s="35">
        <v>76.900000000000006</v>
      </c>
      <c r="I642" s="35">
        <v>69</v>
      </c>
      <c r="J642" s="35" t="s">
        <v>201</v>
      </c>
      <c r="K642" s="35" t="s">
        <v>165</v>
      </c>
      <c r="M642" s="38">
        <f t="shared" si="9"/>
        <v>0.84446585782488726</v>
      </c>
    </row>
    <row r="643" spans="1:13" hidden="1" x14ac:dyDescent="0.35">
      <c r="A643" s="35" t="s">
        <v>200</v>
      </c>
      <c r="B643" s="35" t="s">
        <v>15</v>
      </c>
      <c r="C643" s="35">
        <v>13456</v>
      </c>
      <c r="D643" s="35">
        <v>12657</v>
      </c>
      <c r="E643" s="35">
        <v>94.1</v>
      </c>
      <c r="F643" s="35">
        <v>12283</v>
      </c>
      <c r="G643" s="35">
        <v>91.3</v>
      </c>
      <c r="H643" s="35">
        <v>89</v>
      </c>
      <c r="I643" s="35">
        <v>84.7</v>
      </c>
      <c r="J643" s="35" t="s">
        <v>201</v>
      </c>
      <c r="K643" s="35" t="s">
        <v>165</v>
      </c>
      <c r="M643" s="38">
        <f t="shared" ref="M643:M706" si="10">D643/C643</f>
        <v>0.94062128418549351</v>
      </c>
    </row>
    <row r="644" spans="1:13" hidden="1" x14ac:dyDescent="0.35">
      <c r="A644" s="35" t="s">
        <v>200</v>
      </c>
      <c r="B644" s="35" t="s">
        <v>16</v>
      </c>
      <c r="C644" s="35">
        <v>5676</v>
      </c>
      <c r="D644" s="35">
        <v>5639</v>
      </c>
      <c r="E644" s="35">
        <v>99.3</v>
      </c>
      <c r="F644" s="35">
        <v>5619</v>
      </c>
      <c r="G644" s="35">
        <v>99</v>
      </c>
      <c r="H644" s="35">
        <v>90.9</v>
      </c>
      <c r="I644" s="35">
        <v>89</v>
      </c>
      <c r="J644" s="35" t="s">
        <v>201</v>
      </c>
      <c r="K644" s="35" t="s">
        <v>165</v>
      </c>
      <c r="M644" s="38">
        <f t="shared" si="10"/>
        <v>0.99348132487667373</v>
      </c>
    </row>
    <row r="645" spans="1:13" hidden="1" x14ac:dyDescent="0.35">
      <c r="A645" s="35" t="s">
        <v>200</v>
      </c>
      <c r="B645" s="35" t="s">
        <v>359</v>
      </c>
      <c r="C645" s="35">
        <v>82033</v>
      </c>
      <c r="D645" s="35">
        <v>60381</v>
      </c>
      <c r="E645" s="35">
        <v>73.599999999999994</v>
      </c>
      <c r="F645" s="35">
        <v>55464</v>
      </c>
      <c r="G645" s="35">
        <v>67.599999999999994</v>
      </c>
      <c r="H645" s="35">
        <v>65</v>
      </c>
      <c r="I645" s="35">
        <v>56.9</v>
      </c>
      <c r="J645" s="35" t="s">
        <v>201</v>
      </c>
      <c r="K645" s="35" t="s">
        <v>165</v>
      </c>
      <c r="M645" s="38">
        <f t="shared" si="10"/>
        <v>0.73605744029841647</v>
      </c>
    </row>
    <row r="646" spans="1:13" x14ac:dyDescent="0.35">
      <c r="A646" s="35" t="s">
        <v>202</v>
      </c>
      <c r="B646" s="35" t="s">
        <v>10</v>
      </c>
      <c r="C646" s="35">
        <v>1803</v>
      </c>
      <c r="D646" s="35">
        <v>1140</v>
      </c>
      <c r="E646" s="35">
        <v>63.2</v>
      </c>
      <c r="F646" s="35">
        <v>966</v>
      </c>
      <c r="G646" s="35">
        <v>53.6</v>
      </c>
      <c r="H646" s="35">
        <v>66.3</v>
      </c>
      <c r="I646" s="35">
        <v>54.5</v>
      </c>
      <c r="J646" s="35" t="s">
        <v>203</v>
      </c>
      <c r="K646" s="35" t="s">
        <v>165</v>
      </c>
      <c r="M646" s="38">
        <f t="shared" si="10"/>
        <v>0.63227953410981697</v>
      </c>
    </row>
    <row r="647" spans="1:13" hidden="1" x14ac:dyDescent="0.35">
      <c r="A647" s="35" t="s">
        <v>202</v>
      </c>
      <c r="B647" s="35" t="s">
        <v>358</v>
      </c>
      <c r="C647" s="35">
        <v>15406</v>
      </c>
      <c r="D647" s="35">
        <v>11566</v>
      </c>
      <c r="E647" s="35">
        <v>75.099999999999994</v>
      </c>
      <c r="F647" s="35">
        <v>10521</v>
      </c>
      <c r="G647" s="35">
        <v>68.3</v>
      </c>
      <c r="H647" s="35">
        <v>76.400000000000006</v>
      </c>
      <c r="I647" s="35">
        <v>66.900000000000006</v>
      </c>
      <c r="J647" s="35" t="s">
        <v>203</v>
      </c>
      <c r="K647" s="35" t="s">
        <v>165</v>
      </c>
      <c r="M647" s="38">
        <f t="shared" si="10"/>
        <v>0.75074646241724008</v>
      </c>
    </row>
    <row r="648" spans="1:13" hidden="1" x14ac:dyDescent="0.35">
      <c r="A648" s="35" t="s">
        <v>202</v>
      </c>
      <c r="B648" s="35" t="s">
        <v>13</v>
      </c>
      <c r="C648" s="35">
        <v>4061</v>
      </c>
      <c r="D648" s="35">
        <v>2603</v>
      </c>
      <c r="E648" s="35">
        <v>64.099999999999994</v>
      </c>
      <c r="F648" s="35">
        <v>2212</v>
      </c>
      <c r="G648" s="35">
        <v>54.5</v>
      </c>
      <c r="H648" s="35">
        <v>65.7</v>
      </c>
      <c r="I648" s="35">
        <v>54.5</v>
      </c>
      <c r="J648" s="35" t="s">
        <v>203</v>
      </c>
      <c r="K648" s="35" t="s">
        <v>165</v>
      </c>
      <c r="M648" s="38">
        <f t="shared" si="10"/>
        <v>0.64097512927850286</v>
      </c>
    </row>
    <row r="649" spans="1:13" hidden="1" x14ac:dyDescent="0.35">
      <c r="A649" s="35" t="s">
        <v>202</v>
      </c>
      <c r="B649" s="35" t="s">
        <v>14</v>
      </c>
      <c r="C649" s="35">
        <v>5136</v>
      </c>
      <c r="D649" s="35">
        <v>3835</v>
      </c>
      <c r="E649" s="35">
        <v>74.7</v>
      </c>
      <c r="F649" s="35">
        <v>3453</v>
      </c>
      <c r="G649" s="35">
        <v>67.2</v>
      </c>
      <c r="H649" s="35">
        <v>76.900000000000006</v>
      </c>
      <c r="I649" s="35">
        <v>69</v>
      </c>
      <c r="J649" s="35" t="s">
        <v>203</v>
      </c>
      <c r="K649" s="35" t="s">
        <v>165</v>
      </c>
      <c r="M649" s="38">
        <f t="shared" si="10"/>
        <v>0.74669003115264798</v>
      </c>
    </row>
    <row r="650" spans="1:13" hidden="1" x14ac:dyDescent="0.35">
      <c r="A650" s="35" t="s">
        <v>202</v>
      </c>
      <c r="B650" s="35" t="s">
        <v>15</v>
      </c>
      <c r="C650" s="35">
        <v>3559</v>
      </c>
      <c r="D650" s="35">
        <v>3156</v>
      </c>
      <c r="E650" s="35">
        <v>88.7</v>
      </c>
      <c r="F650" s="35">
        <v>3085</v>
      </c>
      <c r="G650" s="35">
        <v>86.7</v>
      </c>
      <c r="H650" s="35">
        <v>89</v>
      </c>
      <c r="I650" s="35">
        <v>84.7</v>
      </c>
      <c r="J650" s="35" t="s">
        <v>203</v>
      </c>
      <c r="K650" s="35" t="s">
        <v>165</v>
      </c>
      <c r="M650" s="38">
        <f t="shared" si="10"/>
        <v>0.8867659454903063</v>
      </c>
    </row>
    <row r="651" spans="1:13" hidden="1" x14ac:dyDescent="0.35">
      <c r="A651" s="35" t="s">
        <v>202</v>
      </c>
      <c r="B651" s="35" t="s">
        <v>16</v>
      </c>
      <c r="C651" s="35">
        <v>847</v>
      </c>
      <c r="D651" s="35">
        <v>778</v>
      </c>
      <c r="E651" s="35">
        <v>91.9</v>
      </c>
      <c r="F651" s="35">
        <v>766</v>
      </c>
      <c r="G651" s="35">
        <v>90.4</v>
      </c>
      <c r="H651" s="35">
        <v>90.9</v>
      </c>
      <c r="I651" s="35">
        <v>89</v>
      </c>
      <c r="J651" s="35" t="s">
        <v>203</v>
      </c>
      <c r="K651" s="35" t="s">
        <v>165</v>
      </c>
      <c r="M651" s="38">
        <f t="shared" si="10"/>
        <v>0.91853600944510039</v>
      </c>
    </row>
    <row r="652" spans="1:13" hidden="1" x14ac:dyDescent="0.35">
      <c r="A652" s="35" t="s">
        <v>202</v>
      </c>
      <c r="B652" s="35" t="s">
        <v>359</v>
      </c>
      <c r="C652" s="35">
        <v>17420</v>
      </c>
      <c r="D652" s="35">
        <v>11566</v>
      </c>
      <c r="E652" s="35">
        <v>66.400000000000006</v>
      </c>
      <c r="F652" s="35">
        <v>10521</v>
      </c>
      <c r="G652" s="35">
        <v>60.4</v>
      </c>
      <c r="H652" s="35">
        <v>65</v>
      </c>
      <c r="I652" s="35">
        <v>56.9</v>
      </c>
      <c r="J652" s="35" t="s">
        <v>203</v>
      </c>
      <c r="K652" s="35" t="s">
        <v>165</v>
      </c>
      <c r="M652" s="38">
        <f t="shared" si="10"/>
        <v>0.66394948335246839</v>
      </c>
    </row>
    <row r="653" spans="1:13" x14ac:dyDescent="0.35">
      <c r="A653" s="35" t="s">
        <v>204</v>
      </c>
      <c r="B653" s="35" t="s">
        <v>10</v>
      </c>
      <c r="C653" s="35">
        <v>2819</v>
      </c>
      <c r="D653" s="35">
        <v>2039</v>
      </c>
      <c r="E653" s="35">
        <v>72.3</v>
      </c>
      <c r="F653" s="35">
        <v>1720</v>
      </c>
      <c r="G653" s="35">
        <v>61</v>
      </c>
      <c r="H653" s="35">
        <v>66.3</v>
      </c>
      <c r="I653" s="35">
        <v>54.5</v>
      </c>
      <c r="J653" s="35" t="s">
        <v>205</v>
      </c>
      <c r="K653" s="35" t="s">
        <v>165</v>
      </c>
      <c r="M653" s="38">
        <f t="shared" si="10"/>
        <v>0.72330613692798862</v>
      </c>
    </row>
    <row r="654" spans="1:13" hidden="1" x14ac:dyDescent="0.35">
      <c r="A654" s="35" t="s">
        <v>204</v>
      </c>
      <c r="B654" s="35" t="s">
        <v>358</v>
      </c>
      <c r="C654" s="35">
        <v>20924</v>
      </c>
      <c r="D654" s="35">
        <v>16474</v>
      </c>
      <c r="E654" s="35">
        <v>78.7</v>
      </c>
      <c r="F654" s="35">
        <v>14661</v>
      </c>
      <c r="G654" s="35">
        <v>70.099999999999994</v>
      </c>
      <c r="H654" s="35">
        <v>76.400000000000006</v>
      </c>
      <c r="I654" s="35">
        <v>66.900000000000006</v>
      </c>
      <c r="J654" s="35" t="s">
        <v>205</v>
      </c>
      <c r="K654" s="35" t="s">
        <v>165</v>
      </c>
      <c r="M654" s="38">
        <f t="shared" si="10"/>
        <v>0.78732555916650737</v>
      </c>
    </row>
    <row r="655" spans="1:13" hidden="1" x14ac:dyDescent="0.35">
      <c r="A655" s="35" t="s">
        <v>204</v>
      </c>
      <c r="B655" s="35" t="s">
        <v>13</v>
      </c>
      <c r="C655" s="35">
        <v>6943</v>
      </c>
      <c r="D655" s="35">
        <v>4804</v>
      </c>
      <c r="E655" s="35">
        <v>69.2</v>
      </c>
      <c r="F655" s="35">
        <v>4058</v>
      </c>
      <c r="G655" s="35">
        <v>58.4</v>
      </c>
      <c r="H655" s="35">
        <v>65.7</v>
      </c>
      <c r="I655" s="35">
        <v>54.5</v>
      </c>
      <c r="J655" s="35" t="s">
        <v>205</v>
      </c>
      <c r="K655" s="35" t="s">
        <v>165</v>
      </c>
      <c r="M655" s="38">
        <f t="shared" si="10"/>
        <v>0.69191991934322339</v>
      </c>
    </row>
    <row r="656" spans="1:13" hidden="1" x14ac:dyDescent="0.35">
      <c r="A656" s="35" t="s">
        <v>204</v>
      </c>
      <c r="B656" s="35" t="s">
        <v>14</v>
      </c>
      <c r="C656" s="35">
        <v>6948</v>
      </c>
      <c r="D656" s="35">
        <v>5551</v>
      </c>
      <c r="E656" s="35">
        <v>79.900000000000006</v>
      </c>
      <c r="F656" s="35">
        <v>5009</v>
      </c>
      <c r="G656" s="35">
        <v>72.099999999999994</v>
      </c>
      <c r="H656" s="35">
        <v>76.900000000000006</v>
      </c>
      <c r="I656" s="35">
        <v>69</v>
      </c>
      <c r="J656" s="35" t="s">
        <v>205</v>
      </c>
      <c r="K656" s="35" t="s">
        <v>165</v>
      </c>
      <c r="M656" s="38">
        <f t="shared" si="10"/>
        <v>0.79893494530800235</v>
      </c>
    </row>
    <row r="657" spans="1:13" hidden="1" x14ac:dyDescent="0.35">
      <c r="A657" s="35" t="s">
        <v>204</v>
      </c>
      <c r="B657" s="35" t="s">
        <v>15</v>
      </c>
      <c r="C657" s="35">
        <v>3426</v>
      </c>
      <c r="D657" s="35">
        <v>3179</v>
      </c>
      <c r="E657" s="35">
        <v>92.8</v>
      </c>
      <c r="F657" s="35">
        <v>3039</v>
      </c>
      <c r="G657" s="35">
        <v>88.7</v>
      </c>
      <c r="H657" s="35">
        <v>89</v>
      </c>
      <c r="I657" s="35">
        <v>84.7</v>
      </c>
      <c r="J657" s="35" t="s">
        <v>205</v>
      </c>
      <c r="K657" s="35" t="s">
        <v>165</v>
      </c>
      <c r="M657" s="38">
        <f t="shared" si="10"/>
        <v>0.92790426152948047</v>
      </c>
    </row>
    <row r="658" spans="1:13" hidden="1" x14ac:dyDescent="0.35">
      <c r="A658" s="35" t="s">
        <v>204</v>
      </c>
      <c r="B658" s="35" t="s">
        <v>16</v>
      </c>
      <c r="C658" s="35">
        <v>787</v>
      </c>
      <c r="D658" s="35">
        <v>746</v>
      </c>
      <c r="E658" s="35">
        <v>94.8</v>
      </c>
      <c r="F658" s="35">
        <v>732</v>
      </c>
      <c r="G658" s="35">
        <v>93</v>
      </c>
      <c r="H658" s="35">
        <v>90.9</v>
      </c>
      <c r="I658" s="35">
        <v>89</v>
      </c>
      <c r="J658" s="35" t="s">
        <v>205</v>
      </c>
      <c r="K658" s="35" t="s">
        <v>165</v>
      </c>
      <c r="M658" s="38">
        <f t="shared" si="10"/>
        <v>0.94790343074968231</v>
      </c>
    </row>
    <row r="659" spans="1:13" hidden="1" x14ac:dyDescent="0.35">
      <c r="A659" s="35" t="s">
        <v>204</v>
      </c>
      <c r="B659" s="35" t="s">
        <v>359</v>
      </c>
      <c r="C659" s="35">
        <v>25785</v>
      </c>
      <c r="D659" s="35">
        <v>16474</v>
      </c>
      <c r="E659" s="35">
        <v>63.9</v>
      </c>
      <c r="F659" s="35">
        <v>14661</v>
      </c>
      <c r="G659" s="35">
        <v>56.9</v>
      </c>
      <c r="H659" s="35">
        <v>65</v>
      </c>
      <c r="I659" s="35">
        <v>56.9</v>
      </c>
      <c r="J659" s="35" t="s">
        <v>205</v>
      </c>
      <c r="K659" s="35" t="s">
        <v>165</v>
      </c>
      <c r="M659" s="38">
        <f t="shared" si="10"/>
        <v>0.6388985844483227</v>
      </c>
    </row>
    <row r="660" spans="1:13" x14ac:dyDescent="0.35">
      <c r="A660" s="35" t="s">
        <v>206</v>
      </c>
      <c r="B660" s="35" t="s">
        <v>10</v>
      </c>
      <c r="C660" s="35">
        <v>4135</v>
      </c>
      <c r="D660" s="35">
        <v>2699</v>
      </c>
      <c r="E660" s="35">
        <v>65.3</v>
      </c>
      <c r="F660" s="35">
        <v>2140</v>
      </c>
      <c r="G660" s="35">
        <v>51.8</v>
      </c>
      <c r="H660" s="35">
        <v>66.3</v>
      </c>
      <c r="I660" s="35">
        <v>54.5</v>
      </c>
      <c r="J660" s="35" t="s">
        <v>207</v>
      </c>
      <c r="K660" s="35" t="s">
        <v>165</v>
      </c>
      <c r="M660" s="38">
        <f t="shared" si="10"/>
        <v>0.65272067714631199</v>
      </c>
    </row>
    <row r="661" spans="1:13" hidden="1" x14ac:dyDescent="0.35">
      <c r="A661" s="35" t="s">
        <v>206</v>
      </c>
      <c r="B661" s="35" t="s">
        <v>358</v>
      </c>
      <c r="C661" s="35">
        <v>35853</v>
      </c>
      <c r="D661" s="35">
        <v>26259</v>
      </c>
      <c r="E661" s="35">
        <v>73.2</v>
      </c>
      <c r="F661" s="35">
        <v>23185</v>
      </c>
      <c r="G661" s="35">
        <v>64.7</v>
      </c>
      <c r="H661" s="35">
        <v>76.400000000000006</v>
      </c>
      <c r="I661" s="35">
        <v>66.900000000000006</v>
      </c>
      <c r="J661" s="35" t="s">
        <v>207</v>
      </c>
      <c r="K661" s="35" t="s">
        <v>165</v>
      </c>
      <c r="M661" s="38">
        <f t="shared" si="10"/>
        <v>0.7324073299305498</v>
      </c>
    </row>
    <row r="662" spans="1:13" hidden="1" x14ac:dyDescent="0.35">
      <c r="A662" s="35" t="s">
        <v>206</v>
      </c>
      <c r="B662" s="35" t="s">
        <v>13</v>
      </c>
      <c r="C662" s="35">
        <v>12370</v>
      </c>
      <c r="D662" s="35">
        <v>7372</v>
      </c>
      <c r="E662" s="35">
        <v>59.6</v>
      </c>
      <c r="F662" s="35">
        <v>6052</v>
      </c>
      <c r="G662" s="35">
        <v>48.9</v>
      </c>
      <c r="H662" s="35">
        <v>65.7</v>
      </c>
      <c r="I662" s="35">
        <v>54.5</v>
      </c>
      <c r="J662" s="35" t="s">
        <v>207</v>
      </c>
      <c r="K662" s="35" t="s">
        <v>165</v>
      </c>
      <c r="M662" s="38">
        <f t="shared" si="10"/>
        <v>0.59595796281325786</v>
      </c>
    </row>
    <row r="663" spans="1:13" hidden="1" x14ac:dyDescent="0.35">
      <c r="A663" s="35" t="s">
        <v>206</v>
      </c>
      <c r="B663" s="35" t="s">
        <v>14</v>
      </c>
      <c r="C663" s="35">
        <v>10946</v>
      </c>
      <c r="D663" s="35">
        <v>8275</v>
      </c>
      <c r="E663" s="35">
        <v>75.599999999999994</v>
      </c>
      <c r="F663" s="35">
        <v>7441</v>
      </c>
      <c r="G663" s="35">
        <v>68</v>
      </c>
      <c r="H663" s="35">
        <v>76.900000000000006</v>
      </c>
      <c r="I663" s="35">
        <v>69</v>
      </c>
      <c r="J663" s="35" t="s">
        <v>207</v>
      </c>
      <c r="K663" s="35" t="s">
        <v>165</v>
      </c>
      <c r="M663" s="38">
        <f t="shared" si="10"/>
        <v>0.75598392106705647</v>
      </c>
    </row>
    <row r="664" spans="1:13" hidden="1" x14ac:dyDescent="0.35">
      <c r="A664" s="35" t="s">
        <v>206</v>
      </c>
      <c r="B664" s="35" t="s">
        <v>15</v>
      </c>
      <c r="C664" s="35">
        <v>6012</v>
      </c>
      <c r="D664" s="35">
        <v>5452</v>
      </c>
      <c r="E664" s="35">
        <v>90.7</v>
      </c>
      <c r="F664" s="35">
        <v>5172</v>
      </c>
      <c r="G664" s="35">
        <v>86</v>
      </c>
      <c r="H664" s="35">
        <v>89</v>
      </c>
      <c r="I664" s="35">
        <v>84.7</v>
      </c>
      <c r="J664" s="35" t="s">
        <v>207</v>
      </c>
      <c r="K664" s="35" t="s">
        <v>165</v>
      </c>
      <c r="M664" s="38">
        <f t="shared" si="10"/>
        <v>0.9068529607451763</v>
      </c>
    </row>
    <row r="665" spans="1:13" hidden="1" x14ac:dyDescent="0.35">
      <c r="A665" s="35" t="s">
        <v>206</v>
      </c>
      <c r="B665" s="35" t="s">
        <v>16</v>
      </c>
      <c r="C665" s="35">
        <v>2391</v>
      </c>
      <c r="D665" s="35">
        <v>2268</v>
      </c>
      <c r="E665" s="35">
        <v>94.9</v>
      </c>
      <c r="F665" s="35">
        <v>2262</v>
      </c>
      <c r="G665" s="35">
        <v>94.6</v>
      </c>
      <c r="H665" s="35">
        <v>90.9</v>
      </c>
      <c r="I665" s="35">
        <v>89</v>
      </c>
      <c r="J665" s="35" t="s">
        <v>207</v>
      </c>
      <c r="K665" s="35" t="s">
        <v>165</v>
      </c>
      <c r="M665" s="38">
        <f t="shared" si="10"/>
        <v>0.94855708908406522</v>
      </c>
    </row>
    <row r="666" spans="1:13" hidden="1" x14ac:dyDescent="0.35">
      <c r="A666" s="35" t="s">
        <v>206</v>
      </c>
      <c r="B666" s="35" t="s">
        <v>359</v>
      </c>
      <c r="C666" s="35">
        <v>43021</v>
      </c>
      <c r="D666" s="35">
        <v>26259</v>
      </c>
      <c r="E666" s="35">
        <v>61</v>
      </c>
      <c r="F666" s="35">
        <v>23185</v>
      </c>
      <c r="G666" s="35">
        <v>53.9</v>
      </c>
      <c r="H666" s="35">
        <v>65</v>
      </c>
      <c r="I666" s="35">
        <v>56.9</v>
      </c>
      <c r="J666" s="35" t="s">
        <v>207</v>
      </c>
      <c r="K666" s="35" t="s">
        <v>165</v>
      </c>
      <c r="M666" s="38">
        <f t="shared" si="10"/>
        <v>0.61037632783989215</v>
      </c>
    </row>
    <row r="667" spans="1:13" x14ac:dyDescent="0.35">
      <c r="A667" s="35" t="s">
        <v>208</v>
      </c>
      <c r="B667" s="35" t="s">
        <v>10</v>
      </c>
      <c r="C667" s="35">
        <v>817</v>
      </c>
      <c r="D667" s="35">
        <v>367</v>
      </c>
      <c r="E667" s="35">
        <v>44.9</v>
      </c>
      <c r="F667" s="35">
        <v>269</v>
      </c>
      <c r="G667" s="35">
        <v>32.9</v>
      </c>
      <c r="H667" s="35">
        <v>66.3</v>
      </c>
      <c r="I667" s="35">
        <v>54.5</v>
      </c>
      <c r="J667" s="35" t="s">
        <v>209</v>
      </c>
      <c r="K667" s="35" t="s">
        <v>165</v>
      </c>
      <c r="M667" s="38">
        <f t="shared" si="10"/>
        <v>0.44920440636474906</v>
      </c>
    </row>
    <row r="668" spans="1:13" hidden="1" x14ac:dyDescent="0.35">
      <c r="A668" s="35" t="s">
        <v>208</v>
      </c>
      <c r="B668" s="35" t="s">
        <v>358</v>
      </c>
      <c r="C668" s="35">
        <v>7844</v>
      </c>
      <c r="D668" s="35">
        <v>4800</v>
      </c>
      <c r="E668" s="35">
        <v>61.2</v>
      </c>
      <c r="F668" s="35">
        <v>4202</v>
      </c>
      <c r="G668" s="35">
        <v>53.6</v>
      </c>
      <c r="H668" s="35">
        <v>76.400000000000006</v>
      </c>
      <c r="I668" s="35">
        <v>66.900000000000006</v>
      </c>
      <c r="J668" s="35" t="s">
        <v>209</v>
      </c>
      <c r="K668" s="35" t="s">
        <v>165</v>
      </c>
      <c r="M668" s="38">
        <f t="shared" si="10"/>
        <v>0.61193268740438556</v>
      </c>
    </row>
    <row r="669" spans="1:13" hidden="1" x14ac:dyDescent="0.35">
      <c r="A669" s="35" t="s">
        <v>208</v>
      </c>
      <c r="B669" s="35" t="s">
        <v>13</v>
      </c>
      <c r="C669" s="35">
        <v>2161</v>
      </c>
      <c r="D669" s="35">
        <v>984</v>
      </c>
      <c r="E669" s="35">
        <v>45.5</v>
      </c>
      <c r="F669" s="35">
        <v>766</v>
      </c>
      <c r="G669" s="35">
        <v>35.4</v>
      </c>
      <c r="H669" s="35">
        <v>65.7</v>
      </c>
      <c r="I669" s="35">
        <v>54.5</v>
      </c>
      <c r="J669" s="35" t="s">
        <v>209</v>
      </c>
      <c r="K669" s="35" t="s">
        <v>165</v>
      </c>
      <c r="M669" s="38">
        <f t="shared" si="10"/>
        <v>0.45534474780194356</v>
      </c>
    </row>
    <row r="670" spans="1:13" hidden="1" x14ac:dyDescent="0.35">
      <c r="A670" s="35" t="s">
        <v>208</v>
      </c>
      <c r="B670" s="35" t="s">
        <v>14</v>
      </c>
      <c r="C670" s="35">
        <v>2459</v>
      </c>
      <c r="D670" s="35">
        <v>1464</v>
      </c>
      <c r="E670" s="35">
        <v>59.5</v>
      </c>
      <c r="F670" s="35">
        <v>1279</v>
      </c>
      <c r="G670" s="35">
        <v>52</v>
      </c>
      <c r="H670" s="35">
        <v>76.900000000000006</v>
      </c>
      <c r="I670" s="35">
        <v>69</v>
      </c>
      <c r="J670" s="35" t="s">
        <v>209</v>
      </c>
      <c r="K670" s="35" t="s">
        <v>165</v>
      </c>
      <c r="M670" s="38">
        <f t="shared" si="10"/>
        <v>0.59536396909312728</v>
      </c>
    </row>
    <row r="671" spans="1:13" hidden="1" x14ac:dyDescent="0.35">
      <c r="A671" s="35" t="s">
        <v>208</v>
      </c>
      <c r="B671" s="35" t="s">
        <v>15</v>
      </c>
      <c r="C671" s="35">
        <v>1803</v>
      </c>
      <c r="D671" s="35">
        <v>1445</v>
      </c>
      <c r="E671" s="35">
        <v>80.099999999999994</v>
      </c>
      <c r="F671" s="35">
        <v>1375</v>
      </c>
      <c r="G671" s="35">
        <v>76.3</v>
      </c>
      <c r="H671" s="35">
        <v>89</v>
      </c>
      <c r="I671" s="35">
        <v>84.7</v>
      </c>
      <c r="J671" s="35" t="s">
        <v>209</v>
      </c>
      <c r="K671" s="35" t="s">
        <v>165</v>
      </c>
      <c r="M671" s="38">
        <f t="shared" si="10"/>
        <v>0.80144204104270655</v>
      </c>
    </row>
    <row r="672" spans="1:13" hidden="1" x14ac:dyDescent="0.35">
      <c r="A672" s="35" t="s">
        <v>208</v>
      </c>
      <c r="B672" s="35" t="s">
        <v>16</v>
      </c>
      <c r="C672" s="35">
        <v>602</v>
      </c>
      <c r="D672" s="35">
        <v>527</v>
      </c>
      <c r="E672" s="35">
        <v>87.5</v>
      </c>
      <c r="F672" s="35">
        <v>506</v>
      </c>
      <c r="G672" s="35">
        <v>84</v>
      </c>
      <c r="H672" s="35">
        <v>90.9</v>
      </c>
      <c r="I672" s="35">
        <v>89</v>
      </c>
      <c r="J672" s="35" t="s">
        <v>209</v>
      </c>
      <c r="K672" s="35" t="s">
        <v>165</v>
      </c>
      <c r="M672" s="38">
        <f t="shared" si="10"/>
        <v>0.87541528239202659</v>
      </c>
    </row>
    <row r="673" spans="1:13" hidden="1" x14ac:dyDescent="0.35">
      <c r="A673" s="35" t="s">
        <v>208</v>
      </c>
      <c r="B673" s="35" t="s">
        <v>359</v>
      </c>
      <c r="C673" s="35">
        <v>9090</v>
      </c>
      <c r="D673" s="35">
        <v>4800</v>
      </c>
      <c r="E673" s="35">
        <v>52.8</v>
      </c>
      <c r="F673" s="35">
        <v>4202</v>
      </c>
      <c r="G673" s="35">
        <v>46.2</v>
      </c>
      <c r="H673" s="35">
        <v>65</v>
      </c>
      <c r="I673" s="35">
        <v>56.9</v>
      </c>
      <c r="J673" s="35" t="s">
        <v>209</v>
      </c>
      <c r="K673" s="35" t="s">
        <v>165</v>
      </c>
      <c r="M673" s="38">
        <f t="shared" si="10"/>
        <v>0.528052805280528</v>
      </c>
    </row>
    <row r="674" spans="1:13" x14ac:dyDescent="0.35">
      <c r="A674" s="35" t="s">
        <v>210</v>
      </c>
      <c r="B674" s="35" t="s">
        <v>10</v>
      </c>
      <c r="C674" s="35">
        <v>5787</v>
      </c>
      <c r="D674" s="35">
        <v>3789</v>
      </c>
      <c r="E674" s="35">
        <v>65.5</v>
      </c>
      <c r="F674" s="35">
        <v>3095</v>
      </c>
      <c r="G674" s="35">
        <v>53.5</v>
      </c>
      <c r="H674" s="35">
        <v>66.3</v>
      </c>
      <c r="I674" s="35">
        <v>54.5</v>
      </c>
      <c r="J674" s="35" t="s">
        <v>211</v>
      </c>
      <c r="K674" s="35" t="s">
        <v>165</v>
      </c>
      <c r="M674" s="38">
        <f t="shared" si="10"/>
        <v>0.65474339035769824</v>
      </c>
    </row>
    <row r="675" spans="1:13" hidden="1" x14ac:dyDescent="0.35">
      <c r="A675" s="35" t="s">
        <v>210</v>
      </c>
      <c r="B675" s="35" t="s">
        <v>358</v>
      </c>
      <c r="C675" s="35">
        <v>48516</v>
      </c>
      <c r="D675" s="35">
        <v>35917</v>
      </c>
      <c r="E675" s="35">
        <v>74</v>
      </c>
      <c r="F675" s="35">
        <v>31891</v>
      </c>
      <c r="G675" s="35">
        <v>65.7</v>
      </c>
      <c r="H675" s="35">
        <v>76.400000000000006</v>
      </c>
      <c r="I675" s="35">
        <v>66.900000000000006</v>
      </c>
      <c r="J675" s="35" t="s">
        <v>211</v>
      </c>
      <c r="K675" s="35" t="s">
        <v>165</v>
      </c>
      <c r="M675" s="38">
        <f t="shared" si="10"/>
        <v>0.74031247423530377</v>
      </c>
    </row>
    <row r="676" spans="1:13" hidden="1" x14ac:dyDescent="0.35">
      <c r="A676" s="35" t="s">
        <v>210</v>
      </c>
      <c r="B676" s="35" t="s">
        <v>13</v>
      </c>
      <c r="C676" s="35">
        <v>16567</v>
      </c>
      <c r="D676" s="35">
        <v>10097</v>
      </c>
      <c r="E676" s="35">
        <v>60.9</v>
      </c>
      <c r="F676" s="35">
        <v>8397</v>
      </c>
      <c r="G676" s="35">
        <v>50.7</v>
      </c>
      <c r="H676" s="35">
        <v>65.7</v>
      </c>
      <c r="I676" s="35">
        <v>54.5</v>
      </c>
      <c r="J676" s="35" t="s">
        <v>211</v>
      </c>
      <c r="K676" s="35" t="s">
        <v>165</v>
      </c>
      <c r="M676" s="38">
        <f t="shared" si="10"/>
        <v>0.60946459829782096</v>
      </c>
    </row>
    <row r="677" spans="1:13" hidden="1" x14ac:dyDescent="0.35">
      <c r="A677" s="35" t="s">
        <v>210</v>
      </c>
      <c r="B677" s="35" t="s">
        <v>14</v>
      </c>
      <c r="C677" s="35">
        <v>14579</v>
      </c>
      <c r="D677" s="35">
        <v>11124</v>
      </c>
      <c r="E677" s="35">
        <v>76.3</v>
      </c>
      <c r="F677" s="35">
        <v>9927</v>
      </c>
      <c r="G677" s="35">
        <v>68.099999999999994</v>
      </c>
      <c r="H677" s="35">
        <v>76.900000000000006</v>
      </c>
      <c r="I677" s="35">
        <v>69</v>
      </c>
      <c r="J677" s="35" t="s">
        <v>211</v>
      </c>
      <c r="K677" s="35" t="s">
        <v>165</v>
      </c>
      <c r="M677" s="38">
        <f t="shared" si="10"/>
        <v>0.76301529597366069</v>
      </c>
    </row>
    <row r="678" spans="1:13" hidden="1" x14ac:dyDescent="0.35">
      <c r="A678" s="35" t="s">
        <v>210</v>
      </c>
      <c r="B678" s="35" t="s">
        <v>15</v>
      </c>
      <c r="C678" s="35">
        <v>8230</v>
      </c>
      <c r="D678" s="35">
        <v>7452</v>
      </c>
      <c r="E678" s="35">
        <v>90.5</v>
      </c>
      <c r="F678" s="35">
        <v>7149</v>
      </c>
      <c r="G678" s="35">
        <v>86.9</v>
      </c>
      <c r="H678" s="35">
        <v>89</v>
      </c>
      <c r="I678" s="35">
        <v>84.7</v>
      </c>
      <c r="J678" s="35" t="s">
        <v>211</v>
      </c>
      <c r="K678" s="35" t="s">
        <v>165</v>
      </c>
      <c r="M678" s="38">
        <f t="shared" si="10"/>
        <v>0.9054678007290401</v>
      </c>
    </row>
    <row r="679" spans="1:13" hidden="1" x14ac:dyDescent="0.35">
      <c r="A679" s="35" t="s">
        <v>210</v>
      </c>
      <c r="B679" s="35" t="s">
        <v>16</v>
      </c>
      <c r="C679" s="35">
        <v>3353</v>
      </c>
      <c r="D679" s="35">
        <v>3233</v>
      </c>
      <c r="E679" s="35">
        <v>96.4</v>
      </c>
      <c r="F679" s="35">
        <v>3195</v>
      </c>
      <c r="G679" s="35">
        <v>95.3</v>
      </c>
      <c r="H679" s="35">
        <v>90.9</v>
      </c>
      <c r="I679" s="35">
        <v>89</v>
      </c>
      <c r="J679" s="35" t="s">
        <v>211</v>
      </c>
      <c r="K679" s="35" t="s">
        <v>165</v>
      </c>
      <c r="M679" s="38">
        <f t="shared" si="10"/>
        <v>0.96421115419027736</v>
      </c>
    </row>
    <row r="680" spans="1:13" hidden="1" x14ac:dyDescent="0.35">
      <c r="A680" s="35" t="s">
        <v>210</v>
      </c>
      <c r="B680" s="35" t="s">
        <v>359</v>
      </c>
      <c r="C680" s="35">
        <v>57833</v>
      </c>
      <c r="D680" s="35">
        <v>35917</v>
      </c>
      <c r="E680" s="35">
        <v>62.1</v>
      </c>
      <c r="F680" s="35">
        <v>31891</v>
      </c>
      <c r="G680" s="35">
        <v>55.1</v>
      </c>
      <c r="H680" s="35">
        <v>65</v>
      </c>
      <c r="I680" s="35">
        <v>56.9</v>
      </c>
      <c r="J680" s="35" t="s">
        <v>211</v>
      </c>
      <c r="K680" s="35" t="s">
        <v>165</v>
      </c>
      <c r="M680" s="38">
        <f t="shared" si="10"/>
        <v>0.62104680718620853</v>
      </c>
    </row>
    <row r="681" spans="1:13" x14ac:dyDescent="0.35">
      <c r="A681" s="35" t="s">
        <v>212</v>
      </c>
      <c r="B681" s="35" t="s">
        <v>10</v>
      </c>
      <c r="C681" s="35">
        <v>3875</v>
      </c>
      <c r="D681" s="35">
        <v>1907</v>
      </c>
      <c r="E681" s="35">
        <v>49.2</v>
      </c>
      <c r="F681" s="35">
        <v>1486</v>
      </c>
      <c r="G681" s="35">
        <v>38.299999999999997</v>
      </c>
      <c r="H681" s="35">
        <v>66.3</v>
      </c>
      <c r="I681" s="35">
        <v>54.5</v>
      </c>
      <c r="J681" s="35" t="s">
        <v>213</v>
      </c>
      <c r="K681" s="35" t="s">
        <v>165</v>
      </c>
      <c r="M681" s="38">
        <f t="shared" si="10"/>
        <v>0.49212903225806454</v>
      </c>
    </row>
    <row r="682" spans="1:13" hidden="1" x14ac:dyDescent="0.35">
      <c r="A682" s="35" t="s">
        <v>212</v>
      </c>
      <c r="B682" s="35" t="s">
        <v>358</v>
      </c>
      <c r="C682" s="35">
        <v>31700</v>
      </c>
      <c r="D682" s="35">
        <v>20453</v>
      </c>
      <c r="E682" s="35">
        <v>64.5</v>
      </c>
      <c r="F682" s="35">
        <v>18058</v>
      </c>
      <c r="G682" s="35">
        <v>57</v>
      </c>
      <c r="H682" s="35">
        <v>76.400000000000006</v>
      </c>
      <c r="I682" s="35">
        <v>66.900000000000006</v>
      </c>
      <c r="J682" s="35" t="s">
        <v>213</v>
      </c>
      <c r="K682" s="35" t="s">
        <v>165</v>
      </c>
      <c r="M682" s="38">
        <f t="shared" si="10"/>
        <v>0.64520504731861195</v>
      </c>
    </row>
    <row r="683" spans="1:13" hidden="1" x14ac:dyDescent="0.35">
      <c r="A683" s="35" t="s">
        <v>212</v>
      </c>
      <c r="B683" s="35" t="s">
        <v>13</v>
      </c>
      <c r="C683" s="35">
        <v>8268</v>
      </c>
      <c r="D683" s="35">
        <v>4020</v>
      </c>
      <c r="E683" s="35">
        <v>48.6</v>
      </c>
      <c r="F683" s="35">
        <v>3250</v>
      </c>
      <c r="G683" s="35">
        <v>39.299999999999997</v>
      </c>
      <c r="H683" s="35">
        <v>65.7</v>
      </c>
      <c r="I683" s="35">
        <v>54.5</v>
      </c>
      <c r="J683" s="35" t="s">
        <v>213</v>
      </c>
      <c r="K683" s="35" t="s">
        <v>165</v>
      </c>
      <c r="M683" s="38">
        <f t="shared" si="10"/>
        <v>0.48621190130624092</v>
      </c>
    </row>
    <row r="684" spans="1:13" hidden="1" x14ac:dyDescent="0.35">
      <c r="A684" s="35" t="s">
        <v>212</v>
      </c>
      <c r="B684" s="35" t="s">
        <v>14</v>
      </c>
      <c r="C684" s="35">
        <v>10332</v>
      </c>
      <c r="D684" s="35">
        <v>6758</v>
      </c>
      <c r="E684" s="35">
        <v>65.400000000000006</v>
      </c>
      <c r="F684" s="35">
        <v>5928</v>
      </c>
      <c r="G684" s="35">
        <v>57.4</v>
      </c>
      <c r="H684" s="35">
        <v>76.900000000000006</v>
      </c>
      <c r="I684" s="35">
        <v>69</v>
      </c>
      <c r="J684" s="35" t="s">
        <v>213</v>
      </c>
      <c r="K684" s="35" t="s">
        <v>165</v>
      </c>
      <c r="M684" s="38">
        <f t="shared" si="10"/>
        <v>0.65408439798683704</v>
      </c>
    </row>
    <row r="685" spans="1:13" hidden="1" x14ac:dyDescent="0.35">
      <c r="A685" s="35" t="s">
        <v>212</v>
      </c>
      <c r="B685" s="35" t="s">
        <v>15</v>
      </c>
      <c r="C685" s="35">
        <v>7126</v>
      </c>
      <c r="D685" s="35">
        <v>5828</v>
      </c>
      <c r="E685" s="35">
        <v>81.8</v>
      </c>
      <c r="F685" s="35">
        <v>5525</v>
      </c>
      <c r="G685" s="35">
        <v>77.5</v>
      </c>
      <c r="H685" s="35">
        <v>89</v>
      </c>
      <c r="I685" s="35">
        <v>84.7</v>
      </c>
      <c r="J685" s="35" t="s">
        <v>213</v>
      </c>
      <c r="K685" s="35" t="s">
        <v>165</v>
      </c>
      <c r="M685" s="38">
        <f t="shared" si="10"/>
        <v>0.81785012629806342</v>
      </c>
    </row>
    <row r="686" spans="1:13" hidden="1" x14ac:dyDescent="0.35">
      <c r="A686" s="35" t="s">
        <v>212</v>
      </c>
      <c r="B686" s="35" t="s">
        <v>16</v>
      </c>
      <c r="C686" s="35">
        <v>2098</v>
      </c>
      <c r="D686" s="35">
        <v>1832</v>
      </c>
      <c r="E686" s="35">
        <v>87.3</v>
      </c>
      <c r="F686" s="35">
        <v>1799</v>
      </c>
      <c r="G686" s="35">
        <v>85.7</v>
      </c>
      <c r="H686" s="35">
        <v>90.9</v>
      </c>
      <c r="I686" s="35">
        <v>89</v>
      </c>
      <c r="J686" s="35" t="s">
        <v>213</v>
      </c>
      <c r="K686" s="35" t="s">
        <v>165</v>
      </c>
      <c r="M686" s="38">
        <f t="shared" si="10"/>
        <v>0.87321258341277408</v>
      </c>
    </row>
    <row r="687" spans="1:13" hidden="1" x14ac:dyDescent="0.35">
      <c r="A687" s="35" t="s">
        <v>212</v>
      </c>
      <c r="B687" s="35" t="s">
        <v>359</v>
      </c>
      <c r="C687" s="35">
        <v>36730</v>
      </c>
      <c r="D687" s="35">
        <v>20453</v>
      </c>
      <c r="E687" s="35">
        <v>55.7</v>
      </c>
      <c r="F687" s="35">
        <v>18058</v>
      </c>
      <c r="G687" s="35">
        <v>49.2</v>
      </c>
      <c r="H687" s="35">
        <v>65</v>
      </c>
      <c r="I687" s="35">
        <v>56.9</v>
      </c>
      <c r="J687" s="35" t="s">
        <v>213</v>
      </c>
      <c r="K687" s="35" t="s">
        <v>165</v>
      </c>
      <c r="M687" s="38">
        <f t="shared" si="10"/>
        <v>0.5568472638170433</v>
      </c>
    </row>
    <row r="688" spans="1:13" x14ac:dyDescent="0.35">
      <c r="A688" s="35" t="s">
        <v>214</v>
      </c>
      <c r="B688" s="35" t="s">
        <v>10</v>
      </c>
      <c r="C688" s="35">
        <v>7048</v>
      </c>
      <c r="D688" s="35">
        <v>5553</v>
      </c>
      <c r="E688" s="35">
        <v>78.8</v>
      </c>
      <c r="F688" s="35">
        <v>4828</v>
      </c>
      <c r="G688" s="35">
        <v>68.5</v>
      </c>
      <c r="H688" s="35">
        <v>66.3</v>
      </c>
      <c r="I688" s="35">
        <v>54.5</v>
      </c>
      <c r="J688" s="35" t="s">
        <v>215</v>
      </c>
      <c r="K688" s="35" t="s">
        <v>165</v>
      </c>
      <c r="M688" s="38">
        <f t="shared" si="10"/>
        <v>0.78788308740068103</v>
      </c>
    </row>
    <row r="689" spans="1:13" hidden="1" x14ac:dyDescent="0.35">
      <c r="A689" s="35" t="s">
        <v>214</v>
      </c>
      <c r="B689" s="35" t="s">
        <v>358</v>
      </c>
      <c r="C689" s="35">
        <v>60363</v>
      </c>
      <c r="D689" s="35">
        <v>51276</v>
      </c>
      <c r="E689" s="35">
        <v>84.9</v>
      </c>
      <c r="F689" s="35">
        <v>47482</v>
      </c>
      <c r="G689" s="35">
        <v>78.7</v>
      </c>
      <c r="H689" s="35">
        <v>76.400000000000006</v>
      </c>
      <c r="I689" s="35">
        <v>66.900000000000006</v>
      </c>
      <c r="J689" s="35" t="s">
        <v>215</v>
      </c>
      <c r="K689" s="35" t="s">
        <v>165</v>
      </c>
      <c r="M689" s="38">
        <f t="shared" si="10"/>
        <v>0.8494607623875553</v>
      </c>
    </row>
    <row r="690" spans="1:13" hidden="1" x14ac:dyDescent="0.35">
      <c r="A690" s="35" t="s">
        <v>214</v>
      </c>
      <c r="B690" s="35" t="s">
        <v>13</v>
      </c>
      <c r="C690" s="35">
        <v>17049</v>
      </c>
      <c r="D690" s="35">
        <v>12633</v>
      </c>
      <c r="E690" s="35">
        <v>74.099999999999994</v>
      </c>
      <c r="F690" s="35">
        <v>11032</v>
      </c>
      <c r="G690" s="35">
        <v>64.7</v>
      </c>
      <c r="H690" s="35">
        <v>65.7</v>
      </c>
      <c r="I690" s="35">
        <v>54.5</v>
      </c>
      <c r="J690" s="35" t="s">
        <v>215</v>
      </c>
      <c r="K690" s="35" t="s">
        <v>165</v>
      </c>
      <c r="M690" s="38">
        <f t="shared" si="10"/>
        <v>0.74098187576983987</v>
      </c>
    </row>
    <row r="691" spans="1:13" hidden="1" x14ac:dyDescent="0.35">
      <c r="A691" s="35" t="s">
        <v>214</v>
      </c>
      <c r="B691" s="35" t="s">
        <v>14</v>
      </c>
      <c r="C691" s="35">
        <v>18759</v>
      </c>
      <c r="D691" s="35">
        <v>15912</v>
      </c>
      <c r="E691" s="35">
        <v>84.8</v>
      </c>
      <c r="F691" s="35">
        <v>14863</v>
      </c>
      <c r="G691" s="35">
        <v>79.2</v>
      </c>
      <c r="H691" s="35">
        <v>76.900000000000006</v>
      </c>
      <c r="I691" s="35">
        <v>69</v>
      </c>
      <c r="J691" s="35" t="s">
        <v>215</v>
      </c>
      <c r="K691" s="35" t="s">
        <v>165</v>
      </c>
      <c r="M691" s="38">
        <f t="shared" si="10"/>
        <v>0.84823284823284828</v>
      </c>
    </row>
    <row r="692" spans="1:13" hidden="1" x14ac:dyDescent="0.35">
      <c r="A692" s="35" t="s">
        <v>214</v>
      </c>
      <c r="B692" s="35" t="s">
        <v>15</v>
      </c>
      <c r="C692" s="35">
        <v>12195</v>
      </c>
      <c r="D692" s="35">
        <v>11609</v>
      </c>
      <c r="E692" s="35">
        <v>95.2</v>
      </c>
      <c r="F692" s="35">
        <v>11343</v>
      </c>
      <c r="G692" s="35">
        <v>93</v>
      </c>
      <c r="H692" s="35">
        <v>89</v>
      </c>
      <c r="I692" s="35">
        <v>84.7</v>
      </c>
      <c r="J692" s="35" t="s">
        <v>215</v>
      </c>
      <c r="K692" s="35" t="s">
        <v>165</v>
      </c>
      <c r="M692" s="38">
        <f t="shared" si="10"/>
        <v>0.95194751947519474</v>
      </c>
    </row>
    <row r="693" spans="1:13" hidden="1" x14ac:dyDescent="0.35">
      <c r="A693" s="35" t="s">
        <v>214</v>
      </c>
      <c r="B693" s="35" t="s">
        <v>16</v>
      </c>
      <c r="C693" s="35">
        <v>5312</v>
      </c>
      <c r="D693" s="35">
        <v>5174</v>
      </c>
      <c r="E693" s="35">
        <v>97.4</v>
      </c>
      <c r="F693" s="35">
        <v>5144</v>
      </c>
      <c r="G693" s="35">
        <v>96.8</v>
      </c>
      <c r="H693" s="35">
        <v>90.9</v>
      </c>
      <c r="I693" s="35">
        <v>89</v>
      </c>
      <c r="J693" s="35" t="s">
        <v>215</v>
      </c>
      <c r="K693" s="35" t="s">
        <v>165</v>
      </c>
      <c r="M693" s="38">
        <f t="shared" si="10"/>
        <v>0.97402108433734935</v>
      </c>
    </row>
    <row r="694" spans="1:13" hidden="1" x14ac:dyDescent="0.35">
      <c r="A694" s="35" t="s">
        <v>214</v>
      </c>
      <c r="B694" s="35" t="s">
        <v>359</v>
      </c>
      <c r="C694" s="35">
        <v>69588</v>
      </c>
      <c r="D694" s="35">
        <v>51276</v>
      </c>
      <c r="E694" s="35">
        <v>73.7</v>
      </c>
      <c r="F694" s="35">
        <v>47482</v>
      </c>
      <c r="G694" s="35">
        <v>68.2</v>
      </c>
      <c r="H694" s="35">
        <v>65</v>
      </c>
      <c r="I694" s="35">
        <v>56.9</v>
      </c>
      <c r="J694" s="35" t="s">
        <v>215</v>
      </c>
      <c r="K694" s="35" t="s">
        <v>165</v>
      </c>
      <c r="M694" s="38">
        <f t="shared" si="10"/>
        <v>0.73685118123814453</v>
      </c>
    </row>
    <row r="695" spans="1:13" x14ac:dyDescent="0.35">
      <c r="A695" s="35" t="s">
        <v>216</v>
      </c>
      <c r="B695" s="35" t="s">
        <v>10</v>
      </c>
      <c r="C695" s="35">
        <v>328</v>
      </c>
      <c r="D695" s="35">
        <v>298</v>
      </c>
      <c r="E695" s="35">
        <v>90.8</v>
      </c>
      <c r="F695" s="35">
        <v>250</v>
      </c>
      <c r="G695" s="35">
        <v>76.2</v>
      </c>
      <c r="H695" s="35">
        <v>66.3</v>
      </c>
      <c r="I695" s="35">
        <v>54.5</v>
      </c>
      <c r="J695" s="35" t="s">
        <v>217</v>
      </c>
      <c r="K695" s="35" t="s">
        <v>218</v>
      </c>
      <c r="M695" s="38">
        <f t="shared" si="10"/>
        <v>0.90853658536585369</v>
      </c>
    </row>
    <row r="696" spans="1:13" hidden="1" x14ac:dyDescent="0.35">
      <c r="A696" s="35" t="s">
        <v>216</v>
      </c>
      <c r="B696" s="35" t="s">
        <v>358</v>
      </c>
      <c r="C696" s="35">
        <v>5070</v>
      </c>
      <c r="D696" s="35">
        <v>4049</v>
      </c>
      <c r="E696" s="35">
        <v>79.900000000000006</v>
      </c>
      <c r="F696" s="35">
        <v>3598</v>
      </c>
      <c r="G696" s="35">
        <v>71</v>
      </c>
      <c r="H696" s="35">
        <v>76.400000000000006</v>
      </c>
      <c r="I696" s="35">
        <v>66.900000000000006</v>
      </c>
      <c r="J696" s="35" t="s">
        <v>217</v>
      </c>
      <c r="K696" s="35" t="s">
        <v>218</v>
      </c>
      <c r="M696" s="38">
        <f t="shared" si="10"/>
        <v>0.79861932938856017</v>
      </c>
    </row>
    <row r="697" spans="1:13" hidden="1" x14ac:dyDescent="0.35">
      <c r="A697" s="35" t="s">
        <v>216</v>
      </c>
      <c r="B697" s="35" t="s">
        <v>13</v>
      </c>
      <c r="C697" s="35">
        <v>2390</v>
      </c>
      <c r="D697" s="35">
        <v>1699</v>
      </c>
      <c r="E697" s="35">
        <v>71.099999999999994</v>
      </c>
      <c r="F697" s="35">
        <v>1421</v>
      </c>
      <c r="G697" s="35">
        <v>59.5</v>
      </c>
      <c r="H697" s="35">
        <v>65.7</v>
      </c>
      <c r="I697" s="35">
        <v>54.5</v>
      </c>
      <c r="J697" s="35" t="s">
        <v>217</v>
      </c>
      <c r="K697" s="35" t="s">
        <v>218</v>
      </c>
      <c r="M697" s="38">
        <f t="shared" si="10"/>
        <v>0.71087866108786613</v>
      </c>
    </row>
    <row r="698" spans="1:13" hidden="1" x14ac:dyDescent="0.35">
      <c r="A698" s="35" t="s">
        <v>216</v>
      </c>
      <c r="B698" s="35" t="s">
        <v>14</v>
      </c>
      <c r="C698" s="35">
        <v>1486</v>
      </c>
      <c r="D698" s="35">
        <v>1239</v>
      </c>
      <c r="E698" s="35">
        <v>83.4</v>
      </c>
      <c r="F698" s="35">
        <v>1128</v>
      </c>
      <c r="G698" s="35">
        <v>75.900000000000006</v>
      </c>
      <c r="H698" s="35">
        <v>76.900000000000006</v>
      </c>
      <c r="I698" s="35">
        <v>69</v>
      </c>
      <c r="J698" s="35" t="s">
        <v>217</v>
      </c>
      <c r="K698" s="35" t="s">
        <v>218</v>
      </c>
      <c r="M698" s="38">
        <f t="shared" si="10"/>
        <v>0.83378196500672952</v>
      </c>
    </row>
    <row r="699" spans="1:13" hidden="1" x14ac:dyDescent="0.35">
      <c r="A699" s="35" t="s">
        <v>216</v>
      </c>
      <c r="B699" s="35" t="s">
        <v>15</v>
      </c>
      <c r="C699" s="35">
        <v>677</v>
      </c>
      <c r="D699" s="35">
        <v>628</v>
      </c>
      <c r="E699" s="35">
        <v>92.8</v>
      </c>
      <c r="F699" s="35">
        <v>622</v>
      </c>
      <c r="G699" s="35">
        <v>91.9</v>
      </c>
      <c r="H699" s="35">
        <v>89</v>
      </c>
      <c r="I699" s="35">
        <v>84.7</v>
      </c>
      <c r="J699" s="35" t="s">
        <v>217</v>
      </c>
      <c r="K699" s="35" t="s">
        <v>218</v>
      </c>
      <c r="M699" s="38">
        <f t="shared" si="10"/>
        <v>0.92762186115214185</v>
      </c>
    </row>
    <row r="700" spans="1:13" hidden="1" x14ac:dyDescent="0.35">
      <c r="A700" s="35" t="s">
        <v>216</v>
      </c>
      <c r="B700" s="35" t="s">
        <v>16</v>
      </c>
      <c r="C700" s="35">
        <v>189</v>
      </c>
      <c r="D700" s="35">
        <v>171</v>
      </c>
      <c r="E700" s="35">
        <v>90.3</v>
      </c>
      <c r="F700" s="35">
        <v>166</v>
      </c>
      <c r="G700" s="35">
        <v>87.7</v>
      </c>
      <c r="H700" s="35">
        <v>90.9</v>
      </c>
      <c r="I700" s="35">
        <v>89</v>
      </c>
      <c r="J700" s="35" t="s">
        <v>217</v>
      </c>
      <c r="K700" s="35" t="s">
        <v>218</v>
      </c>
      <c r="M700" s="38">
        <f t="shared" si="10"/>
        <v>0.90476190476190477</v>
      </c>
    </row>
    <row r="701" spans="1:13" hidden="1" x14ac:dyDescent="0.35">
      <c r="A701" s="35" t="s">
        <v>216</v>
      </c>
      <c r="B701" s="35" t="s">
        <v>359</v>
      </c>
      <c r="C701" s="35">
        <v>5592</v>
      </c>
      <c r="D701" s="35">
        <v>4049</v>
      </c>
      <c r="E701" s="35">
        <v>72.400000000000006</v>
      </c>
      <c r="F701" s="35">
        <v>3598</v>
      </c>
      <c r="G701" s="35">
        <v>64.3</v>
      </c>
      <c r="H701" s="35">
        <v>65</v>
      </c>
      <c r="I701" s="35">
        <v>56.9</v>
      </c>
      <c r="J701" s="35" t="s">
        <v>217</v>
      </c>
      <c r="K701" s="35" t="s">
        <v>218</v>
      </c>
      <c r="M701" s="38">
        <f t="shared" si="10"/>
        <v>0.7240701001430615</v>
      </c>
    </row>
    <row r="702" spans="1:13" x14ac:dyDescent="0.35">
      <c r="A702" s="35" t="s">
        <v>219</v>
      </c>
      <c r="B702" s="35" t="s">
        <v>10</v>
      </c>
      <c r="C702" s="35">
        <v>1157</v>
      </c>
      <c r="D702" s="35">
        <v>632</v>
      </c>
      <c r="E702" s="35">
        <v>54.6</v>
      </c>
      <c r="F702" s="35">
        <v>494</v>
      </c>
      <c r="G702" s="35">
        <v>42.7</v>
      </c>
      <c r="H702" s="35">
        <v>66.3</v>
      </c>
      <c r="I702" s="35">
        <v>54.5</v>
      </c>
      <c r="J702" s="35" t="s">
        <v>220</v>
      </c>
      <c r="K702" s="35" t="s">
        <v>218</v>
      </c>
      <c r="M702" s="38">
        <f t="shared" si="10"/>
        <v>0.54624027657735519</v>
      </c>
    </row>
    <row r="703" spans="1:13" hidden="1" x14ac:dyDescent="0.35">
      <c r="A703" s="35" t="s">
        <v>219</v>
      </c>
      <c r="B703" s="35" t="s">
        <v>358</v>
      </c>
      <c r="C703" s="35">
        <v>10498</v>
      </c>
      <c r="D703" s="35">
        <v>7159</v>
      </c>
      <c r="E703" s="35">
        <v>68.2</v>
      </c>
      <c r="F703" s="35">
        <v>6175</v>
      </c>
      <c r="G703" s="35">
        <v>58.8</v>
      </c>
      <c r="H703" s="35">
        <v>76.400000000000006</v>
      </c>
      <c r="I703" s="35">
        <v>66.900000000000006</v>
      </c>
      <c r="J703" s="35" t="s">
        <v>220</v>
      </c>
      <c r="K703" s="35" t="s">
        <v>218</v>
      </c>
      <c r="M703" s="38">
        <f t="shared" si="10"/>
        <v>0.6819394170318156</v>
      </c>
    </row>
    <row r="704" spans="1:13" hidden="1" x14ac:dyDescent="0.35">
      <c r="A704" s="35" t="s">
        <v>219</v>
      </c>
      <c r="B704" s="35" t="s">
        <v>13</v>
      </c>
      <c r="C704" s="35">
        <v>3602</v>
      </c>
      <c r="D704" s="35">
        <v>2092</v>
      </c>
      <c r="E704" s="35">
        <v>58.1</v>
      </c>
      <c r="F704" s="35">
        <v>1667</v>
      </c>
      <c r="G704" s="35">
        <v>46.3</v>
      </c>
      <c r="H704" s="35">
        <v>65.7</v>
      </c>
      <c r="I704" s="35">
        <v>54.5</v>
      </c>
      <c r="J704" s="35" t="s">
        <v>220</v>
      </c>
      <c r="K704" s="35" t="s">
        <v>218</v>
      </c>
      <c r="M704" s="38">
        <f t="shared" si="10"/>
        <v>0.58078845086063302</v>
      </c>
    </row>
    <row r="705" spans="1:13" hidden="1" x14ac:dyDescent="0.35">
      <c r="A705" s="35" t="s">
        <v>219</v>
      </c>
      <c r="B705" s="35" t="s">
        <v>14</v>
      </c>
      <c r="C705" s="35">
        <v>3314</v>
      </c>
      <c r="D705" s="35">
        <v>2310</v>
      </c>
      <c r="E705" s="35">
        <v>69.7</v>
      </c>
      <c r="F705" s="35">
        <v>1992</v>
      </c>
      <c r="G705" s="35">
        <v>60.1</v>
      </c>
      <c r="H705" s="35">
        <v>76.900000000000006</v>
      </c>
      <c r="I705" s="35">
        <v>69</v>
      </c>
      <c r="J705" s="35" t="s">
        <v>220</v>
      </c>
      <c r="K705" s="35" t="s">
        <v>218</v>
      </c>
      <c r="M705" s="38">
        <f t="shared" si="10"/>
        <v>0.69704284852142429</v>
      </c>
    </row>
    <row r="706" spans="1:13" hidden="1" x14ac:dyDescent="0.35">
      <c r="A706" s="35" t="s">
        <v>219</v>
      </c>
      <c r="B706" s="35" t="s">
        <v>15</v>
      </c>
      <c r="C706" s="35">
        <v>1866</v>
      </c>
      <c r="D706" s="35">
        <v>1587</v>
      </c>
      <c r="E706" s="35">
        <v>85.1</v>
      </c>
      <c r="F706" s="35">
        <v>1509</v>
      </c>
      <c r="G706" s="35">
        <v>80.900000000000006</v>
      </c>
      <c r="H706" s="35">
        <v>89</v>
      </c>
      <c r="I706" s="35">
        <v>84.7</v>
      </c>
      <c r="J706" s="35" t="s">
        <v>220</v>
      </c>
      <c r="K706" s="35" t="s">
        <v>218</v>
      </c>
      <c r="M706" s="38">
        <f t="shared" si="10"/>
        <v>0.85048231511254024</v>
      </c>
    </row>
    <row r="707" spans="1:13" hidden="1" x14ac:dyDescent="0.35">
      <c r="A707" s="35" t="s">
        <v>219</v>
      </c>
      <c r="B707" s="35" t="s">
        <v>16</v>
      </c>
      <c r="C707" s="35">
        <v>559</v>
      </c>
      <c r="D707" s="35">
        <v>507</v>
      </c>
      <c r="E707" s="35">
        <v>90.7</v>
      </c>
      <c r="F707" s="35">
        <v>496</v>
      </c>
      <c r="G707" s="35">
        <v>88.7</v>
      </c>
      <c r="H707" s="35">
        <v>90.9</v>
      </c>
      <c r="I707" s="35">
        <v>89</v>
      </c>
      <c r="J707" s="35" t="s">
        <v>220</v>
      </c>
      <c r="K707" s="35" t="s">
        <v>218</v>
      </c>
      <c r="M707" s="38">
        <f t="shared" ref="M707:M770" si="11">D707/C707</f>
        <v>0.90697674418604646</v>
      </c>
    </row>
    <row r="708" spans="1:13" hidden="1" x14ac:dyDescent="0.35">
      <c r="A708" s="35" t="s">
        <v>219</v>
      </c>
      <c r="B708" s="35" t="s">
        <v>359</v>
      </c>
      <c r="C708" s="35">
        <v>12260</v>
      </c>
      <c r="D708" s="35">
        <v>7159</v>
      </c>
      <c r="E708" s="35">
        <v>58.4</v>
      </c>
      <c r="F708" s="35">
        <v>6175</v>
      </c>
      <c r="G708" s="35">
        <v>50.4</v>
      </c>
      <c r="H708" s="35">
        <v>65</v>
      </c>
      <c r="I708" s="35">
        <v>56.9</v>
      </c>
      <c r="J708" s="35" t="s">
        <v>220</v>
      </c>
      <c r="K708" s="35" t="s">
        <v>218</v>
      </c>
      <c r="M708" s="38">
        <f t="shared" si="11"/>
        <v>0.58393148450244703</v>
      </c>
    </row>
    <row r="709" spans="1:13" x14ac:dyDescent="0.35">
      <c r="A709" s="35" t="s">
        <v>221</v>
      </c>
      <c r="B709" s="35" t="s">
        <v>10</v>
      </c>
      <c r="C709" s="35">
        <v>1620</v>
      </c>
      <c r="D709" s="35">
        <v>722</v>
      </c>
      <c r="E709" s="35">
        <v>44.6</v>
      </c>
      <c r="F709" s="35">
        <v>562</v>
      </c>
      <c r="G709" s="35">
        <v>34.700000000000003</v>
      </c>
      <c r="H709" s="35">
        <v>66.3</v>
      </c>
      <c r="I709" s="35">
        <v>54.5</v>
      </c>
      <c r="J709" s="35" t="s">
        <v>222</v>
      </c>
      <c r="K709" s="35" t="s">
        <v>218</v>
      </c>
      <c r="M709" s="38">
        <f t="shared" si="11"/>
        <v>0.44567901234567903</v>
      </c>
    </row>
    <row r="710" spans="1:13" hidden="1" x14ac:dyDescent="0.35">
      <c r="A710" s="35" t="s">
        <v>221</v>
      </c>
      <c r="B710" s="35" t="s">
        <v>358</v>
      </c>
      <c r="C710" s="35">
        <v>13733</v>
      </c>
      <c r="D710" s="35">
        <v>8334</v>
      </c>
      <c r="E710" s="35">
        <v>60.7</v>
      </c>
      <c r="F710" s="35">
        <v>7223</v>
      </c>
      <c r="G710" s="35">
        <v>52.6</v>
      </c>
      <c r="H710" s="35">
        <v>76.400000000000006</v>
      </c>
      <c r="I710" s="35">
        <v>66.900000000000006</v>
      </c>
      <c r="J710" s="35" t="s">
        <v>222</v>
      </c>
      <c r="K710" s="35" t="s">
        <v>218</v>
      </c>
      <c r="M710" s="38">
        <f t="shared" si="11"/>
        <v>0.60685938979101439</v>
      </c>
    </row>
    <row r="711" spans="1:13" hidden="1" x14ac:dyDescent="0.35">
      <c r="A711" s="35" t="s">
        <v>221</v>
      </c>
      <c r="B711" s="35" t="s">
        <v>13</v>
      </c>
      <c r="C711" s="35">
        <v>4474</v>
      </c>
      <c r="D711" s="35">
        <v>2103</v>
      </c>
      <c r="E711" s="35">
        <v>47</v>
      </c>
      <c r="F711" s="35">
        <v>1699</v>
      </c>
      <c r="G711" s="35">
        <v>38</v>
      </c>
      <c r="H711" s="35">
        <v>65.7</v>
      </c>
      <c r="I711" s="35">
        <v>54.5</v>
      </c>
      <c r="J711" s="35" t="s">
        <v>222</v>
      </c>
      <c r="K711" s="35" t="s">
        <v>218</v>
      </c>
      <c r="M711" s="38">
        <f t="shared" si="11"/>
        <v>0.47004917299955296</v>
      </c>
    </row>
    <row r="712" spans="1:13" hidden="1" x14ac:dyDescent="0.35">
      <c r="A712" s="35" t="s">
        <v>221</v>
      </c>
      <c r="B712" s="35" t="s">
        <v>14</v>
      </c>
      <c r="C712" s="35">
        <v>4368</v>
      </c>
      <c r="D712" s="35">
        <v>2721</v>
      </c>
      <c r="E712" s="35">
        <v>62.3</v>
      </c>
      <c r="F712" s="35">
        <v>2332</v>
      </c>
      <c r="G712" s="35">
        <v>53.4</v>
      </c>
      <c r="H712" s="35">
        <v>76.900000000000006</v>
      </c>
      <c r="I712" s="35">
        <v>69</v>
      </c>
      <c r="J712" s="35" t="s">
        <v>222</v>
      </c>
      <c r="K712" s="35" t="s">
        <v>218</v>
      </c>
      <c r="M712" s="38">
        <f t="shared" si="11"/>
        <v>0.62293956043956045</v>
      </c>
    </row>
    <row r="713" spans="1:13" hidden="1" x14ac:dyDescent="0.35">
      <c r="A713" s="35" t="s">
        <v>221</v>
      </c>
      <c r="B713" s="35" t="s">
        <v>15</v>
      </c>
      <c r="C713" s="35">
        <v>2471</v>
      </c>
      <c r="D713" s="35">
        <v>2074</v>
      </c>
      <c r="E713" s="35">
        <v>83.9</v>
      </c>
      <c r="F713" s="35">
        <v>1953</v>
      </c>
      <c r="G713" s="35">
        <v>79</v>
      </c>
      <c r="H713" s="35">
        <v>89</v>
      </c>
      <c r="I713" s="35">
        <v>84.7</v>
      </c>
      <c r="J713" s="35" t="s">
        <v>222</v>
      </c>
      <c r="K713" s="35" t="s">
        <v>218</v>
      </c>
      <c r="M713" s="38">
        <f t="shared" si="11"/>
        <v>0.83933630109267499</v>
      </c>
    </row>
    <row r="714" spans="1:13" hidden="1" x14ac:dyDescent="0.35">
      <c r="A714" s="35" t="s">
        <v>221</v>
      </c>
      <c r="B714" s="35" t="s">
        <v>16</v>
      </c>
      <c r="C714" s="35">
        <v>800</v>
      </c>
      <c r="D714" s="35">
        <v>686</v>
      </c>
      <c r="E714" s="35">
        <v>85.7</v>
      </c>
      <c r="F714" s="35">
        <v>661</v>
      </c>
      <c r="G714" s="35">
        <v>82.6</v>
      </c>
      <c r="H714" s="35">
        <v>90.9</v>
      </c>
      <c r="I714" s="35">
        <v>89</v>
      </c>
      <c r="J714" s="35" t="s">
        <v>222</v>
      </c>
      <c r="K714" s="35" t="s">
        <v>218</v>
      </c>
      <c r="M714" s="38">
        <f t="shared" si="11"/>
        <v>0.85750000000000004</v>
      </c>
    </row>
    <row r="715" spans="1:13" hidden="1" x14ac:dyDescent="0.35">
      <c r="A715" s="35" t="s">
        <v>221</v>
      </c>
      <c r="B715" s="35" t="s">
        <v>359</v>
      </c>
      <c r="C715" s="35">
        <v>16050</v>
      </c>
      <c r="D715" s="35">
        <v>8334</v>
      </c>
      <c r="E715" s="35">
        <v>51.9</v>
      </c>
      <c r="F715" s="35">
        <v>7223</v>
      </c>
      <c r="G715" s="35">
        <v>45</v>
      </c>
      <c r="H715" s="35">
        <v>65</v>
      </c>
      <c r="I715" s="35">
        <v>56.9</v>
      </c>
      <c r="J715" s="35" t="s">
        <v>222</v>
      </c>
      <c r="K715" s="35" t="s">
        <v>218</v>
      </c>
      <c r="M715" s="38">
        <f t="shared" si="11"/>
        <v>0.51925233644859814</v>
      </c>
    </row>
    <row r="716" spans="1:13" x14ac:dyDescent="0.35">
      <c r="A716" s="35" t="s">
        <v>223</v>
      </c>
      <c r="B716" s="35" t="s">
        <v>10</v>
      </c>
      <c r="C716" s="35">
        <v>1604</v>
      </c>
      <c r="D716" s="35">
        <v>714</v>
      </c>
      <c r="E716" s="35">
        <v>44.5</v>
      </c>
      <c r="F716" s="35">
        <v>561</v>
      </c>
      <c r="G716" s="35">
        <v>35</v>
      </c>
      <c r="H716" s="35">
        <v>66.3</v>
      </c>
      <c r="I716" s="35">
        <v>54.5</v>
      </c>
      <c r="J716" s="35" t="s">
        <v>224</v>
      </c>
      <c r="K716" s="35" t="s">
        <v>218</v>
      </c>
      <c r="M716" s="38">
        <f t="shared" si="11"/>
        <v>0.4451371571072319</v>
      </c>
    </row>
    <row r="717" spans="1:13" hidden="1" x14ac:dyDescent="0.35">
      <c r="A717" s="35" t="s">
        <v>223</v>
      </c>
      <c r="B717" s="35" t="s">
        <v>358</v>
      </c>
      <c r="C717" s="35">
        <v>12369</v>
      </c>
      <c r="D717" s="35">
        <v>7188</v>
      </c>
      <c r="E717" s="35">
        <v>58.1</v>
      </c>
      <c r="F717" s="35">
        <v>6171</v>
      </c>
      <c r="G717" s="35">
        <v>49.9</v>
      </c>
      <c r="H717" s="35">
        <v>76.400000000000006</v>
      </c>
      <c r="I717" s="35">
        <v>66.900000000000006</v>
      </c>
      <c r="J717" s="35" t="s">
        <v>224</v>
      </c>
      <c r="K717" s="35" t="s">
        <v>218</v>
      </c>
      <c r="M717" s="38">
        <f t="shared" si="11"/>
        <v>0.58113024496725685</v>
      </c>
    </row>
    <row r="718" spans="1:13" hidden="1" x14ac:dyDescent="0.35">
      <c r="A718" s="35" t="s">
        <v>223</v>
      </c>
      <c r="B718" s="35" t="s">
        <v>13</v>
      </c>
      <c r="C718" s="35">
        <v>4276</v>
      </c>
      <c r="D718" s="35">
        <v>1925</v>
      </c>
      <c r="E718" s="35">
        <v>45</v>
      </c>
      <c r="F718" s="35">
        <v>1504</v>
      </c>
      <c r="G718" s="35">
        <v>35.200000000000003</v>
      </c>
      <c r="H718" s="35">
        <v>65.7</v>
      </c>
      <c r="I718" s="35">
        <v>54.5</v>
      </c>
      <c r="J718" s="35" t="s">
        <v>224</v>
      </c>
      <c r="K718" s="35" t="s">
        <v>218</v>
      </c>
      <c r="M718" s="38">
        <f t="shared" si="11"/>
        <v>0.45018709073900842</v>
      </c>
    </row>
    <row r="719" spans="1:13" hidden="1" x14ac:dyDescent="0.35">
      <c r="A719" s="35" t="s">
        <v>223</v>
      </c>
      <c r="B719" s="35" t="s">
        <v>14</v>
      </c>
      <c r="C719" s="35">
        <v>4208</v>
      </c>
      <c r="D719" s="35">
        <v>2618</v>
      </c>
      <c r="E719" s="35">
        <v>62.2</v>
      </c>
      <c r="F719" s="35">
        <v>2290</v>
      </c>
      <c r="G719" s="35">
        <v>54.4</v>
      </c>
      <c r="H719" s="35">
        <v>76.900000000000006</v>
      </c>
      <c r="I719" s="35">
        <v>69</v>
      </c>
      <c r="J719" s="35" t="s">
        <v>224</v>
      </c>
      <c r="K719" s="35" t="s">
        <v>218</v>
      </c>
      <c r="M719" s="38">
        <f t="shared" si="11"/>
        <v>0.62214828897338403</v>
      </c>
    </row>
    <row r="720" spans="1:13" hidden="1" x14ac:dyDescent="0.35">
      <c r="A720" s="35" t="s">
        <v>223</v>
      </c>
      <c r="B720" s="35" t="s">
        <v>15</v>
      </c>
      <c r="C720" s="35">
        <v>1839</v>
      </c>
      <c r="D720" s="35">
        <v>1485</v>
      </c>
      <c r="E720" s="35">
        <v>80.8</v>
      </c>
      <c r="F720" s="35">
        <v>1391</v>
      </c>
      <c r="G720" s="35">
        <v>75.7</v>
      </c>
      <c r="H720" s="35">
        <v>89</v>
      </c>
      <c r="I720" s="35">
        <v>84.7</v>
      </c>
      <c r="J720" s="35" t="s">
        <v>224</v>
      </c>
      <c r="K720" s="35" t="s">
        <v>218</v>
      </c>
      <c r="M720" s="38">
        <f t="shared" si="11"/>
        <v>0.80750407830342574</v>
      </c>
    </row>
    <row r="721" spans="1:13" hidden="1" x14ac:dyDescent="0.35">
      <c r="A721" s="35" t="s">
        <v>223</v>
      </c>
      <c r="B721" s="35" t="s">
        <v>16</v>
      </c>
      <c r="C721" s="35">
        <v>442</v>
      </c>
      <c r="D721" s="35">
        <v>399</v>
      </c>
      <c r="E721" s="35">
        <v>90.2</v>
      </c>
      <c r="F721" s="35">
        <v>392</v>
      </c>
      <c r="G721" s="35">
        <v>88.6</v>
      </c>
      <c r="H721" s="35">
        <v>90.9</v>
      </c>
      <c r="I721" s="35">
        <v>89</v>
      </c>
      <c r="J721" s="35" t="s">
        <v>224</v>
      </c>
      <c r="K721" s="35" t="s">
        <v>218</v>
      </c>
      <c r="M721" s="38">
        <f t="shared" si="11"/>
        <v>0.90271493212669685</v>
      </c>
    </row>
    <row r="722" spans="1:13" hidden="1" x14ac:dyDescent="0.35">
      <c r="A722" s="35" t="s">
        <v>223</v>
      </c>
      <c r="B722" s="35" t="s">
        <v>359</v>
      </c>
      <c r="C722" s="35">
        <v>14719</v>
      </c>
      <c r="D722" s="35">
        <v>7188</v>
      </c>
      <c r="E722" s="35">
        <v>48.8</v>
      </c>
      <c r="F722" s="35">
        <v>6171</v>
      </c>
      <c r="G722" s="35">
        <v>41.9</v>
      </c>
      <c r="H722" s="35">
        <v>65</v>
      </c>
      <c r="I722" s="35">
        <v>56.9</v>
      </c>
      <c r="J722" s="35" t="s">
        <v>224</v>
      </c>
      <c r="K722" s="35" t="s">
        <v>218</v>
      </c>
      <c r="M722" s="38">
        <f t="shared" si="11"/>
        <v>0.48834839323323598</v>
      </c>
    </row>
    <row r="723" spans="1:13" x14ac:dyDescent="0.35">
      <c r="A723" s="35" t="s">
        <v>225</v>
      </c>
      <c r="B723" s="35" t="s">
        <v>10</v>
      </c>
      <c r="C723" s="35">
        <v>1467</v>
      </c>
      <c r="D723" s="35">
        <v>594</v>
      </c>
      <c r="E723" s="35">
        <v>40.5</v>
      </c>
      <c r="F723" s="35">
        <v>458</v>
      </c>
      <c r="G723" s="35">
        <v>31.2</v>
      </c>
      <c r="H723" s="35">
        <v>66.3</v>
      </c>
      <c r="I723" s="35">
        <v>54.5</v>
      </c>
      <c r="J723" s="35" t="s">
        <v>226</v>
      </c>
      <c r="K723" s="35" t="s">
        <v>218</v>
      </c>
      <c r="M723" s="38">
        <f t="shared" si="11"/>
        <v>0.40490797546012269</v>
      </c>
    </row>
    <row r="724" spans="1:13" hidden="1" x14ac:dyDescent="0.35">
      <c r="A724" s="35" t="s">
        <v>225</v>
      </c>
      <c r="B724" s="35" t="s">
        <v>358</v>
      </c>
      <c r="C724" s="35">
        <v>14174</v>
      </c>
      <c r="D724" s="35">
        <v>8445</v>
      </c>
      <c r="E724" s="35">
        <v>59.6</v>
      </c>
      <c r="F724" s="35">
        <v>7519</v>
      </c>
      <c r="G724" s="35">
        <v>53</v>
      </c>
      <c r="H724" s="35">
        <v>76.400000000000006</v>
      </c>
      <c r="I724" s="35">
        <v>66.900000000000006</v>
      </c>
      <c r="J724" s="35" t="s">
        <v>226</v>
      </c>
      <c r="K724" s="35" t="s">
        <v>218</v>
      </c>
      <c r="M724" s="38">
        <f t="shared" si="11"/>
        <v>0.59580922816424442</v>
      </c>
    </row>
    <row r="725" spans="1:13" hidden="1" x14ac:dyDescent="0.35">
      <c r="A725" s="35" t="s">
        <v>225</v>
      </c>
      <c r="B725" s="35" t="s">
        <v>13</v>
      </c>
      <c r="C725" s="35">
        <v>3580</v>
      </c>
      <c r="D725" s="35">
        <v>1535</v>
      </c>
      <c r="E725" s="35">
        <v>42.9</v>
      </c>
      <c r="F725" s="35">
        <v>1190</v>
      </c>
      <c r="G725" s="35">
        <v>33.200000000000003</v>
      </c>
      <c r="H725" s="35">
        <v>65.7</v>
      </c>
      <c r="I725" s="35">
        <v>54.5</v>
      </c>
      <c r="J725" s="35" t="s">
        <v>226</v>
      </c>
      <c r="K725" s="35" t="s">
        <v>218</v>
      </c>
      <c r="M725" s="38">
        <f t="shared" si="11"/>
        <v>0.42877094972067037</v>
      </c>
    </row>
    <row r="726" spans="1:13" hidden="1" x14ac:dyDescent="0.35">
      <c r="A726" s="35" t="s">
        <v>225</v>
      </c>
      <c r="B726" s="35" t="s">
        <v>14</v>
      </c>
      <c r="C726" s="35">
        <v>4505</v>
      </c>
      <c r="D726" s="35">
        <v>2523</v>
      </c>
      <c r="E726" s="35">
        <v>56</v>
      </c>
      <c r="F726" s="35">
        <v>2230</v>
      </c>
      <c r="G726" s="35">
        <v>49.5</v>
      </c>
      <c r="H726" s="35">
        <v>76.900000000000006</v>
      </c>
      <c r="I726" s="35">
        <v>69</v>
      </c>
      <c r="J726" s="35" t="s">
        <v>226</v>
      </c>
      <c r="K726" s="35" t="s">
        <v>218</v>
      </c>
      <c r="M726" s="38">
        <f t="shared" si="11"/>
        <v>0.56004439511653714</v>
      </c>
    </row>
    <row r="727" spans="1:13" hidden="1" x14ac:dyDescent="0.35">
      <c r="A727" s="35" t="s">
        <v>225</v>
      </c>
      <c r="B727" s="35" t="s">
        <v>15</v>
      </c>
      <c r="C727" s="35">
        <v>3401</v>
      </c>
      <c r="D727" s="35">
        <v>2772</v>
      </c>
      <c r="E727" s="35">
        <v>81.5</v>
      </c>
      <c r="F727" s="35">
        <v>2664</v>
      </c>
      <c r="G727" s="35">
        <v>78.3</v>
      </c>
      <c r="H727" s="35">
        <v>89</v>
      </c>
      <c r="I727" s="35">
        <v>84.7</v>
      </c>
      <c r="J727" s="35" t="s">
        <v>226</v>
      </c>
      <c r="K727" s="35" t="s">
        <v>218</v>
      </c>
      <c r="M727" s="38">
        <f t="shared" si="11"/>
        <v>0.81505439576595118</v>
      </c>
    </row>
    <row r="728" spans="1:13" hidden="1" x14ac:dyDescent="0.35">
      <c r="A728" s="35" t="s">
        <v>225</v>
      </c>
      <c r="B728" s="35" t="s">
        <v>16</v>
      </c>
      <c r="C728" s="35">
        <v>1221</v>
      </c>
      <c r="D728" s="35">
        <v>991</v>
      </c>
      <c r="E728" s="35">
        <v>81.099999999999994</v>
      </c>
      <c r="F728" s="35">
        <v>961</v>
      </c>
      <c r="G728" s="35">
        <v>78.7</v>
      </c>
      <c r="H728" s="35">
        <v>90.9</v>
      </c>
      <c r="I728" s="35">
        <v>89</v>
      </c>
      <c r="J728" s="35" t="s">
        <v>226</v>
      </c>
      <c r="K728" s="35" t="s">
        <v>218</v>
      </c>
      <c r="M728" s="38">
        <f t="shared" si="11"/>
        <v>0.81162981162981163</v>
      </c>
    </row>
    <row r="729" spans="1:13" hidden="1" x14ac:dyDescent="0.35">
      <c r="A729" s="35" t="s">
        <v>225</v>
      </c>
      <c r="B729" s="35" t="s">
        <v>359</v>
      </c>
      <c r="C729" s="35">
        <v>16200</v>
      </c>
      <c r="D729" s="35">
        <v>8445</v>
      </c>
      <c r="E729" s="35">
        <v>52.1</v>
      </c>
      <c r="F729" s="35">
        <v>7519</v>
      </c>
      <c r="G729" s="35">
        <v>46.4</v>
      </c>
      <c r="H729" s="35">
        <v>65</v>
      </c>
      <c r="I729" s="35">
        <v>56.9</v>
      </c>
      <c r="J729" s="35" t="s">
        <v>226</v>
      </c>
      <c r="K729" s="35" t="s">
        <v>218</v>
      </c>
      <c r="M729" s="38">
        <f t="shared" si="11"/>
        <v>0.52129629629629626</v>
      </c>
    </row>
    <row r="730" spans="1:13" x14ac:dyDescent="0.35">
      <c r="A730" s="35" t="s">
        <v>227</v>
      </c>
      <c r="B730" s="35" t="s">
        <v>10</v>
      </c>
      <c r="C730" s="35">
        <v>1097</v>
      </c>
      <c r="D730" s="35">
        <v>414</v>
      </c>
      <c r="E730" s="35">
        <v>37.799999999999997</v>
      </c>
      <c r="F730" s="35">
        <v>327</v>
      </c>
      <c r="G730" s="35">
        <v>29.8</v>
      </c>
      <c r="H730" s="35">
        <v>66.3</v>
      </c>
      <c r="I730" s="35">
        <v>54.5</v>
      </c>
      <c r="J730" s="35" t="s">
        <v>228</v>
      </c>
      <c r="K730" s="35" t="s">
        <v>218</v>
      </c>
      <c r="M730" s="38">
        <f t="shared" si="11"/>
        <v>0.37739288969917956</v>
      </c>
    </row>
    <row r="731" spans="1:13" hidden="1" x14ac:dyDescent="0.35">
      <c r="A731" s="35" t="s">
        <v>227</v>
      </c>
      <c r="B731" s="35" t="s">
        <v>358</v>
      </c>
      <c r="C731" s="35">
        <v>9290</v>
      </c>
      <c r="D731" s="35">
        <v>5627</v>
      </c>
      <c r="E731" s="35">
        <v>60.6</v>
      </c>
      <c r="F731" s="35">
        <v>5019</v>
      </c>
      <c r="G731" s="35">
        <v>54</v>
      </c>
      <c r="H731" s="35">
        <v>76.400000000000006</v>
      </c>
      <c r="I731" s="35">
        <v>66.900000000000006</v>
      </c>
      <c r="J731" s="35" t="s">
        <v>228</v>
      </c>
      <c r="K731" s="35" t="s">
        <v>218</v>
      </c>
      <c r="M731" s="38">
        <f t="shared" si="11"/>
        <v>0.60570505920344453</v>
      </c>
    </row>
    <row r="732" spans="1:13" hidden="1" x14ac:dyDescent="0.35">
      <c r="A732" s="35" t="s">
        <v>227</v>
      </c>
      <c r="B732" s="35" t="s">
        <v>13</v>
      </c>
      <c r="C732" s="35">
        <v>2581</v>
      </c>
      <c r="D732" s="35">
        <v>1040</v>
      </c>
      <c r="E732" s="35">
        <v>40.299999999999997</v>
      </c>
      <c r="F732" s="35">
        <v>821</v>
      </c>
      <c r="G732" s="35">
        <v>31.8</v>
      </c>
      <c r="H732" s="35">
        <v>65.7</v>
      </c>
      <c r="I732" s="35">
        <v>54.5</v>
      </c>
      <c r="J732" s="35" t="s">
        <v>228</v>
      </c>
      <c r="K732" s="35" t="s">
        <v>218</v>
      </c>
      <c r="M732" s="38">
        <f t="shared" si="11"/>
        <v>0.40294459511817127</v>
      </c>
    </row>
    <row r="733" spans="1:13" hidden="1" x14ac:dyDescent="0.35">
      <c r="A733" s="35" t="s">
        <v>227</v>
      </c>
      <c r="B733" s="35" t="s">
        <v>14</v>
      </c>
      <c r="C733" s="35">
        <v>2482</v>
      </c>
      <c r="D733" s="35">
        <v>1538</v>
      </c>
      <c r="E733" s="35">
        <v>62</v>
      </c>
      <c r="F733" s="35">
        <v>1371</v>
      </c>
      <c r="G733" s="35">
        <v>55.2</v>
      </c>
      <c r="H733" s="35">
        <v>76.900000000000006</v>
      </c>
      <c r="I733" s="35">
        <v>69</v>
      </c>
      <c r="J733" s="35" t="s">
        <v>228</v>
      </c>
      <c r="K733" s="35" t="s">
        <v>218</v>
      </c>
      <c r="M733" s="38">
        <f t="shared" si="11"/>
        <v>0.6196615632554392</v>
      </c>
    </row>
    <row r="734" spans="1:13" hidden="1" x14ac:dyDescent="0.35">
      <c r="A734" s="35" t="s">
        <v>227</v>
      </c>
      <c r="B734" s="35" t="s">
        <v>15</v>
      </c>
      <c r="C734" s="35">
        <v>2059</v>
      </c>
      <c r="D734" s="35">
        <v>1668</v>
      </c>
      <c r="E734" s="35">
        <v>81</v>
      </c>
      <c r="F734" s="35">
        <v>1574</v>
      </c>
      <c r="G734" s="35">
        <v>76.400000000000006</v>
      </c>
      <c r="H734" s="35">
        <v>89</v>
      </c>
      <c r="I734" s="35">
        <v>84.7</v>
      </c>
      <c r="J734" s="35" t="s">
        <v>228</v>
      </c>
      <c r="K734" s="35" t="s">
        <v>218</v>
      </c>
      <c r="M734" s="38">
        <f t="shared" si="11"/>
        <v>0.81010199125789217</v>
      </c>
    </row>
    <row r="735" spans="1:13" hidden="1" x14ac:dyDescent="0.35">
      <c r="A735" s="35" t="s">
        <v>227</v>
      </c>
      <c r="B735" s="35" t="s">
        <v>16</v>
      </c>
      <c r="C735" s="35">
        <v>1071</v>
      </c>
      <c r="D735" s="35">
        <v>950</v>
      </c>
      <c r="E735" s="35">
        <v>88.7</v>
      </c>
      <c r="F735" s="35">
        <v>916</v>
      </c>
      <c r="G735" s="35">
        <v>85.5</v>
      </c>
      <c r="H735" s="35">
        <v>90.9</v>
      </c>
      <c r="I735" s="35">
        <v>89</v>
      </c>
      <c r="J735" s="35" t="s">
        <v>228</v>
      </c>
      <c r="K735" s="35" t="s">
        <v>218</v>
      </c>
      <c r="M735" s="38">
        <f t="shared" si="11"/>
        <v>0.88702147525676933</v>
      </c>
    </row>
    <row r="736" spans="1:13" hidden="1" x14ac:dyDescent="0.35">
      <c r="A736" s="35" t="s">
        <v>227</v>
      </c>
      <c r="B736" s="35" t="s">
        <v>359</v>
      </c>
      <c r="C736" s="35">
        <v>10948</v>
      </c>
      <c r="D736" s="35">
        <v>5627</v>
      </c>
      <c r="E736" s="35">
        <v>51.4</v>
      </c>
      <c r="F736" s="35">
        <v>5019</v>
      </c>
      <c r="G736" s="35">
        <v>45.8</v>
      </c>
      <c r="H736" s="35">
        <v>65</v>
      </c>
      <c r="I736" s="35">
        <v>56.9</v>
      </c>
      <c r="J736" s="35" t="s">
        <v>228</v>
      </c>
      <c r="K736" s="35" t="s">
        <v>218</v>
      </c>
      <c r="M736" s="38">
        <f t="shared" si="11"/>
        <v>0.5139751552795031</v>
      </c>
    </row>
    <row r="737" spans="1:13" x14ac:dyDescent="0.35">
      <c r="A737" s="35" t="s">
        <v>229</v>
      </c>
      <c r="B737" s="35" t="s">
        <v>10</v>
      </c>
      <c r="C737" s="35">
        <v>1894</v>
      </c>
      <c r="D737" s="35">
        <v>893</v>
      </c>
      <c r="E737" s="35">
        <v>47.2</v>
      </c>
      <c r="F737" s="35">
        <v>675</v>
      </c>
      <c r="G737" s="35">
        <v>35.6</v>
      </c>
      <c r="H737" s="35">
        <v>66.3</v>
      </c>
      <c r="I737" s="35">
        <v>54.5</v>
      </c>
      <c r="J737" s="35" t="s">
        <v>230</v>
      </c>
      <c r="K737" s="35" t="s">
        <v>218</v>
      </c>
      <c r="M737" s="38">
        <f t="shared" si="11"/>
        <v>0.47148891235480467</v>
      </c>
    </row>
    <row r="738" spans="1:13" hidden="1" x14ac:dyDescent="0.35">
      <c r="A738" s="35" t="s">
        <v>229</v>
      </c>
      <c r="B738" s="35" t="s">
        <v>358</v>
      </c>
      <c r="C738" s="35">
        <v>16861</v>
      </c>
      <c r="D738" s="35">
        <v>11204</v>
      </c>
      <c r="E738" s="35">
        <v>66.400000000000006</v>
      </c>
      <c r="F738" s="35">
        <v>9789</v>
      </c>
      <c r="G738" s="35">
        <v>58.1</v>
      </c>
      <c r="H738" s="35">
        <v>76.400000000000006</v>
      </c>
      <c r="I738" s="35">
        <v>66.900000000000006</v>
      </c>
      <c r="J738" s="35" t="s">
        <v>230</v>
      </c>
      <c r="K738" s="35" t="s">
        <v>218</v>
      </c>
      <c r="M738" s="38">
        <f t="shared" si="11"/>
        <v>0.66449202301168375</v>
      </c>
    </row>
    <row r="739" spans="1:13" hidden="1" x14ac:dyDescent="0.35">
      <c r="A739" s="35" t="s">
        <v>229</v>
      </c>
      <c r="B739" s="35" t="s">
        <v>13</v>
      </c>
      <c r="C739" s="35">
        <v>4406</v>
      </c>
      <c r="D739" s="35">
        <v>2247</v>
      </c>
      <c r="E739" s="35">
        <v>51</v>
      </c>
      <c r="F739" s="35">
        <v>1756</v>
      </c>
      <c r="G739" s="35">
        <v>39.9</v>
      </c>
      <c r="H739" s="35">
        <v>65.7</v>
      </c>
      <c r="I739" s="35">
        <v>54.5</v>
      </c>
      <c r="J739" s="35" t="s">
        <v>230</v>
      </c>
      <c r="K739" s="35" t="s">
        <v>218</v>
      </c>
      <c r="M739" s="38">
        <f t="shared" si="11"/>
        <v>0.50998638220608261</v>
      </c>
    </row>
    <row r="740" spans="1:13" hidden="1" x14ac:dyDescent="0.35">
      <c r="A740" s="35" t="s">
        <v>229</v>
      </c>
      <c r="B740" s="35" t="s">
        <v>14</v>
      </c>
      <c r="C740" s="35">
        <v>4790</v>
      </c>
      <c r="D740" s="35">
        <v>3088</v>
      </c>
      <c r="E740" s="35">
        <v>64.5</v>
      </c>
      <c r="F740" s="35">
        <v>2642</v>
      </c>
      <c r="G740" s="35">
        <v>55.2</v>
      </c>
      <c r="H740" s="35">
        <v>76.900000000000006</v>
      </c>
      <c r="I740" s="35">
        <v>69</v>
      </c>
      <c r="J740" s="35" t="s">
        <v>230</v>
      </c>
      <c r="K740" s="35" t="s">
        <v>218</v>
      </c>
      <c r="M740" s="38">
        <f t="shared" si="11"/>
        <v>0.64467640918580371</v>
      </c>
    </row>
    <row r="741" spans="1:13" hidden="1" x14ac:dyDescent="0.35">
      <c r="A741" s="35" t="s">
        <v>229</v>
      </c>
      <c r="B741" s="35" t="s">
        <v>15</v>
      </c>
      <c r="C741" s="35">
        <v>3929</v>
      </c>
      <c r="D741" s="35">
        <v>3258</v>
      </c>
      <c r="E741" s="35">
        <v>82.9</v>
      </c>
      <c r="F741" s="35">
        <v>3057</v>
      </c>
      <c r="G741" s="35">
        <v>77.8</v>
      </c>
      <c r="H741" s="35">
        <v>89</v>
      </c>
      <c r="I741" s="35">
        <v>84.7</v>
      </c>
      <c r="J741" s="35" t="s">
        <v>230</v>
      </c>
      <c r="K741" s="35" t="s">
        <v>218</v>
      </c>
      <c r="M741" s="38">
        <f t="shared" si="11"/>
        <v>0.82921863069483326</v>
      </c>
    </row>
    <row r="742" spans="1:13" hidden="1" x14ac:dyDescent="0.35">
      <c r="A742" s="35" t="s">
        <v>229</v>
      </c>
      <c r="B742" s="35" t="s">
        <v>16</v>
      </c>
      <c r="C742" s="35">
        <v>1842</v>
      </c>
      <c r="D742" s="35">
        <v>1665</v>
      </c>
      <c r="E742" s="35">
        <v>90.4</v>
      </c>
      <c r="F742" s="35">
        <v>1619</v>
      </c>
      <c r="G742" s="35">
        <v>87.9</v>
      </c>
      <c r="H742" s="35">
        <v>90.9</v>
      </c>
      <c r="I742" s="35">
        <v>89</v>
      </c>
      <c r="J742" s="35" t="s">
        <v>230</v>
      </c>
      <c r="K742" s="35" t="s">
        <v>218</v>
      </c>
      <c r="M742" s="38">
        <f t="shared" si="11"/>
        <v>0.90390879478827357</v>
      </c>
    </row>
    <row r="743" spans="1:13" hidden="1" x14ac:dyDescent="0.35">
      <c r="A743" s="35" t="s">
        <v>229</v>
      </c>
      <c r="B743" s="35" t="s">
        <v>359</v>
      </c>
      <c r="C743" s="35">
        <v>19168</v>
      </c>
      <c r="D743" s="35">
        <v>11204</v>
      </c>
      <c r="E743" s="35">
        <v>58.5</v>
      </c>
      <c r="F743" s="35">
        <v>9789</v>
      </c>
      <c r="G743" s="35">
        <v>51.1</v>
      </c>
      <c r="H743" s="35">
        <v>65</v>
      </c>
      <c r="I743" s="35">
        <v>56.9</v>
      </c>
      <c r="J743" s="35" t="s">
        <v>230</v>
      </c>
      <c r="K743" s="35" t="s">
        <v>218</v>
      </c>
      <c r="M743" s="38">
        <f t="shared" si="11"/>
        <v>0.58451585976627718</v>
      </c>
    </row>
    <row r="744" spans="1:13" x14ac:dyDescent="0.35">
      <c r="A744" s="35" t="s">
        <v>231</v>
      </c>
      <c r="B744" s="35" t="s">
        <v>10</v>
      </c>
      <c r="C744" s="35">
        <v>619</v>
      </c>
      <c r="D744" s="35">
        <v>228</v>
      </c>
      <c r="E744" s="35">
        <v>36.799999999999997</v>
      </c>
      <c r="F744" s="35">
        <v>172</v>
      </c>
      <c r="G744" s="35">
        <v>27.8</v>
      </c>
      <c r="H744" s="35">
        <v>66.3</v>
      </c>
      <c r="I744" s="35">
        <v>54.5</v>
      </c>
      <c r="J744" s="35" t="s">
        <v>232</v>
      </c>
      <c r="K744" s="35" t="s">
        <v>218</v>
      </c>
      <c r="M744" s="38">
        <f t="shared" si="11"/>
        <v>0.36833602584814218</v>
      </c>
    </row>
    <row r="745" spans="1:13" hidden="1" x14ac:dyDescent="0.35">
      <c r="A745" s="35" t="s">
        <v>231</v>
      </c>
      <c r="B745" s="35" t="s">
        <v>358</v>
      </c>
      <c r="C745" s="35">
        <v>4007</v>
      </c>
      <c r="D745" s="35">
        <v>1936</v>
      </c>
      <c r="E745" s="35">
        <v>48.3</v>
      </c>
      <c r="F745" s="35">
        <v>1609</v>
      </c>
      <c r="G745" s="35">
        <v>40.200000000000003</v>
      </c>
      <c r="H745" s="35">
        <v>76.400000000000006</v>
      </c>
      <c r="I745" s="35">
        <v>66.900000000000006</v>
      </c>
      <c r="J745" s="35" t="s">
        <v>232</v>
      </c>
      <c r="K745" s="35" t="s">
        <v>218</v>
      </c>
      <c r="M745" s="38">
        <f t="shared" si="11"/>
        <v>0.48315447966059394</v>
      </c>
    </row>
    <row r="746" spans="1:13" hidden="1" x14ac:dyDescent="0.35">
      <c r="A746" s="35" t="s">
        <v>231</v>
      </c>
      <c r="B746" s="35" t="s">
        <v>13</v>
      </c>
      <c r="C746" s="35">
        <v>1268</v>
      </c>
      <c r="D746" s="35">
        <v>443</v>
      </c>
      <c r="E746" s="35">
        <v>34.9</v>
      </c>
      <c r="F746" s="35">
        <v>320</v>
      </c>
      <c r="G746" s="35">
        <v>25.2</v>
      </c>
      <c r="H746" s="35">
        <v>65.7</v>
      </c>
      <c r="I746" s="35">
        <v>54.5</v>
      </c>
      <c r="J746" s="35" t="s">
        <v>232</v>
      </c>
      <c r="K746" s="35" t="s">
        <v>218</v>
      </c>
      <c r="M746" s="38">
        <f t="shared" si="11"/>
        <v>0.34936908517350157</v>
      </c>
    </row>
    <row r="747" spans="1:13" hidden="1" x14ac:dyDescent="0.35">
      <c r="A747" s="35" t="s">
        <v>231</v>
      </c>
      <c r="B747" s="35" t="s">
        <v>14</v>
      </c>
      <c r="C747" s="35">
        <v>1203</v>
      </c>
      <c r="D747" s="35">
        <v>565</v>
      </c>
      <c r="E747" s="35">
        <v>47</v>
      </c>
      <c r="F747" s="35">
        <v>457</v>
      </c>
      <c r="G747" s="35">
        <v>38</v>
      </c>
      <c r="H747" s="35">
        <v>76.900000000000006</v>
      </c>
      <c r="I747" s="35">
        <v>69</v>
      </c>
      <c r="J747" s="35" t="s">
        <v>232</v>
      </c>
      <c r="K747" s="35" t="s">
        <v>218</v>
      </c>
      <c r="M747" s="38">
        <f t="shared" si="11"/>
        <v>0.46965918536990858</v>
      </c>
    </row>
    <row r="748" spans="1:13" hidden="1" x14ac:dyDescent="0.35">
      <c r="A748" s="35" t="s">
        <v>231</v>
      </c>
      <c r="B748" s="35" t="s">
        <v>15</v>
      </c>
      <c r="C748" s="35">
        <v>623</v>
      </c>
      <c r="D748" s="35">
        <v>438</v>
      </c>
      <c r="E748" s="35">
        <v>70.400000000000006</v>
      </c>
      <c r="F748" s="35">
        <v>411</v>
      </c>
      <c r="G748" s="35">
        <v>66</v>
      </c>
      <c r="H748" s="35">
        <v>89</v>
      </c>
      <c r="I748" s="35">
        <v>84.7</v>
      </c>
      <c r="J748" s="35" t="s">
        <v>232</v>
      </c>
      <c r="K748" s="35" t="s">
        <v>218</v>
      </c>
      <c r="M748" s="38">
        <f t="shared" si="11"/>
        <v>0.7030497592295345</v>
      </c>
    </row>
    <row r="749" spans="1:13" hidden="1" x14ac:dyDescent="0.35">
      <c r="A749" s="35" t="s">
        <v>231</v>
      </c>
      <c r="B749" s="35" t="s">
        <v>16</v>
      </c>
      <c r="C749" s="35">
        <v>294</v>
      </c>
      <c r="D749" s="35">
        <v>247</v>
      </c>
      <c r="E749" s="35">
        <v>83.9</v>
      </c>
      <c r="F749" s="35">
        <v>237</v>
      </c>
      <c r="G749" s="35">
        <v>80.5</v>
      </c>
      <c r="H749" s="35">
        <v>90.9</v>
      </c>
      <c r="I749" s="35">
        <v>89</v>
      </c>
      <c r="J749" s="35" t="s">
        <v>232</v>
      </c>
      <c r="K749" s="35" t="s">
        <v>218</v>
      </c>
      <c r="M749" s="38">
        <f t="shared" si="11"/>
        <v>0.84013605442176875</v>
      </c>
    </row>
    <row r="750" spans="1:13" hidden="1" x14ac:dyDescent="0.35">
      <c r="A750" s="35" t="s">
        <v>231</v>
      </c>
      <c r="B750" s="35" t="s">
        <v>359</v>
      </c>
      <c r="C750" s="35">
        <v>4827</v>
      </c>
      <c r="D750" s="35">
        <v>1936</v>
      </c>
      <c r="E750" s="35">
        <v>40.1</v>
      </c>
      <c r="F750" s="35">
        <v>1609</v>
      </c>
      <c r="G750" s="35">
        <v>33.299999999999997</v>
      </c>
      <c r="H750" s="35">
        <v>65</v>
      </c>
      <c r="I750" s="35">
        <v>56.9</v>
      </c>
      <c r="J750" s="35" t="s">
        <v>232</v>
      </c>
      <c r="K750" s="35" t="s">
        <v>218</v>
      </c>
      <c r="M750" s="38">
        <f t="shared" si="11"/>
        <v>0.40107727366894552</v>
      </c>
    </row>
    <row r="751" spans="1:13" x14ac:dyDescent="0.35">
      <c r="A751" s="35" t="s">
        <v>233</v>
      </c>
      <c r="B751" s="35" t="s">
        <v>10</v>
      </c>
      <c r="C751" s="35">
        <v>1806</v>
      </c>
      <c r="D751" s="35">
        <v>595</v>
      </c>
      <c r="E751" s="35">
        <v>32.9</v>
      </c>
      <c r="F751" s="35">
        <v>455</v>
      </c>
      <c r="G751" s="35">
        <v>25.2</v>
      </c>
      <c r="H751" s="35">
        <v>66.3</v>
      </c>
      <c r="I751" s="35">
        <v>54.5</v>
      </c>
      <c r="J751" s="35" t="s">
        <v>234</v>
      </c>
      <c r="K751" s="35" t="s">
        <v>218</v>
      </c>
      <c r="M751" s="38">
        <f t="shared" si="11"/>
        <v>0.32945736434108525</v>
      </c>
    </row>
    <row r="752" spans="1:13" hidden="1" x14ac:dyDescent="0.35">
      <c r="A752" s="35" t="s">
        <v>233</v>
      </c>
      <c r="B752" s="35" t="s">
        <v>358</v>
      </c>
      <c r="C752" s="35">
        <v>12782</v>
      </c>
      <c r="D752" s="35">
        <v>6579</v>
      </c>
      <c r="E752" s="35">
        <v>51.5</v>
      </c>
      <c r="F752" s="35">
        <v>5809</v>
      </c>
      <c r="G752" s="35">
        <v>45.4</v>
      </c>
      <c r="H752" s="35">
        <v>76.400000000000006</v>
      </c>
      <c r="I752" s="35">
        <v>66.900000000000006</v>
      </c>
      <c r="J752" s="35" t="s">
        <v>234</v>
      </c>
      <c r="K752" s="35" t="s">
        <v>218</v>
      </c>
      <c r="M752" s="38">
        <f t="shared" si="11"/>
        <v>0.51470818338288216</v>
      </c>
    </row>
    <row r="753" spans="1:13" hidden="1" x14ac:dyDescent="0.35">
      <c r="A753" s="35" t="s">
        <v>233</v>
      </c>
      <c r="B753" s="35" t="s">
        <v>13</v>
      </c>
      <c r="C753" s="35">
        <v>4135</v>
      </c>
      <c r="D753" s="35">
        <v>1504</v>
      </c>
      <c r="E753" s="35">
        <v>36.4</v>
      </c>
      <c r="F753" s="35">
        <v>1234</v>
      </c>
      <c r="G753" s="35">
        <v>29.8</v>
      </c>
      <c r="H753" s="35">
        <v>65.7</v>
      </c>
      <c r="I753" s="35">
        <v>54.5</v>
      </c>
      <c r="J753" s="35" t="s">
        <v>234</v>
      </c>
      <c r="K753" s="35" t="s">
        <v>218</v>
      </c>
      <c r="M753" s="38">
        <f t="shared" si="11"/>
        <v>0.36372430471584039</v>
      </c>
    </row>
    <row r="754" spans="1:13" hidden="1" x14ac:dyDescent="0.35">
      <c r="A754" s="35" t="s">
        <v>233</v>
      </c>
      <c r="B754" s="35" t="s">
        <v>14</v>
      </c>
      <c r="C754" s="35">
        <v>3520</v>
      </c>
      <c r="D754" s="35">
        <v>1895</v>
      </c>
      <c r="E754" s="35">
        <v>53.8</v>
      </c>
      <c r="F754" s="35">
        <v>1635</v>
      </c>
      <c r="G754" s="35">
        <v>46.5</v>
      </c>
      <c r="H754" s="35">
        <v>76.900000000000006</v>
      </c>
      <c r="I754" s="35">
        <v>69</v>
      </c>
      <c r="J754" s="35" t="s">
        <v>234</v>
      </c>
      <c r="K754" s="35" t="s">
        <v>218</v>
      </c>
      <c r="M754" s="38">
        <f t="shared" si="11"/>
        <v>0.53835227272727271</v>
      </c>
    </row>
    <row r="755" spans="1:13" hidden="1" x14ac:dyDescent="0.35">
      <c r="A755" s="35" t="s">
        <v>233</v>
      </c>
      <c r="B755" s="35" t="s">
        <v>15</v>
      </c>
      <c r="C755" s="35">
        <v>2313</v>
      </c>
      <c r="D755" s="35">
        <v>1703</v>
      </c>
      <c r="E755" s="35">
        <v>73.599999999999994</v>
      </c>
      <c r="F755" s="35">
        <v>1615</v>
      </c>
      <c r="G755" s="35">
        <v>69.8</v>
      </c>
      <c r="H755" s="35">
        <v>89</v>
      </c>
      <c r="I755" s="35">
        <v>84.7</v>
      </c>
      <c r="J755" s="35" t="s">
        <v>234</v>
      </c>
      <c r="K755" s="35" t="s">
        <v>218</v>
      </c>
      <c r="M755" s="38">
        <f t="shared" si="11"/>
        <v>0.73627323821876356</v>
      </c>
    </row>
    <row r="756" spans="1:13" hidden="1" x14ac:dyDescent="0.35">
      <c r="A756" s="35" t="s">
        <v>233</v>
      </c>
      <c r="B756" s="35" t="s">
        <v>16</v>
      </c>
      <c r="C756" s="35">
        <v>1009</v>
      </c>
      <c r="D756" s="35">
        <v>861</v>
      </c>
      <c r="E756" s="35">
        <v>85.3</v>
      </c>
      <c r="F756" s="35">
        <v>855</v>
      </c>
      <c r="G756" s="35">
        <v>84.7</v>
      </c>
      <c r="H756" s="35">
        <v>90.9</v>
      </c>
      <c r="I756" s="35">
        <v>89</v>
      </c>
      <c r="J756" s="35" t="s">
        <v>234</v>
      </c>
      <c r="K756" s="35" t="s">
        <v>218</v>
      </c>
      <c r="M756" s="38">
        <f t="shared" si="11"/>
        <v>0.85332011892963333</v>
      </c>
    </row>
    <row r="757" spans="1:13" hidden="1" x14ac:dyDescent="0.35">
      <c r="A757" s="35" t="s">
        <v>233</v>
      </c>
      <c r="B757" s="35" t="s">
        <v>359</v>
      </c>
      <c r="C757" s="35">
        <v>15522</v>
      </c>
      <c r="D757" s="35">
        <v>6579</v>
      </c>
      <c r="E757" s="35">
        <v>42.4</v>
      </c>
      <c r="F757" s="35">
        <v>5809</v>
      </c>
      <c r="G757" s="35">
        <v>37.4</v>
      </c>
      <c r="H757" s="35">
        <v>65</v>
      </c>
      <c r="I757" s="35">
        <v>56.9</v>
      </c>
      <c r="J757" s="35" t="s">
        <v>234</v>
      </c>
      <c r="K757" s="35" t="s">
        <v>218</v>
      </c>
      <c r="M757" s="38">
        <f t="shared" si="11"/>
        <v>0.42385001932740624</v>
      </c>
    </row>
    <row r="758" spans="1:13" x14ac:dyDescent="0.35">
      <c r="A758" s="35" t="s">
        <v>235</v>
      </c>
      <c r="B758" s="35" t="s">
        <v>10</v>
      </c>
      <c r="C758" s="35">
        <v>378</v>
      </c>
      <c r="D758" s="35">
        <v>133</v>
      </c>
      <c r="E758" s="35">
        <v>35.200000000000003</v>
      </c>
      <c r="F758" s="35">
        <v>108</v>
      </c>
      <c r="G758" s="35">
        <v>28.6</v>
      </c>
      <c r="H758" s="35">
        <v>66.3</v>
      </c>
      <c r="I758" s="35">
        <v>54.5</v>
      </c>
      <c r="J758" s="35" t="s">
        <v>236</v>
      </c>
      <c r="K758" s="35" t="s">
        <v>218</v>
      </c>
      <c r="M758" s="38">
        <f t="shared" si="11"/>
        <v>0.35185185185185186</v>
      </c>
    </row>
    <row r="759" spans="1:13" hidden="1" x14ac:dyDescent="0.35">
      <c r="A759" s="35" t="s">
        <v>235</v>
      </c>
      <c r="B759" s="35" t="s">
        <v>358</v>
      </c>
      <c r="C759" s="35">
        <v>4226</v>
      </c>
      <c r="D759" s="35">
        <v>2578</v>
      </c>
      <c r="E759" s="35">
        <v>61</v>
      </c>
      <c r="F759" s="35">
        <v>2327</v>
      </c>
      <c r="G759" s="35">
        <v>55.1</v>
      </c>
      <c r="H759" s="35">
        <v>76.400000000000006</v>
      </c>
      <c r="I759" s="35">
        <v>66.900000000000006</v>
      </c>
      <c r="J759" s="35" t="s">
        <v>236</v>
      </c>
      <c r="K759" s="35" t="s">
        <v>218</v>
      </c>
      <c r="M759" s="38">
        <f t="shared" si="11"/>
        <v>0.61003312825366773</v>
      </c>
    </row>
    <row r="760" spans="1:13" hidden="1" x14ac:dyDescent="0.35">
      <c r="A760" s="35" t="s">
        <v>235</v>
      </c>
      <c r="B760" s="35" t="s">
        <v>13</v>
      </c>
      <c r="C760" s="35">
        <v>955</v>
      </c>
      <c r="D760" s="35">
        <v>415</v>
      </c>
      <c r="E760" s="35">
        <v>43.4</v>
      </c>
      <c r="F760" s="35">
        <v>321</v>
      </c>
      <c r="G760" s="35">
        <v>33.6</v>
      </c>
      <c r="H760" s="35">
        <v>65.7</v>
      </c>
      <c r="I760" s="35">
        <v>54.5</v>
      </c>
      <c r="J760" s="35" t="s">
        <v>236</v>
      </c>
      <c r="K760" s="35" t="s">
        <v>218</v>
      </c>
      <c r="M760" s="38">
        <f t="shared" si="11"/>
        <v>0.43455497382198954</v>
      </c>
    </row>
    <row r="761" spans="1:13" hidden="1" x14ac:dyDescent="0.35">
      <c r="A761" s="35" t="s">
        <v>235</v>
      </c>
      <c r="B761" s="35" t="s">
        <v>14</v>
      </c>
      <c r="C761" s="35">
        <v>1226</v>
      </c>
      <c r="D761" s="35">
        <v>707</v>
      </c>
      <c r="E761" s="35">
        <v>57.7</v>
      </c>
      <c r="F761" s="35">
        <v>613</v>
      </c>
      <c r="G761" s="35">
        <v>50</v>
      </c>
      <c r="H761" s="35">
        <v>76.900000000000006</v>
      </c>
      <c r="I761" s="35">
        <v>69</v>
      </c>
      <c r="J761" s="35" t="s">
        <v>236</v>
      </c>
      <c r="K761" s="35" t="s">
        <v>218</v>
      </c>
      <c r="M761" s="38">
        <f t="shared" si="11"/>
        <v>0.57667210440456773</v>
      </c>
    </row>
    <row r="762" spans="1:13" hidden="1" x14ac:dyDescent="0.35">
      <c r="A762" s="35" t="s">
        <v>235</v>
      </c>
      <c r="B762" s="35" t="s">
        <v>15</v>
      </c>
      <c r="C762" s="35">
        <v>1094</v>
      </c>
      <c r="D762" s="35">
        <v>836</v>
      </c>
      <c r="E762" s="35">
        <v>76.400000000000006</v>
      </c>
      <c r="F762" s="35">
        <v>798</v>
      </c>
      <c r="G762" s="35">
        <v>73</v>
      </c>
      <c r="H762" s="35">
        <v>89</v>
      </c>
      <c r="I762" s="35">
        <v>84.7</v>
      </c>
      <c r="J762" s="35" t="s">
        <v>236</v>
      </c>
      <c r="K762" s="35" t="s">
        <v>218</v>
      </c>
      <c r="M762" s="38">
        <f t="shared" si="11"/>
        <v>0.76416819012797077</v>
      </c>
    </row>
    <row r="763" spans="1:13" hidden="1" x14ac:dyDescent="0.35">
      <c r="A763" s="35" t="s">
        <v>235</v>
      </c>
      <c r="B763" s="35" t="s">
        <v>16</v>
      </c>
      <c r="C763" s="35">
        <v>573</v>
      </c>
      <c r="D763" s="35">
        <v>483</v>
      </c>
      <c r="E763" s="35">
        <v>84.3</v>
      </c>
      <c r="F763" s="35">
        <v>485</v>
      </c>
      <c r="G763" s="35">
        <v>84.7</v>
      </c>
      <c r="H763" s="35">
        <v>90.9</v>
      </c>
      <c r="I763" s="35">
        <v>89</v>
      </c>
      <c r="J763" s="35" t="s">
        <v>236</v>
      </c>
      <c r="K763" s="35" t="s">
        <v>218</v>
      </c>
      <c r="M763" s="38">
        <f t="shared" si="11"/>
        <v>0.84293193717277481</v>
      </c>
    </row>
    <row r="764" spans="1:13" hidden="1" x14ac:dyDescent="0.35">
      <c r="A764" s="35" t="s">
        <v>235</v>
      </c>
      <c r="B764" s="35" t="s">
        <v>359</v>
      </c>
      <c r="C764" s="35">
        <v>4728</v>
      </c>
      <c r="D764" s="35">
        <v>2578</v>
      </c>
      <c r="E764" s="35">
        <v>54.5</v>
      </c>
      <c r="F764" s="35">
        <v>2327</v>
      </c>
      <c r="G764" s="35">
        <v>49.2</v>
      </c>
      <c r="H764" s="35">
        <v>65</v>
      </c>
      <c r="I764" s="35">
        <v>56.9</v>
      </c>
      <c r="J764" s="35" t="s">
        <v>236</v>
      </c>
      <c r="K764" s="35" t="s">
        <v>218</v>
      </c>
      <c r="M764" s="38">
        <f t="shared" si="11"/>
        <v>0.5452622673434856</v>
      </c>
    </row>
    <row r="765" spans="1:13" x14ac:dyDescent="0.35">
      <c r="A765" s="35" t="s">
        <v>237</v>
      </c>
      <c r="B765" s="35" t="s">
        <v>10</v>
      </c>
      <c r="C765" s="35">
        <v>2353</v>
      </c>
      <c r="D765" s="35">
        <v>1258</v>
      </c>
      <c r="E765" s="35">
        <v>53.5</v>
      </c>
      <c r="F765" s="35">
        <v>969</v>
      </c>
      <c r="G765" s="35">
        <v>41.2</v>
      </c>
      <c r="H765" s="35">
        <v>66.3</v>
      </c>
      <c r="I765" s="35">
        <v>54.5</v>
      </c>
      <c r="J765" s="35" t="s">
        <v>238</v>
      </c>
      <c r="K765" s="35" t="s">
        <v>218</v>
      </c>
      <c r="M765" s="38">
        <f t="shared" si="11"/>
        <v>0.53463663408414785</v>
      </c>
    </row>
    <row r="766" spans="1:13" hidden="1" x14ac:dyDescent="0.35">
      <c r="A766" s="35" t="s">
        <v>237</v>
      </c>
      <c r="B766" s="35" t="s">
        <v>358</v>
      </c>
      <c r="C766" s="35">
        <v>16681</v>
      </c>
      <c r="D766" s="35">
        <v>10512</v>
      </c>
      <c r="E766" s="35">
        <v>63</v>
      </c>
      <c r="F766" s="35">
        <v>9035</v>
      </c>
      <c r="G766" s="35">
        <v>54.2</v>
      </c>
      <c r="H766" s="35">
        <v>76.400000000000006</v>
      </c>
      <c r="I766" s="35">
        <v>66.900000000000006</v>
      </c>
      <c r="J766" s="35" t="s">
        <v>238</v>
      </c>
      <c r="K766" s="35" t="s">
        <v>218</v>
      </c>
      <c r="M766" s="38">
        <f t="shared" si="11"/>
        <v>0.63017804687968348</v>
      </c>
    </row>
    <row r="767" spans="1:13" hidden="1" x14ac:dyDescent="0.35">
      <c r="A767" s="35" t="s">
        <v>237</v>
      </c>
      <c r="B767" s="35" t="s">
        <v>13</v>
      </c>
      <c r="C767" s="35">
        <v>6360</v>
      </c>
      <c r="D767" s="35">
        <v>3234</v>
      </c>
      <c r="E767" s="35">
        <v>50.8</v>
      </c>
      <c r="F767" s="35">
        <v>2600</v>
      </c>
      <c r="G767" s="35">
        <v>40.9</v>
      </c>
      <c r="H767" s="35">
        <v>65.7</v>
      </c>
      <c r="I767" s="35">
        <v>54.5</v>
      </c>
      <c r="J767" s="35" t="s">
        <v>238</v>
      </c>
      <c r="K767" s="35" t="s">
        <v>218</v>
      </c>
      <c r="M767" s="38">
        <f t="shared" si="11"/>
        <v>0.5084905660377359</v>
      </c>
    </row>
    <row r="768" spans="1:13" hidden="1" x14ac:dyDescent="0.35">
      <c r="A768" s="35" t="s">
        <v>237</v>
      </c>
      <c r="B768" s="35" t="s">
        <v>14</v>
      </c>
      <c r="C768" s="35">
        <v>5130</v>
      </c>
      <c r="D768" s="35">
        <v>3430</v>
      </c>
      <c r="E768" s="35">
        <v>66.900000000000006</v>
      </c>
      <c r="F768" s="35">
        <v>3019</v>
      </c>
      <c r="G768" s="35">
        <v>58.8</v>
      </c>
      <c r="H768" s="35">
        <v>76.900000000000006</v>
      </c>
      <c r="I768" s="35">
        <v>69</v>
      </c>
      <c r="J768" s="35" t="s">
        <v>238</v>
      </c>
      <c r="K768" s="35" t="s">
        <v>218</v>
      </c>
      <c r="M768" s="38">
        <f t="shared" si="11"/>
        <v>0.66861598440545811</v>
      </c>
    </row>
    <row r="769" spans="1:13" hidden="1" x14ac:dyDescent="0.35">
      <c r="A769" s="35" t="s">
        <v>237</v>
      </c>
      <c r="B769" s="35" t="s">
        <v>15</v>
      </c>
      <c r="C769" s="35">
        <v>2165</v>
      </c>
      <c r="D769" s="35">
        <v>1902</v>
      </c>
      <c r="E769" s="35">
        <v>87.8</v>
      </c>
      <c r="F769" s="35">
        <v>1797</v>
      </c>
      <c r="G769" s="35">
        <v>83</v>
      </c>
      <c r="H769" s="35">
        <v>89</v>
      </c>
      <c r="I769" s="35">
        <v>84.7</v>
      </c>
      <c r="J769" s="35" t="s">
        <v>238</v>
      </c>
      <c r="K769" s="35" t="s">
        <v>218</v>
      </c>
      <c r="M769" s="38">
        <f t="shared" si="11"/>
        <v>0.87852193995381067</v>
      </c>
    </row>
    <row r="770" spans="1:13" hidden="1" x14ac:dyDescent="0.35">
      <c r="A770" s="35" t="s">
        <v>237</v>
      </c>
      <c r="B770" s="35" t="s">
        <v>16</v>
      </c>
      <c r="C770" s="35">
        <v>672</v>
      </c>
      <c r="D770" s="35">
        <v>620</v>
      </c>
      <c r="E770" s="35">
        <v>92.2</v>
      </c>
      <c r="F770" s="35">
        <v>612</v>
      </c>
      <c r="G770" s="35">
        <v>91.1</v>
      </c>
      <c r="H770" s="35">
        <v>90.9</v>
      </c>
      <c r="I770" s="35">
        <v>89</v>
      </c>
      <c r="J770" s="35" t="s">
        <v>238</v>
      </c>
      <c r="K770" s="35" t="s">
        <v>218</v>
      </c>
      <c r="M770" s="38">
        <f t="shared" si="11"/>
        <v>0.92261904761904767</v>
      </c>
    </row>
    <row r="771" spans="1:13" hidden="1" x14ac:dyDescent="0.35">
      <c r="A771" s="35" t="s">
        <v>237</v>
      </c>
      <c r="B771" s="35" t="s">
        <v>359</v>
      </c>
      <c r="C771" s="35">
        <v>20716</v>
      </c>
      <c r="D771" s="35">
        <v>10512</v>
      </c>
      <c r="E771" s="35">
        <v>50.7</v>
      </c>
      <c r="F771" s="35">
        <v>9035</v>
      </c>
      <c r="G771" s="35">
        <v>43.6</v>
      </c>
      <c r="H771" s="35">
        <v>65</v>
      </c>
      <c r="I771" s="35">
        <v>56.9</v>
      </c>
      <c r="J771" s="35" t="s">
        <v>238</v>
      </c>
      <c r="K771" s="35" t="s">
        <v>218</v>
      </c>
      <c r="M771" s="38">
        <f t="shared" ref="M771:M834" si="12">D771/C771</f>
        <v>0.50743386754199649</v>
      </c>
    </row>
    <row r="772" spans="1:13" x14ac:dyDescent="0.35">
      <c r="A772" s="35" t="s">
        <v>239</v>
      </c>
      <c r="B772" s="35" t="s">
        <v>10</v>
      </c>
      <c r="C772" s="35">
        <v>1841</v>
      </c>
      <c r="D772" s="35">
        <v>749</v>
      </c>
      <c r="E772" s="35">
        <v>40.700000000000003</v>
      </c>
      <c r="F772" s="35">
        <v>610</v>
      </c>
      <c r="G772" s="35">
        <v>33.1</v>
      </c>
      <c r="H772" s="35">
        <v>66.3</v>
      </c>
      <c r="I772" s="35">
        <v>54.5</v>
      </c>
      <c r="J772" s="35" t="s">
        <v>240</v>
      </c>
      <c r="K772" s="35" t="s">
        <v>218</v>
      </c>
      <c r="M772" s="38">
        <f t="shared" si="12"/>
        <v>0.40684410646387831</v>
      </c>
    </row>
    <row r="773" spans="1:13" hidden="1" x14ac:dyDescent="0.35">
      <c r="A773" s="35" t="s">
        <v>239</v>
      </c>
      <c r="B773" s="35" t="s">
        <v>358</v>
      </c>
      <c r="C773" s="35">
        <v>13911</v>
      </c>
      <c r="D773" s="35">
        <v>7574</v>
      </c>
      <c r="E773" s="35">
        <v>54.4</v>
      </c>
      <c r="F773" s="35">
        <v>6671</v>
      </c>
      <c r="G773" s="35">
        <v>48</v>
      </c>
      <c r="H773" s="35">
        <v>76.400000000000006</v>
      </c>
      <c r="I773" s="35">
        <v>66.900000000000006</v>
      </c>
      <c r="J773" s="35" t="s">
        <v>240</v>
      </c>
      <c r="K773" s="35" t="s">
        <v>218</v>
      </c>
      <c r="M773" s="38">
        <f t="shared" si="12"/>
        <v>0.54446121774135581</v>
      </c>
    </row>
    <row r="774" spans="1:13" hidden="1" x14ac:dyDescent="0.35">
      <c r="A774" s="35" t="s">
        <v>239</v>
      </c>
      <c r="B774" s="35" t="s">
        <v>13</v>
      </c>
      <c r="C774" s="35">
        <v>4564</v>
      </c>
      <c r="D774" s="35">
        <v>1807</v>
      </c>
      <c r="E774" s="35">
        <v>39.6</v>
      </c>
      <c r="F774" s="35">
        <v>1457</v>
      </c>
      <c r="G774" s="35">
        <v>31.9</v>
      </c>
      <c r="H774" s="35">
        <v>65.7</v>
      </c>
      <c r="I774" s="35">
        <v>54.5</v>
      </c>
      <c r="J774" s="35" t="s">
        <v>240</v>
      </c>
      <c r="K774" s="35" t="s">
        <v>218</v>
      </c>
      <c r="M774" s="38">
        <f t="shared" si="12"/>
        <v>0.39592462751971952</v>
      </c>
    </row>
    <row r="775" spans="1:13" hidden="1" x14ac:dyDescent="0.35">
      <c r="A775" s="35" t="s">
        <v>239</v>
      </c>
      <c r="B775" s="35" t="s">
        <v>14</v>
      </c>
      <c r="C775" s="35">
        <v>4378</v>
      </c>
      <c r="D775" s="35">
        <v>2562</v>
      </c>
      <c r="E775" s="35">
        <v>58.5</v>
      </c>
      <c r="F775" s="35">
        <v>2266</v>
      </c>
      <c r="G775" s="35">
        <v>51.8</v>
      </c>
      <c r="H775" s="35">
        <v>76.900000000000006</v>
      </c>
      <c r="I775" s="35">
        <v>69</v>
      </c>
      <c r="J775" s="35" t="s">
        <v>240</v>
      </c>
      <c r="K775" s="35" t="s">
        <v>218</v>
      </c>
      <c r="M775" s="38">
        <f t="shared" si="12"/>
        <v>0.58519872087711289</v>
      </c>
    </row>
    <row r="776" spans="1:13" hidden="1" x14ac:dyDescent="0.35">
      <c r="A776" s="35" t="s">
        <v>239</v>
      </c>
      <c r="B776" s="35" t="s">
        <v>15</v>
      </c>
      <c r="C776" s="35">
        <v>2280</v>
      </c>
      <c r="D776" s="35">
        <v>1729</v>
      </c>
      <c r="E776" s="35">
        <v>75.8</v>
      </c>
      <c r="F776" s="35">
        <v>1631</v>
      </c>
      <c r="G776" s="35">
        <v>71.5</v>
      </c>
      <c r="H776" s="35">
        <v>89</v>
      </c>
      <c r="I776" s="35">
        <v>84.7</v>
      </c>
      <c r="J776" s="35" t="s">
        <v>240</v>
      </c>
      <c r="K776" s="35" t="s">
        <v>218</v>
      </c>
      <c r="M776" s="38">
        <f t="shared" si="12"/>
        <v>0.7583333333333333</v>
      </c>
    </row>
    <row r="777" spans="1:13" hidden="1" x14ac:dyDescent="0.35">
      <c r="A777" s="35" t="s">
        <v>239</v>
      </c>
      <c r="B777" s="35" t="s">
        <v>16</v>
      </c>
      <c r="C777" s="35">
        <v>847</v>
      </c>
      <c r="D777" s="35">
        <v>694</v>
      </c>
      <c r="E777" s="35">
        <v>81.900000000000006</v>
      </c>
      <c r="F777" s="35">
        <v>683</v>
      </c>
      <c r="G777" s="35">
        <v>80.599999999999994</v>
      </c>
      <c r="H777" s="35">
        <v>90.9</v>
      </c>
      <c r="I777" s="35">
        <v>89</v>
      </c>
      <c r="J777" s="35" t="s">
        <v>240</v>
      </c>
      <c r="K777" s="35" t="s">
        <v>218</v>
      </c>
      <c r="M777" s="38">
        <f t="shared" si="12"/>
        <v>0.81936245572609212</v>
      </c>
    </row>
    <row r="778" spans="1:13" hidden="1" x14ac:dyDescent="0.35">
      <c r="A778" s="35" t="s">
        <v>239</v>
      </c>
      <c r="B778" s="35" t="s">
        <v>359</v>
      </c>
      <c r="C778" s="35">
        <v>16602</v>
      </c>
      <c r="D778" s="35">
        <v>7574</v>
      </c>
      <c r="E778" s="35">
        <v>45.6</v>
      </c>
      <c r="F778" s="35">
        <v>6671</v>
      </c>
      <c r="G778" s="35">
        <v>40.200000000000003</v>
      </c>
      <c r="H778" s="35">
        <v>65</v>
      </c>
      <c r="I778" s="35">
        <v>56.9</v>
      </c>
      <c r="J778" s="35" t="s">
        <v>240</v>
      </c>
      <c r="K778" s="35" t="s">
        <v>218</v>
      </c>
      <c r="M778" s="38">
        <f t="shared" si="12"/>
        <v>0.4562100951692567</v>
      </c>
    </row>
    <row r="779" spans="1:13" x14ac:dyDescent="0.35">
      <c r="A779" s="35" t="s">
        <v>241</v>
      </c>
      <c r="B779" s="35" t="s">
        <v>10</v>
      </c>
      <c r="C779" s="35">
        <v>293</v>
      </c>
      <c r="D779" s="35">
        <v>115</v>
      </c>
      <c r="E779" s="35">
        <v>39.200000000000003</v>
      </c>
      <c r="F779" s="35">
        <v>69</v>
      </c>
      <c r="G779" s="35">
        <v>23.5</v>
      </c>
      <c r="H779" s="35">
        <v>66.3</v>
      </c>
      <c r="I779" s="35">
        <v>54.5</v>
      </c>
      <c r="J779" s="35" t="s">
        <v>242</v>
      </c>
      <c r="K779" s="35" t="s">
        <v>218</v>
      </c>
      <c r="M779" s="38">
        <f t="shared" si="12"/>
        <v>0.39249146757679182</v>
      </c>
    </row>
    <row r="780" spans="1:13" hidden="1" x14ac:dyDescent="0.35">
      <c r="A780" s="35" t="s">
        <v>241</v>
      </c>
      <c r="B780" s="35" t="s">
        <v>358</v>
      </c>
      <c r="C780" s="35">
        <v>3084</v>
      </c>
      <c r="D780" s="35">
        <v>1755</v>
      </c>
      <c r="E780" s="35">
        <v>56.9</v>
      </c>
      <c r="F780" s="35">
        <v>1490</v>
      </c>
      <c r="G780" s="35">
        <v>48.3</v>
      </c>
      <c r="H780" s="35">
        <v>76.400000000000006</v>
      </c>
      <c r="I780" s="35">
        <v>66.900000000000006</v>
      </c>
      <c r="J780" s="35" t="s">
        <v>242</v>
      </c>
      <c r="K780" s="35" t="s">
        <v>218</v>
      </c>
      <c r="M780" s="38">
        <f t="shared" si="12"/>
        <v>0.56906614785992216</v>
      </c>
    </row>
    <row r="781" spans="1:13" hidden="1" x14ac:dyDescent="0.35">
      <c r="A781" s="35" t="s">
        <v>241</v>
      </c>
      <c r="B781" s="35" t="s">
        <v>13</v>
      </c>
      <c r="C781" s="35">
        <v>835</v>
      </c>
      <c r="D781" s="35">
        <v>312</v>
      </c>
      <c r="E781" s="35">
        <v>37.4</v>
      </c>
      <c r="F781" s="35">
        <v>251</v>
      </c>
      <c r="G781" s="35">
        <v>30</v>
      </c>
      <c r="H781" s="35">
        <v>65.7</v>
      </c>
      <c r="I781" s="35">
        <v>54.5</v>
      </c>
      <c r="J781" s="35" t="s">
        <v>242</v>
      </c>
      <c r="K781" s="35" t="s">
        <v>218</v>
      </c>
      <c r="M781" s="38">
        <f t="shared" si="12"/>
        <v>0.37365269461077844</v>
      </c>
    </row>
    <row r="782" spans="1:13" hidden="1" x14ac:dyDescent="0.35">
      <c r="A782" s="35" t="s">
        <v>241</v>
      </c>
      <c r="B782" s="35" t="s">
        <v>14</v>
      </c>
      <c r="C782" s="35">
        <v>930</v>
      </c>
      <c r="D782" s="35">
        <v>518</v>
      </c>
      <c r="E782" s="35">
        <v>55.7</v>
      </c>
      <c r="F782" s="35">
        <v>416</v>
      </c>
      <c r="G782" s="35">
        <v>44.7</v>
      </c>
      <c r="H782" s="35">
        <v>76.900000000000006</v>
      </c>
      <c r="I782" s="35">
        <v>69</v>
      </c>
      <c r="J782" s="35" t="s">
        <v>242</v>
      </c>
      <c r="K782" s="35" t="s">
        <v>218</v>
      </c>
      <c r="M782" s="38">
        <f t="shared" si="12"/>
        <v>0.55698924731182797</v>
      </c>
    </row>
    <row r="783" spans="1:13" hidden="1" x14ac:dyDescent="0.35">
      <c r="A783" s="35" t="s">
        <v>241</v>
      </c>
      <c r="B783" s="35" t="s">
        <v>15</v>
      </c>
      <c r="C783" s="35">
        <v>747</v>
      </c>
      <c r="D783" s="35">
        <v>578</v>
      </c>
      <c r="E783" s="35">
        <v>77.400000000000006</v>
      </c>
      <c r="F783" s="35">
        <v>532</v>
      </c>
      <c r="G783" s="35">
        <v>71.2</v>
      </c>
      <c r="H783" s="35">
        <v>89</v>
      </c>
      <c r="I783" s="35">
        <v>84.7</v>
      </c>
      <c r="J783" s="35" t="s">
        <v>242</v>
      </c>
      <c r="K783" s="35" t="s">
        <v>218</v>
      </c>
      <c r="M783" s="38">
        <f t="shared" si="12"/>
        <v>0.77376171352074963</v>
      </c>
    </row>
    <row r="784" spans="1:13" hidden="1" x14ac:dyDescent="0.35">
      <c r="A784" s="35" t="s">
        <v>241</v>
      </c>
      <c r="B784" s="35" t="s">
        <v>16</v>
      </c>
      <c r="C784" s="35">
        <v>278</v>
      </c>
      <c r="D784" s="35">
        <v>227</v>
      </c>
      <c r="E784" s="35">
        <v>81.5</v>
      </c>
      <c r="F784" s="35">
        <v>221</v>
      </c>
      <c r="G784" s="35">
        <v>79.400000000000006</v>
      </c>
      <c r="H784" s="35">
        <v>90.9</v>
      </c>
      <c r="I784" s="35">
        <v>89</v>
      </c>
      <c r="J784" s="35" t="s">
        <v>242</v>
      </c>
      <c r="K784" s="35" t="s">
        <v>218</v>
      </c>
      <c r="M784" s="38">
        <f t="shared" si="12"/>
        <v>0.81654676258992809</v>
      </c>
    </row>
    <row r="785" spans="1:13" hidden="1" x14ac:dyDescent="0.35">
      <c r="A785" s="35" t="s">
        <v>241</v>
      </c>
      <c r="B785" s="35" t="s">
        <v>359</v>
      </c>
      <c r="C785" s="35">
        <v>3544</v>
      </c>
      <c r="D785" s="35">
        <v>1755</v>
      </c>
      <c r="E785" s="35">
        <v>49.5</v>
      </c>
      <c r="F785" s="35">
        <v>1490</v>
      </c>
      <c r="G785" s="35">
        <v>42</v>
      </c>
      <c r="H785" s="35">
        <v>65</v>
      </c>
      <c r="I785" s="35">
        <v>56.9</v>
      </c>
      <c r="J785" s="35" t="s">
        <v>242</v>
      </c>
      <c r="K785" s="35" t="s">
        <v>218</v>
      </c>
      <c r="M785" s="38">
        <f t="shared" si="12"/>
        <v>0.49520316027088035</v>
      </c>
    </row>
    <row r="786" spans="1:13" x14ac:dyDescent="0.35">
      <c r="A786" s="35" t="s">
        <v>243</v>
      </c>
      <c r="B786" s="35" t="s">
        <v>10</v>
      </c>
      <c r="C786" s="35">
        <v>1021</v>
      </c>
      <c r="D786" s="35">
        <v>544</v>
      </c>
      <c r="E786" s="35">
        <v>53.3</v>
      </c>
      <c r="F786" s="35">
        <v>436</v>
      </c>
      <c r="G786" s="35">
        <v>42.7</v>
      </c>
      <c r="H786" s="35">
        <v>66.3</v>
      </c>
      <c r="I786" s="35">
        <v>54.5</v>
      </c>
      <c r="J786" s="35" t="s">
        <v>244</v>
      </c>
      <c r="K786" s="35" t="s">
        <v>218</v>
      </c>
      <c r="M786" s="38">
        <f t="shared" si="12"/>
        <v>0.53281096963761021</v>
      </c>
    </row>
    <row r="787" spans="1:13" hidden="1" x14ac:dyDescent="0.35">
      <c r="A787" s="35" t="s">
        <v>243</v>
      </c>
      <c r="B787" s="35" t="s">
        <v>358</v>
      </c>
      <c r="C787" s="35">
        <v>9384</v>
      </c>
      <c r="D787" s="35">
        <v>6321</v>
      </c>
      <c r="E787" s="35">
        <v>67.400000000000006</v>
      </c>
      <c r="F787" s="35">
        <v>5610</v>
      </c>
      <c r="G787" s="35">
        <v>59.8</v>
      </c>
      <c r="H787" s="35">
        <v>76.400000000000006</v>
      </c>
      <c r="I787" s="35">
        <v>66.900000000000006</v>
      </c>
      <c r="J787" s="35" t="s">
        <v>244</v>
      </c>
      <c r="K787" s="35" t="s">
        <v>218</v>
      </c>
      <c r="M787" s="38">
        <f t="shared" si="12"/>
        <v>0.67359335038363166</v>
      </c>
    </row>
    <row r="788" spans="1:13" hidden="1" x14ac:dyDescent="0.35">
      <c r="A788" s="35" t="s">
        <v>243</v>
      </c>
      <c r="B788" s="35" t="s">
        <v>13</v>
      </c>
      <c r="C788" s="35">
        <v>2430</v>
      </c>
      <c r="D788" s="35">
        <v>1232</v>
      </c>
      <c r="E788" s="35">
        <v>50.7</v>
      </c>
      <c r="F788" s="35">
        <v>984</v>
      </c>
      <c r="G788" s="35">
        <v>40.5</v>
      </c>
      <c r="H788" s="35">
        <v>65.7</v>
      </c>
      <c r="I788" s="35">
        <v>54.5</v>
      </c>
      <c r="J788" s="35" t="s">
        <v>244</v>
      </c>
      <c r="K788" s="35" t="s">
        <v>218</v>
      </c>
      <c r="M788" s="38">
        <f t="shared" si="12"/>
        <v>0.50699588477366253</v>
      </c>
    </row>
    <row r="789" spans="1:13" hidden="1" x14ac:dyDescent="0.35">
      <c r="A789" s="35" t="s">
        <v>243</v>
      </c>
      <c r="B789" s="35" t="s">
        <v>14</v>
      </c>
      <c r="C789" s="35">
        <v>2956</v>
      </c>
      <c r="D789" s="35">
        <v>1914</v>
      </c>
      <c r="E789" s="35">
        <v>64.7</v>
      </c>
      <c r="F789" s="35">
        <v>1658</v>
      </c>
      <c r="G789" s="35">
        <v>56.1</v>
      </c>
      <c r="H789" s="35">
        <v>76.900000000000006</v>
      </c>
      <c r="I789" s="35">
        <v>69</v>
      </c>
      <c r="J789" s="35" t="s">
        <v>244</v>
      </c>
      <c r="K789" s="35" t="s">
        <v>218</v>
      </c>
      <c r="M789" s="38">
        <f t="shared" si="12"/>
        <v>0.64749661705006767</v>
      </c>
    </row>
    <row r="790" spans="1:13" hidden="1" x14ac:dyDescent="0.35">
      <c r="A790" s="35" t="s">
        <v>243</v>
      </c>
      <c r="B790" s="35" t="s">
        <v>15</v>
      </c>
      <c r="C790" s="35">
        <v>2119</v>
      </c>
      <c r="D790" s="35">
        <v>1813</v>
      </c>
      <c r="E790" s="35">
        <v>85.6</v>
      </c>
      <c r="F790" s="35">
        <v>1738</v>
      </c>
      <c r="G790" s="35">
        <v>82</v>
      </c>
      <c r="H790" s="35">
        <v>89</v>
      </c>
      <c r="I790" s="35">
        <v>84.7</v>
      </c>
      <c r="J790" s="35" t="s">
        <v>244</v>
      </c>
      <c r="K790" s="35" t="s">
        <v>218</v>
      </c>
      <c r="M790" s="38">
        <f t="shared" si="12"/>
        <v>0.85559226050023596</v>
      </c>
    </row>
    <row r="791" spans="1:13" hidden="1" x14ac:dyDescent="0.35">
      <c r="A791" s="35" t="s">
        <v>243</v>
      </c>
      <c r="B791" s="35" t="s">
        <v>16</v>
      </c>
      <c r="C791" s="35">
        <v>859</v>
      </c>
      <c r="D791" s="35">
        <v>778</v>
      </c>
      <c r="E791" s="35">
        <v>90.6</v>
      </c>
      <c r="F791" s="35">
        <v>766</v>
      </c>
      <c r="G791" s="35">
        <v>89.2</v>
      </c>
      <c r="H791" s="35">
        <v>90.9</v>
      </c>
      <c r="I791" s="35">
        <v>89</v>
      </c>
      <c r="J791" s="35" t="s">
        <v>244</v>
      </c>
      <c r="K791" s="35" t="s">
        <v>218</v>
      </c>
      <c r="M791" s="38">
        <f t="shared" si="12"/>
        <v>0.90570430733410945</v>
      </c>
    </row>
    <row r="792" spans="1:13" hidden="1" x14ac:dyDescent="0.35">
      <c r="A792" s="35" t="s">
        <v>243</v>
      </c>
      <c r="B792" s="35" t="s">
        <v>359</v>
      </c>
      <c r="C792" s="35">
        <v>10686</v>
      </c>
      <c r="D792" s="35">
        <v>6321</v>
      </c>
      <c r="E792" s="35">
        <v>59.2</v>
      </c>
      <c r="F792" s="35">
        <v>5610</v>
      </c>
      <c r="G792" s="35">
        <v>52.5</v>
      </c>
      <c r="H792" s="35">
        <v>65</v>
      </c>
      <c r="I792" s="35">
        <v>56.9</v>
      </c>
      <c r="J792" s="35" t="s">
        <v>244</v>
      </c>
      <c r="K792" s="35" t="s">
        <v>218</v>
      </c>
      <c r="M792" s="38">
        <f t="shared" si="12"/>
        <v>0.59152161706906237</v>
      </c>
    </row>
    <row r="793" spans="1:13" x14ac:dyDescent="0.35">
      <c r="A793" s="35" t="s">
        <v>245</v>
      </c>
      <c r="B793" s="35" t="s">
        <v>10</v>
      </c>
      <c r="C793" s="35">
        <v>1157</v>
      </c>
      <c r="D793" s="35">
        <v>463</v>
      </c>
      <c r="E793" s="35">
        <v>40</v>
      </c>
      <c r="F793" s="35">
        <v>334</v>
      </c>
      <c r="G793" s="35">
        <v>28.9</v>
      </c>
      <c r="H793" s="35">
        <v>66.3</v>
      </c>
      <c r="I793" s="35">
        <v>54.5</v>
      </c>
      <c r="J793" s="35" t="s">
        <v>246</v>
      </c>
      <c r="K793" s="35" t="s">
        <v>218</v>
      </c>
      <c r="M793" s="38">
        <f t="shared" si="12"/>
        <v>0.40017286084701814</v>
      </c>
    </row>
    <row r="794" spans="1:13" hidden="1" x14ac:dyDescent="0.35">
      <c r="A794" s="35" t="s">
        <v>245</v>
      </c>
      <c r="B794" s="35" t="s">
        <v>358</v>
      </c>
      <c r="C794" s="35">
        <v>8738</v>
      </c>
      <c r="D794" s="35">
        <v>5030</v>
      </c>
      <c r="E794" s="35">
        <v>57.6</v>
      </c>
      <c r="F794" s="35">
        <v>4264</v>
      </c>
      <c r="G794" s="35">
        <v>48.8</v>
      </c>
      <c r="H794" s="35">
        <v>76.400000000000006</v>
      </c>
      <c r="I794" s="35">
        <v>66.900000000000006</v>
      </c>
      <c r="J794" s="35" t="s">
        <v>246</v>
      </c>
      <c r="K794" s="35" t="s">
        <v>218</v>
      </c>
      <c r="M794" s="38">
        <f t="shared" si="12"/>
        <v>0.57564660105287246</v>
      </c>
    </row>
    <row r="795" spans="1:13" hidden="1" x14ac:dyDescent="0.35">
      <c r="A795" s="35" t="s">
        <v>245</v>
      </c>
      <c r="B795" s="35" t="s">
        <v>13</v>
      </c>
      <c r="C795" s="35">
        <v>2869</v>
      </c>
      <c r="D795" s="35">
        <v>1200</v>
      </c>
      <c r="E795" s="35">
        <v>41.8</v>
      </c>
      <c r="F795" s="35">
        <v>918</v>
      </c>
      <c r="G795" s="35">
        <v>32</v>
      </c>
      <c r="H795" s="35">
        <v>65.7</v>
      </c>
      <c r="I795" s="35">
        <v>54.5</v>
      </c>
      <c r="J795" s="35" t="s">
        <v>246</v>
      </c>
      <c r="K795" s="35" t="s">
        <v>218</v>
      </c>
      <c r="M795" s="38">
        <f t="shared" si="12"/>
        <v>0.41826420355524574</v>
      </c>
    </row>
    <row r="796" spans="1:13" hidden="1" x14ac:dyDescent="0.35">
      <c r="A796" s="35" t="s">
        <v>245</v>
      </c>
      <c r="B796" s="35" t="s">
        <v>14</v>
      </c>
      <c r="C796" s="35">
        <v>2665</v>
      </c>
      <c r="D796" s="35">
        <v>1662</v>
      </c>
      <c r="E796" s="35">
        <v>62.4</v>
      </c>
      <c r="F796" s="35">
        <v>1407</v>
      </c>
      <c r="G796" s="35">
        <v>52.8</v>
      </c>
      <c r="H796" s="35">
        <v>76.900000000000006</v>
      </c>
      <c r="I796" s="35">
        <v>69</v>
      </c>
      <c r="J796" s="35" t="s">
        <v>246</v>
      </c>
      <c r="K796" s="35" t="s">
        <v>218</v>
      </c>
      <c r="M796" s="38">
        <f t="shared" si="12"/>
        <v>0.62363977485928701</v>
      </c>
    </row>
    <row r="797" spans="1:13" hidden="1" x14ac:dyDescent="0.35">
      <c r="A797" s="35" t="s">
        <v>245</v>
      </c>
      <c r="B797" s="35" t="s">
        <v>15</v>
      </c>
      <c r="C797" s="35">
        <v>1499</v>
      </c>
      <c r="D797" s="35">
        <v>1199</v>
      </c>
      <c r="E797" s="35">
        <v>80</v>
      </c>
      <c r="F797" s="35">
        <v>1130</v>
      </c>
      <c r="G797" s="35">
        <v>75.400000000000006</v>
      </c>
      <c r="H797" s="35">
        <v>89</v>
      </c>
      <c r="I797" s="35">
        <v>84.7</v>
      </c>
      <c r="J797" s="35" t="s">
        <v>246</v>
      </c>
      <c r="K797" s="35" t="s">
        <v>218</v>
      </c>
      <c r="M797" s="38">
        <f t="shared" si="12"/>
        <v>0.79986657771847902</v>
      </c>
    </row>
    <row r="798" spans="1:13" hidden="1" x14ac:dyDescent="0.35">
      <c r="A798" s="35" t="s">
        <v>245</v>
      </c>
      <c r="B798" s="35" t="s">
        <v>16</v>
      </c>
      <c r="C798" s="35">
        <v>547</v>
      </c>
      <c r="D798" s="35">
        <v>485</v>
      </c>
      <c r="E798" s="35">
        <v>88.6</v>
      </c>
      <c r="F798" s="35">
        <v>465</v>
      </c>
      <c r="G798" s="35">
        <v>85</v>
      </c>
      <c r="H798" s="35">
        <v>90.9</v>
      </c>
      <c r="I798" s="35">
        <v>89</v>
      </c>
      <c r="J798" s="35" t="s">
        <v>246</v>
      </c>
      <c r="K798" s="35" t="s">
        <v>218</v>
      </c>
      <c r="M798" s="38">
        <f t="shared" si="12"/>
        <v>0.88665447897623395</v>
      </c>
    </row>
    <row r="799" spans="1:13" hidden="1" x14ac:dyDescent="0.35">
      <c r="A799" s="35" t="s">
        <v>245</v>
      </c>
      <c r="B799" s="35" t="s">
        <v>359</v>
      </c>
      <c r="C799" s="35">
        <v>10392</v>
      </c>
      <c r="D799" s="35">
        <v>5030</v>
      </c>
      <c r="E799" s="35">
        <v>48.4</v>
      </c>
      <c r="F799" s="35">
        <v>4264</v>
      </c>
      <c r="G799" s="35">
        <v>41</v>
      </c>
      <c r="H799" s="35">
        <v>65</v>
      </c>
      <c r="I799" s="35">
        <v>56.9</v>
      </c>
      <c r="J799" s="35" t="s">
        <v>246</v>
      </c>
      <c r="K799" s="35" t="s">
        <v>218</v>
      </c>
      <c r="M799" s="38">
        <f t="shared" si="12"/>
        <v>0.4840261739799846</v>
      </c>
    </row>
    <row r="800" spans="1:13" x14ac:dyDescent="0.35">
      <c r="A800" s="35" t="s">
        <v>247</v>
      </c>
      <c r="B800" s="35" t="s">
        <v>10</v>
      </c>
      <c r="C800" s="35">
        <v>441</v>
      </c>
      <c r="D800" s="35">
        <v>171</v>
      </c>
      <c r="E800" s="35">
        <v>38.799999999999997</v>
      </c>
      <c r="F800" s="35">
        <v>141</v>
      </c>
      <c r="G800" s="35">
        <v>32</v>
      </c>
      <c r="H800" s="35">
        <v>66.3</v>
      </c>
      <c r="I800" s="35">
        <v>54.5</v>
      </c>
      <c r="J800" s="35" t="s">
        <v>248</v>
      </c>
      <c r="K800" s="35" t="s">
        <v>218</v>
      </c>
      <c r="M800" s="38">
        <f t="shared" si="12"/>
        <v>0.38775510204081631</v>
      </c>
    </row>
    <row r="801" spans="1:13" hidden="1" x14ac:dyDescent="0.35">
      <c r="A801" s="35" t="s">
        <v>247</v>
      </c>
      <c r="B801" s="35" t="s">
        <v>358</v>
      </c>
      <c r="C801" s="35">
        <v>3594</v>
      </c>
      <c r="D801" s="35">
        <v>2110</v>
      </c>
      <c r="E801" s="35">
        <v>58.7</v>
      </c>
      <c r="F801" s="35">
        <v>1747</v>
      </c>
      <c r="G801" s="35">
        <v>48.6</v>
      </c>
      <c r="H801" s="35">
        <v>76.400000000000006</v>
      </c>
      <c r="I801" s="35">
        <v>66.900000000000006</v>
      </c>
      <c r="J801" s="35" t="s">
        <v>248</v>
      </c>
      <c r="K801" s="35" t="s">
        <v>218</v>
      </c>
      <c r="M801" s="38">
        <f t="shared" si="12"/>
        <v>0.58708959376739012</v>
      </c>
    </row>
    <row r="802" spans="1:13" hidden="1" x14ac:dyDescent="0.35">
      <c r="A802" s="35" t="s">
        <v>247</v>
      </c>
      <c r="B802" s="35" t="s">
        <v>13</v>
      </c>
      <c r="C802" s="35">
        <v>1231</v>
      </c>
      <c r="D802" s="35">
        <v>635</v>
      </c>
      <c r="E802" s="35">
        <v>51.6</v>
      </c>
      <c r="F802" s="35">
        <v>449</v>
      </c>
      <c r="G802" s="35">
        <v>36.5</v>
      </c>
      <c r="H802" s="35">
        <v>65.7</v>
      </c>
      <c r="I802" s="35">
        <v>54.5</v>
      </c>
      <c r="J802" s="35" t="s">
        <v>248</v>
      </c>
      <c r="K802" s="35" t="s">
        <v>218</v>
      </c>
      <c r="M802" s="38">
        <f t="shared" si="12"/>
        <v>0.51584077985377741</v>
      </c>
    </row>
    <row r="803" spans="1:13" hidden="1" x14ac:dyDescent="0.35">
      <c r="A803" s="35" t="s">
        <v>247</v>
      </c>
      <c r="B803" s="35" t="s">
        <v>14</v>
      </c>
      <c r="C803" s="35">
        <v>1204</v>
      </c>
      <c r="D803" s="35">
        <v>705</v>
      </c>
      <c r="E803" s="35">
        <v>58.5</v>
      </c>
      <c r="F803" s="35">
        <v>593</v>
      </c>
      <c r="G803" s="35">
        <v>49.2</v>
      </c>
      <c r="H803" s="35">
        <v>76.900000000000006</v>
      </c>
      <c r="I803" s="35">
        <v>69</v>
      </c>
      <c r="J803" s="35" t="s">
        <v>248</v>
      </c>
      <c r="K803" s="35" t="s">
        <v>218</v>
      </c>
      <c r="M803" s="38">
        <f t="shared" si="12"/>
        <v>0.58554817275747506</v>
      </c>
    </row>
    <row r="804" spans="1:13" hidden="1" x14ac:dyDescent="0.35">
      <c r="A804" s="35" t="s">
        <v>247</v>
      </c>
      <c r="B804" s="35" t="s">
        <v>15</v>
      </c>
      <c r="C804" s="35">
        <v>537</v>
      </c>
      <c r="D804" s="35">
        <v>441</v>
      </c>
      <c r="E804" s="35">
        <v>82.1</v>
      </c>
      <c r="F804" s="35">
        <v>413</v>
      </c>
      <c r="G804" s="35">
        <v>76.900000000000006</v>
      </c>
      <c r="H804" s="35">
        <v>89</v>
      </c>
      <c r="I804" s="35">
        <v>84.7</v>
      </c>
      <c r="J804" s="35" t="s">
        <v>248</v>
      </c>
      <c r="K804" s="35" t="s">
        <v>218</v>
      </c>
      <c r="M804" s="38">
        <f t="shared" si="12"/>
        <v>0.82122905027932958</v>
      </c>
    </row>
    <row r="805" spans="1:13" hidden="1" x14ac:dyDescent="0.35">
      <c r="A805" s="35" t="s">
        <v>247</v>
      </c>
      <c r="B805" s="35" t="s">
        <v>16</v>
      </c>
      <c r="C805" s="35">
        <v>180</v>
      </c>
      <c r="D805" s="35">
        <v>152</v>
      </c>
      <c r="E805" s="35">
        <v>84.2</v>
      </c>
      <c r="F805" s="35">
        <v>148</v>
      </c>
      <c r="G805" s="35">
        <v>82</v>
      </c>
      <c r="H805" s="35">
        <v>90.9</v>
      </c>
      <c r="I805" s="35">
        <v>89</v>
      </c>
      <c r="J805" s="35" t="s">
        <v>248</v>
      </c>
      <c r="K805" s="35" t="s">
        <v>218</v>
      </c>
      <c r="M805" s="38">
        <f t="shared" si="12"/>
        <v>0.84444444444444444</v>
      </c>
    </row>
    <row r="806" spans="1:13" hidden="1" x14ac:dyDescent="0.35">
      <c r="A806" s="35" t="s">
        <v>247</v>
      </c>
      <c r="B806" s="35" t="s">
        <v>359</v>
      </c>
      <c r="C806" s="35">
        <v>4168</v>
      </c>
      <c r="D806" s="35">
        <v>2110</v>
      </c>
      <c r="E806" s="35">
        <v>50.6</v>
      </c>
      <c r="F806" s="35">
        <v>1747</v>
      </c>
      <c r="G806" s="35">
        <v>41.9</v>
      </c>
      <c r="H806" s="35">
        <v>65</v>
      </c>
      <c r="I806" s="35">
        <v>56.9</v>
      </c>
      <c r="J806" s="35" t="s">
        <v>248</v>
      </c>
      <c r="K806" s="35" t="s">
        <v>218</v>
      </c>
      <c r="M806" s="38">
        <f t="shared" si="12"/>
        <v>0.5062380038387716</v>
      </c>
    </row>
    <row r="807" spans="1:13" x14ac:dyDescent="0.35">
      <c r="A807" s="35" t="s">
        <v>249</v>
      </c>
      <c r="B807" s="35" t="s">
        <v>10</v>
      </c>
      <c r="C807" s="35">
        <v>225</v>
      </c>
      <c r="D807" s="35">
        <v>119</v>
      </c>
      <c r="E807" s="35">
        <v>53</v>
      </c>
      <c r="F807" s="35">
        <v>94</v>
      </c>
      <c r="G807" s="35">
        <v>41.9</v>
      </c>
      <c r="H807" s="35">
        <v>66.3</v>
      </c>
      <c r="I807" s="35">
        <v>54.5</v>
      </c>
      <c r="J807" s="35" t="s">
        <v>250</v>
      </c>
      <c r="K807" s="35" t="s">
        <v>218</v>
      </c>
      <c r="M807" s="38">
        <f t="shared" si="12"/>
        <v>0.52888888888888885</v>
      </c>
    </row>
    <row r="808" spans="1:13" hidden="1" x14ac:dyDescent="0.35">
      <c r="A808" s="35" t="s">
        <v>249</v>
      </c>
      <c r="B808" s="35" t="s">
        <v>358</v>
      </c>
      <c r="C808" s="35">
        <v>1921</v>
      </c>
      <c r="D808" s="35">
        <v>1113</v>
      </c>
      <c r="E808" s="35">
        <v>57.9</v>
      </c>
      <c r="F808" s="35">
        <v>979</v>
      </c>
      <c r="G808" s="35">
        <v>51</v>
      </c>
      <c r="H808" s="35">
        <v>76.400000000000006</v>
      </c>
      <c r="I808" s="35">
        <v>66.900000000000006</v>
      </c>
      <c r="J808" s="35" t="s">
        <v>250</v>
      </c>
      <c r="K808" s="35" t="s">
        <v>218</v>
      </c>
      <c r="M808" s="38">
        <f t="shared" si="12"/>
        <v>0.57938573659552317</v>
      </c>
    </row>
    <row r="809" spans="1:13" hidden="1" x14ac:dyDescent="0.35">
      <c r="A809" s="35" t="s">
        <v>249</v>
      </c>
      <c r="B809" s="35" t="s">
        <v>13</v>
      </c>
      <c r="C809" s="35">
        <v>632</v>
      </c>
      <c r="D809" s="35">
        <v>291</v>
      </c>
      <c r="E809" s="35">
        <v>46</v>
      </c>
      <c r="F809" s="35">
        <v>242</v>
      </c>
      <c r="G809" s="35">
        <v>38.299999999999997</v>
      </c>
      <c r="H809" s="35">
        <v>65.7</v>
      </c>
      <c r="I809" s="35">
        <v>54.5</v>
      </c>
      <c r="J809" s="35" t="s">
        <v>250</v>
      </c>
      <c r="K809" s="35" t="s">
        <v>218</v>
      </c>
      <c r="M809" s="38">
        <f t="shared" si="12"/>
        <v>0.46044303797468356</v>
      </c>
    </row>
    <row r="810" spans="1:13" hidden="1" x14ac:dyDescent="0.35">
      <c r="A810" s="35" t="s">
        <v>249</v>
      </c>
      <c r="B810" s="35" t="s">
        <v>14</v>
      </c>
      <c r="C810" s="35">
        <v>693</v>
      </c>
      <c r="D810" s="35">
        <v>395</v>
      </c>
      <c r="E810" s="35">
        <v>57</v>
      </c>
      <c r="F810" s="35">
        <v>356</v>
      </c>
      <c r="G810" s="35">
        <v>51.4</v>
      </c>
      <c r="H810" s="35">
        <v>76.900000000000006</v>
      </c>
      <c r="I810" s="35">
        <v>69</v>
      </c>
      <c r="J810" s="35" t="s">
        <v>250</v>
      </c>
      <c r="K810" s="35" t="s">
        <v>218</v>
      </c>
      <c r="M810" s="38">
        <f t="shared" si="12"/>
        <v>0.56998556998557004</v>
      </c>
    </row>
    <row r="811" spans="1:13" hidden="1" x14ac:dyDescent="0.35">
      <c r="A811" s="35" t="s">
        <v>249</v>
      </c>
      <c r="B811" s="35" t="s">
        <v>15</v>
      </c>
      <c r="C811" s="35">
        <v>315</v>
      </c>
      <c r="D811" s="35">
        <v>261</v>
      </c>
      <c r="E811" s="35">
        <v>82.9</v>
      </c>
      <c r="F811" s="35">
        <v>241</v>
      </c>
      <c r="G811" s="35">
        <v>76.5</v>
      </c>
      <c r="H811" s="35">
        <v>89</v>
      </c>
      <c r="I811" s="35">
        <v>84.7</v>
      </c>
      <c r="J811" s="35" t="s">
        <v>250</v>
      </c>
      <c r="K811" s="35" t="s">
        <v>218</v>
      </c>
      <c r="M811" s="38">
        <f t="shared" si="12"/>
        <v>0.82857142857142863</v>
      </c>
    </row>
    <row r="812" spans="1:13" hidden="1" x14ac:dyDescent="0.35">
      <c r="A812" s="35" t="s">
        <v>249</v>
      </c>
      <c r="B812" s="35" t="s">
        <v>16</v>
      </c>
      <c r="C812" s="35">
        <v>57</v>
      </c>
      <c r="D812" s="35">
        <v>41</v>
      </c>
      <c r="E812" s="35">
        <v>72.099999999999994</v>
      </c>
      <c r="F812" s="35">
        <v>42</v>
      </c>
      <c r="G812" s="35">
        <v>73.900000000000006</v>
      </c>
      <c r="H812" s="35">
        <v>90.9</v>
      </c>
      <c r="I812" s="35">
        <v>89</v>
      </c>
      <c r="J812" s="35" t="s">
        <v>250</v>
      </c>
      <c r="K812" s="35" t="s">
        <v>218</v>
      </c>
      <c r="M812" s="38">
        <f t="shared" si="12"/>
        <v>0.7192982456140351</v>
      </c>
    </row>
    <row r="813" spans="1:13" hidden="1" x14ac:dyDescent="0.35">
      <c r="A813" s="35" t="s">
        <v>249</v>
      </c>
      <c r="B813" s="35" t="s">
        <v>359</v>
      </c>
      <c r="C813" s="35">
        <v>2241</v>
      </c>
      <c r="D813" s="35">
        <v>1113</v>
      </c>
      <c r="E813" s="35">
        <v>49.7</v>
      </c>
      <c r="F813" s="35">
        <v>979</v>
      </c>
      <c r="G813" s="35">
        <v>43.7</v>
      </c>
      <c r="H813" s="35">
        <v>65</v>
      </c>
      <c r="I813" s="35">
        <v>56.9</v>
      </c>
      <c r="J813" s="35" t="s">
        <v>250</v>
      </c>
      <c r="K813" s="35" t="s">
        <v>218</v>
      </c>
      <c r="M813" s="38">
        <f t="shared" si="12"/>
        <v>0.49665327978580992</v>
      </c>
    </row>
    <row r="814" spans="1:13" x14ac:dyDescent="0.35">
      <c r="A814" s="35" t="s">
        <v>251</v>
      </c>
      <c r="B814" s="35" t="s">
        <v>10</v>
      </c>
      <c r="C814" s="35">
        <v>790</v>
      </c>
      <c r="D814" s="35">
        <v>257</v>
      </c>
      <c r="E814" s="35">
        <v>32.5</v>
      </c>
      <c r="F814" s="35">
        <v>194</v>
      </c>
      <c r="G814" s="35">
        <v>24.5</v>
      </c>
      <c r="H814" s="35">
        <v>66.3</v>
      </c>
      <c r="I814" s="35">
        <v>54.5</v>
      </c>
      <c r="J814" s="35" t="s">
        <v>252</v>
      </c>
      <c r="K814" s="35" t="s">
        <v>218</v>
      </c>
      <c r="M814" s="38">
        <f t="shared" si="12"/>
        <v>0.32531645569620254</v>
      </c>
    </row>
    <row r="815" spans="1:13" hidden="1" x14ac:dyDescent="0.35">
      <c r="A815" s="35" t="s">
        <v>251</v>
      </c>
      <c r="B815" s="35" t="s">
        <v>358</v>
      </c>
      <c r="C815" s="35">
        <v>6001</v>
      </c>
      <c r="D815" s="35">
        <v>3125</v>
      </c>
      <c r="E815" s="35">
        <v>52.1</v>
      </c>
      <c r="F815" s="35">
        <v>2664</v>
      </c>
      <c r="G815" s="35">
        <v>44.4</v>
      </c>
      <c r="H815" s="35">
        <v>76.400000000000006</v>
      </c>
      <c r="I815" s="35">
        <v>66.900000000000006</v>
      </c>
      <c r="J815" s="35" t="s">
        <v>252</v>
      </c>
      <c r="K815" s="35" t="s">
        <v>218</v>
      </c>
      <c r="M815" s="38">
        <f t="shared" si="12"/>
        <v>0.52074654224295946</v>
      </c>
    </row>
    <row r="816" spans="1:13" hidden="1" x14ac:dyDescent="0.35">
      <c r="A816" s="35" t="s">
        <v>251</v>
      </c>
      <c r="B816" s="35" t="s">
        <v>13</v>
      </c>
      <c r="C816" s="35">
        <v>1887</v>
      </c>
      <c r="D816" s="35">
        <v>721</v>
      </c>
      <c r="E816" s="35">
        <v>38.200000000000003</v>
      </c>
      <c r="F816" s="35">
        <v>553</v>
      </c>
      <c r="G816" s="35">
        <v>29.3</v>
      </c>
      <c r="H816" s="35">
        <v>65.7</v>
      </c>
      <c r="I816" s="35">
        <v>54.5</v>
      </c>
      <c r="J816" s="35" t="s">
        <v>252</v>
      </c>
      <c r="K816" s="35" t="s">
        <v>218</v>
      </c>
      <c r="M816" s="38">
        <f t="shared" si="12"/>
        <v>0.38208797032326441</v>
      </c>
    </row>
    <row r="817" spans="1:13" hidden="1" x14ac:dyDescent="0.35">
      <c r="A817" s="35" t="s">
        <v>251</v>
      </c>
      <c r="B817" s="35" t="s">
        <v>14</v>
      </c>
      <c r="C817" s="35">
        <v>1721</v>
      </c>
      <c r="D817" s="35">
        <v>937</v>
      </c>
      <c r="E817" s="35">
        <v>54.4</v>
      </c>
      <c r="F817" s="35">
        <v>783</v>
      </c>
      <c r="G817" s="35">
        <v>45.5</v>
      </c>
      <c r="H817" s="35">
        <v>76.900000000000006</v>
      </c>
      <c r="I817" s="35">
        <v>69</v>
      </c>
      <c r="J817" s="35" t="s">
        <v>252</v>
      </c>
      <c r="K817" s="35" t="s">
        <v>218</v>
      </c>
      <c r="M817" s="38">
        <f t="shared" si="12"/>
        <v>0.54445090063916324</v>
      </c>
    </row>
    <row r="818" spans="1:13" hidden="1" x14ac:dyDescent="0.35">
      <c r="A818" s="35" t="s">
        <v>251</v>
      </c>
      <c r="B818" s="35" t="s">
        <v>15</v>
      </c>
      <c r="C818" s="35">
        <v>1182</v>
      </c>
      <c r="D818" s="35">
        <v>859</v>
      </c>
      <c r="E818" s="35">
        <v>72.7</v>
      </c>
      <c r="F818" s="35">
        <v>799</v>
      </c>
      <c r="G818" s="35">
        <v>67.599999999999994</v>
      </c>
      <c r="H818" s="35">
        <v>89</v>
      </c>
      <c r="I818" s="35">
        <v>84.7</v>
      </c>
      <c r="J818" s="35" t="s">
        <v>252</v>
      </c>
      <c r="K818" s="35" t="s">
        <v>218</v>
      </c>
      <c r="M818" s="38">
        <f t="shared" si="12"/>
        <v>0.72673434856175978</v>
      </c>
    </row>
    <row r="819" spans="1:13" hidden="1" x14ac:dyDescent="0.35">
      <c r="A819" s="35" t="s">
        <v>251</v>
      </c>
      <c r="B819" s="35" t="s">
        <v>16</v>
      </c>
      <c r="C819" s="35">
        <v>420</v>
      </c>
      <c r="D819" s="35">
        <v>340</v>
      </c>
      <c r="E819" s="35">
        <v>81</v>
      </c>
      <c r="F819" s="35">
        <v>331</v>
      </c>
      <c r="G819" s="35">
        <v>78.8</v>
      </c>
      <c r="H819" s="35">
        <v>90.9</v>
      </c>
      <c r="I819" s="35">
        <v>89</v>
      </c>
      <c r="J819" s="35" t="s">
        <v>252</v>
      </c>
      <c r="K819" s="35" t="s">
        <v>218</v>
      </c>
      <c r="M819" s="38">
        <f t="shared" si="12"/>
        <v>0.80952380952380953</v>
      </c>
    </row>
    <row r="820" spans="1:13" hidden="1" x14ac:dyDescent="0.35">
      <c r="A820" s="35" t="s">
        <v>251</v>
      </c>
      <c r="B820" s="35" t="s">
        <v>359</v>
      </c>
      <c r="C820" s="35">
        <v>7226</v>
      </c>
      <c r="D820" s="35">
        <v>3125</v>
      </c>
      <c r="E820" s="35">
        <v>43.2</v>
      </c>
      <c r="F820" s="35">
        <v>2664</v>
      </c>
      <c r="G820" s="35">
        <v>36.9</v>
      </c>
      <c r="H820" s="35">
        <v>65</v>
      </c>
      <c r="I820" s="35">
        <v>56.9</v>
      </c>
      <c r="J820" s="35" t="s">
        <v>252</v>
      </c>
      <c r="K820" s="35" t="s">
        <v>218</v>
      </c>
      <c r="M820" s="38">
        <f t="shared" si="12"/>
        <v>0.43246609465817881</v>
      </c>
    </row>
    <row r="821" spans="1:13" x14ac:dyDescent="0.35">
      <c r="A821" s="35" t="s">
        <v>253</v>
      </c>
      <c r="B821" s="35" t="s">
        <v>10</v>
      </c>
      <c r="C821" s="35">
        <v>1367</v>
      </c>
      <c r="D821" s="35">
        <v>509</v>
      </c>
      <c r="E821" s="35">
        <v>37.200000000000003</v>
      </c>
      <c r="F821" s="35">
        <v>369</v>
      </c>
      <c r="G821" s="35">
        <v>27</v>
      </c>
      <c r="H821" s="35">
        <v>66.3</v>
      </c>
      <c r="I821" s="35">
        <v>54.5</v>
      </c>
      <c r="J821" s="35" t="s">
        <v>254</v>
      </c>
      <c r="K821" s="35" t="s">
        <v>218</v>
      </c>
      <c r="M821" s="38">
        <f t="shared" si="12"/>
        <v>0.3723482077542063</v>
      </c>
    </row>
    <row r="822" spans="1:13" hidden="1" x14ac:dyDescent="0.35">
      <c r="A822" s="35" t="s">
        <v>253</v>
      </c>
      <c r="B822" s="35" t="s">
        <v>358</v>
      </c>
      <c r="C822" s="35">
        <v>10136</v>
      </c>
      <c r="D822" s="35">
        <v>5371</v>
      </c>
      <c r="E822" s="35">
        <v>53</v>
      </c>
      <c r="F822" s="35">
        <v>4632</v>
      </c>
      <c r="G822" s="35">
        <v>45.7</v>
      </c>
      <c r="H822" s="35">
        <v>76.400000000000006</v>
      </c>
      <c r="I822" s="35">
        <v>66.900000000000006</v>
      </c>
      <c r="J822" s="35" t="s">
        <v>254</v>
      </c>
      <c r="K822" s="35" t="s">
        <v>218</v>
      </c>
      <c r="M822" s="38">
        <f t="shared" si="12"/>
        <v>0.52989344909234415</v>
      </c>
    </row>
    <row r="823" spans="1:13" hidden="1" x14ac:dyDescent="0.35">
      <c r="A823" s="35" t="s">
        <v>253</v>
      </c>
      <c r="B823" s="35" t="s">
        <v>13</v>
      </c>
      <c r="C823" s="35">
        <v>3228</v>
      </c>
      <c r="D823" s="35">
        <v>1194</v>
      </c>
      <c r="E823" s="35">
        <v>37</v>
      </c>
      <c r="F823" s="35">
        <v>939</v>
      </c>
      <c r="G823" s="35">
        <v>29.1</v>
      </c>
      <c r="H823" s="35">
        <v>65.7</v>
      </c>
      <c r="I823" s="35">
        <v>54.5</v>
      </c>
      <c r="J823" s="35" t="s">
        <v>254</v>
      </c>
      <c r="K823" s="35" t="s">
        <v>218</v>
      </c>
      <c r="M823" s="38">
        <f t="shared" si="12"/>
        <v>0.36988847583643125</v>
      </c>
    </row>
    <row r="824" spans="1:13" hidden="1" x14ac:dyDescent="0.35">
      <c r="A824" s="35" t="s">
        <v>253</v>
      </c>
      <c r="B824" s="35" t="s">
        <v>14</v>
      </c>
      <c r="C824" s="35">
        <v>3037</v>
      </c>
      <c r="D824" s="35">
        <v>1658</v>
      </c>
      <c r="E824" s="35">
        <v>54.6</v>
      </c>
      <c r="F824" s="35">
        <v>1417</v>
      </c>
      <c r="G824" s="35">
        <v>46.7</v>
      </c>
      <c r="H824" s="35">
        <v>76.900000000000006</v>
      </c>
      <c r="I824" s="35">
        <v>69</v>
      </c>
      <c r="J824" s="35" t="s">
        <v>254</v>
      </c>
      <c r="K824" s="35" t="s">
        <v>218</v>
      </c>
      <c r="M824" s="38">
        <f t="shared" si="12"/>
        <v>0.54593348699374378</v>
      </c>
    </row>
    <row r="825" spans="1:13" hidden="1" x14ac:dyDescent="0.35">
      <c r="A825" s="35" t="s">
        <v>253</v>
      </c>
      <c r="B825" s="35" t="s">
        <v>15</v>
      </c>
      <c r="C825" s="35">
        <v>1830</v>
      </c>
      <c r="D825" s="35">
        <v>1397</v>
      </c>
      <c r="E825" s="35">
        <v>76.3</v>
      </c>
      <c r="F825" s="35">
        <v>1319</v>
      </c>
      <c r="G825" s="35">
        <v>72.099999999999994</v>
      </c>
      <c r="H825" s="35">
        <v>89</v>
      </c>
      <c r="I825" s="35">
        <v>84.7</v>
      </c>
      <c r="J825" s="35" t="s">
        <v>254</v>
      </c>
      <c r="K825" s="35" t="s">
        <v>218</v>
      </c>
      <c r="M825" s="38">
        <f t="shared" si="12"/>
        <v>0.76338797814207648</v>
      </c>
    </row>
    <row r="826" spans="1:13" hidden="1" x14ac:dyDescent="0.35">
      <c r="A826" s="35" t="s">
        <v>253</v>
      </c>
      <c r="B826" s="35" t="s">
        <v>16</v>
      </c>
      <c r="C826" s="35">
        <v>674</v>
      </c>
      <c r="D826" s="35">
        <v>588</v>
      </c>
      <c r="E826" s="35">
        <v>87.2</v>
      </c>
      <c r="F826" s="35">
        <v>572</v>
      </c>
      <c r="G826" s="35">
        <v>84.8</v>
      </c>
      <c r="H826" s="35">
        <v>90.9</v>
      </c>
      <c r="I826" s="35">
        <v>89</v>
      </c>
      <c r="J826" s="35" t="s">
        <v>254</v>
      </c>
      <c r="K826" s="35" t="s">
        <v>218</v>
      </c>
      <c r="M826" s="38">
        <f t="shared" si="12"/>
        <v>0.87240356083086057</v>
      </c>
    </row>
    <row r="827" spans="1:13" hidden="1" x14ac:dyDescent="0.35">
      <c r="A827" s="35" t="s">
        <v>253</v>
      </c>
      <c r="B827" s="35" t="s">
        <v>359</v>
      </c>
      <c r="C827" s="35">
        <v>12199</v>
      </c>
      <c r="D827" s="35">
        <v>5371</v>
      </c>
      <c r="E827" s="35">
        <v>44</v>
      </c>
      <c r="F827" s="35">
        <v>4632</v>
      </c>
      <c r="G827" s="35">
        <v>38</v>
      </c>
      <c r="H827" s="35">
        <v>65</v>
      </c>
      <c r="I827" s="35">
        <v>56.9</v>
      </c>
      <c r="J827" s="35" t="s">
        <v>254</v>
      </c>
      <c r="K827" s="35" t="s">
        <v>218</v>
      </c>
      <c r="M827" s="38">
        <f t="shared" si="12"/>
        <v>0.44028199032707599</v>
      </c>
    </row>
    <row r="828" spans="1:13" x14ac:dyDescent="0.35">
      <c r="A828" s="35" t="s">
        <v>255</v>
      </c>
      <c r="B828" s="35" t="s">
        <v>10</v>
      </c>
      <c r="C828" s="35">
        <v>2453</v>
      </c>
      <c r="D828" s="35">
        <v>1163</v>
      </c>
      <c r="E828" s="35">
        <v>47.4</v>
      </c>
      <c r="F828" s="35">
        <v>906</v>
      </c>
      <c r="G828" s="35">
        <v>36.9</v>
      </c>
      <c r="H828" s="35">
        <v>66.3</v>
      </c>
      <c r="I828" s="35">
        <v>54.5</v>
      </c>
      <c r="J828" s="35" t="s">
        <v>256</v>
      </c>
      <c r="K828" s="35" t="s">
        <v>218</v>
      </c>
      <c r="M828" s="38">
        <f t="shared" si="12"/>
        <v>0.47411333061557276</v>
      </c>
    </row>
    <row r="829" spans="1:13" hidden="1" x14ac:dyDescent="0.35">
      <c r="A829" s="35" t="s">
        <v>255</v>
      </c>
      <c r="B829" s="35" t="s">
        <v>358</v>
      </c>
      <c r="C829" s="35">
        <v>17157</v>
      </c>
      <c r="D829" s="35">
        <v>9780</v>
      </c>
      <c r="E829" s="35">
        <v>57</v>
      </c>
      <c r="F829" s="35">
        <v>8350</v>
      </c>
      <c r="G829" s="35">
        <v>48.7</v>
      </c>
      <c r="H829" s="35">
        <v>76.400000000000006</v>
      </c>
      <c r="I829" s="35">
        <v>66.900000000000006</v>
      </c>
      <c r="J829" s="35" t="s">
        <v>256</v>
      </c>
      <c r="K829" s="35" t="s">
        <v>218</v>
      </c>
      <c r="M829" s="38">
        <f t="shared" si="12"/>
        <v>0.5700297254764819</v>
      </c>
    </row>
    <row r="830" spans="1:13" hidden="1" x14ac:dyDescent="0.35">
      <c r="A830" s="35" t="s">
        <v>255</v>
      </c>
      <c r="B830" s="35" t="s">
        <v>13</v>
      </c>
      <c r="C830" s="35">
        <v>5663</v>
      </c>
      <c r="D830" s="35">
        <v>2447</v>
      </c>
      <c r="E830" s="35">
        <v>43.2</v>
      </c>
      <c r="F830" s="35">
        <v>1932</v>
      </c>
      <c r="G830" s="35">
        <v>34.1</v>
      </c>
      <c r="H830" s="35">
        <v>65.7</v>
      </c>
      <c r="I830" s="35">
        <v>54.5</v>
      </c>
      <c r="J830" s="35" t="s">
        <v>256</v>
      </c>
      <c r="K830" s="35" t="s">
        <v>218</v>
      </c>
      <c r="M830" s="38">
        <f t="shared" si="12"/>
        <v>0.43210312555182767</v>
      </c>
    </row>
    <row r="831" spans="1:13" hidden="1" x14ac:dyDescent="0.35">
      <c r="A831" s="35" t="s">
        <v>255</v>
      </c>
      <c r="B831" s="35" t="s">
        <v>14</v>
      </c>
      <c r="C831" s="35">
        <v>5687</v>
      </c>
      <c r="D831" s="35">
        <v>3445</v>
      </c>
      <c r="E831" s="35">
        <v>60.6</v>
      </c>
      <c r="F831" s="35">
        <v>2936</v>
      </c>
      <c r="G831" s="35">
        <v>51.6</v>
      </c>
      <c r="H831" s="35">
        <v>76.900000000000006</v>
      </c>
      <c r="I831" s="35">
        <v>69</v>
      </c>
      <c r="J831" s="35" t="s">
        <v>256</v>
      </c>
      <c r="K831" s="35" t="s">
        <v>218</v>
      </c>
      <c r="M831" s="38">
        <f t="shared" si="12"/>
        <v>0.60576754000351685</v>
      </c>
    </row>
    <row r="832" spans="1:13" hidden="1" x14ac:dyDescent="0.35">
      <c r="A832" s="35" t="s">
        <v>255</v>
      </c>
      <c r="B832" s="35" t="s">
        <v>15</v>
      </c>
      <c r="C832" s="35">
        <v>2667</v>
      </c>
      <c r="D832" s="35">
        <v>2094</v>
      </c>
      <c r="E832" s="35">
        <v>78.5</v>
      </c>
      <c r="F832" s="35">
        <v>1978</v>
      </c>
      <c r="G832" s="35">
        <v>74.2</v>
      </c>
      <c r="H832" s="35">
        <v>89</v>
      </c>
      <c r="I832" s="35">
        <v>84.7</v>
      </c>
      <c r="J832" s="35" t="s">
        <v>256</v>
      </c>
      <c r="K832" s="35" t="s">
        <v>218</v>
      </c>
      <c r="M832" s="38">
        <f t="shared" si="12"/>
        <v>0.78515185601799775</v>
      </c>
    </row>
    <row r="833" spans="1:13" hidden="1" x14ac:dyDescent="0.35">
      <c r="A833" s="35" t="s">
        <v>255</v>
      </c>
      <c r="B833" s="35" t="s">
        <v>16</v>
      </c>
      <c r="C833" s="35">
        <v>687</v>
      </c>
      <c r="D833" s="35">
        <v>569</v>
      </c>
      <c r="E833" s="35">
        <v>82.9</v>
      </c>
      <c r="F833" s="35">
        <v>556</v>
      </c>
      <c r="G833" s="35">
        <v>81</v>
      </c>
      <c r="H833" s="35">
        <v>90.9</v>
      </c>
      <c r="I833" s="35">
        <v>89</v>
      </c>
      <c r="J833" s="35" t="s">
        <v>256</v>
      </c>
      <c r="K833" s="35" t="s">
        <v>218</v>
      </c>
      <c r="M833" s="38">
        <f t="shared" si="12"/>
        <v>0.8282387190684134</v>
      </c>
    </row>
    <row r="834" spans="1:13" hidden="1" x14ac:dyDescent="0.35">
      <c r="A834" s="35" t="s">
        <v>255</v>
      </c>
      <c r="B834" s="35" t="s">
        <v>359</v>
      </c>
      <c r="C834" s="35">
        <v>20862</v>
      </c>
      <c r="D834" s="35">
        <v>9780</v>
      </c>
      <c r="E834" s="35">
        <v>46.9</v>
      </c>
      <c r="F834" s="35">
        <v>8350</v>
      </c>
      <c r="G834" s="35">
        <v>40</v>
      </c>
      <c r="H834" s="35">
        <v>65</v>
      </c>
      <c r="I834" s="35">
        <v>56.9</v>
      </c>
      <c r="J834" s="35" t="s">
        <v>256</v>
      </c>
      <c r="K834" s="35" t="s">
        <v>218</v>
      </c>
      <c r="M834" s="38">
        <f t="shared" si="12"/>
        <v>0.46879493816508483</v>
      </c>
    </row>
    <row r="835" spans="1:13" x14ac:dyDescent="0.35">
      <c r="A835" s="35" t="s">
        <v>257</v>
      </c>
      <c r="B835" s="35" t="s">
        <v>10</v>
      </c>
      <c r="C835" s="35">
        <v>129</v>
      </c>
      <c r="D835" s="35">
        <v>46</v>
      </c>
      <c r="E835" s="35">
        <v>35.799999999999997</v>
      </c>
      <c r="F835" s="35">
        <v>42</v>
      </c>
      <c r="G835" s="35">
        <v>32.700000000000003</v>
      </c>
      <c r="H835" s="35">
        <v>66.3</v>
      </c>
      <c r="I835" s="35">
        <v>54.5</v>
      </c>
      <c r="J835" s="35" t="s">
        <v>258</v>
      </c>
      <c r="K835" s="35" t="s">
        <v>218</v>
      </c>
      <c r="M835" s="38">
        <f t="shared" ref="M835:M898" si="13">D835/C835</f>
        <v>0.35658914728682173</v>
      </c>
    </row>
    <row r="836" spans="1:13" hidden="1" x14ac:dyDescent="0.35">
      <c r="A836" s="35" t="s">
        <v>257</v>
      </c>
      <c r="B836" s="35" t="s">
        <v>358</v>
      </c>
      <c r="C836" s="35">
        <v>1142</v>
      </c>
      <c r="D836" s="35">
        <v>661</v>
      </c>
      <c r="E836" s="35">
        <v>57.9</v>
      </c>
      <c r="F836" s="35">
        <v>589</v>
      </c>
      <c r="G836" s="35">
        <v>51.6</v>
      </c>
      <c r="H836" s="35">
        <v>76.400000000000006</v>
      </c>
      <c r="I836" s="35">
        <v>66.900000000000006</v>
      </c>
      <c r="J836" s="35" t="s">
        <v>258</v>
      </c>
      <c r="K836" s="35" t="s">
        <v>218</v>
      </c>
      <c r="M836" s="38">
        <f t="shared" si="13"/>
        <v>0.57880910683012254</v>
      </c>
    </row>
    <row r="837" spans="1:13" hidden="1" x14ac:dyDescent="0.35">
      <c r="A837" s="35" t="s">
        <v>257</v>
      </c>
      <c r="B837" s="35" t="s">
        <v>13</v>
      </c>
      <c r="C837" s="35">
        <v>330</v>
      </c>
      <c r="D837" s="35">
        <v>133</v>
      </c>
      <c r="E837" s="35">
        <v>40.299999999999997</v>
      </c>
      <c r="F837" s="35">
        <v>106</v>
      </c>
      <c r="G837" s="35">
        <v>32.1</v>
      </c>
      <c r="H837" s="35">
        <v>65.7</v>
      </c>
      <c r="I837" s="35">
        <v>54.5</v>
      </c>
      <c r="J837" s="35" t="s">
        <v>258</v>
      </c>
      <c r="K837" s="35" t="s">
        <v>218</v>
      </c>
      <c r="M837" s="38">
        <f t="shared" si="13"/>
        <v>0.40303030303030302</v>
      </c>
    </row>
    <row r="838" spans="1:13" hidden="1" x14ac:dyDescent="0.35">
      <c r="A838" s="35" t="s">
        <v>257</v>
      </c>
      <c r="B838" s="35" t="s">
        <v>14</v>
      </c>
      <c r="C838" s="35">
        <v>453</v>
      </c>
      <c r="D838" s="35">
        <v>276</v>
      </c>
      <c r="E838" s="35">
        <v>60.9</v>
      </c>
      <c r="F838" s="35">
        <v>248</v>
      </c>
      <c r="G838" s="35">
        <v>54.7</v>
      </c>
      <c r="H838" s="35">
        <v>76.900000000000006</v>
      </c>
      <c r="I838" s="35">
        <v>69</v>
      </c>
      <c r="J838" s="35" t="s">
        <v>258</v>
      </c>
      <c r="K838" s="35" t="s">
        <v>218</v>
      </c>
      <c r="M838" s="38">
        <f t="shared" si="13"/>
        <v>0.60927152317880795</v>
      </c>
    </row>
    <row r="839" spans="1:13" hidden="1" x14ac:dyDescent="0.35">
      <c r="A839" s="35" t="s">
        <v>257</v>
      </c>
      <c r="B839" s="35" t="s">
        <v>15</v>
      </c>
      <c r="C839" s="35">
        <v>203</v>
      </c>
      <c r="D839" s="35">
        <v>177</v>
      </c>
      <c r="E839" s="35">
        <v>87.1</v>
      </c>
      <c r="F839" s="35">
        <v>167</v>
      </c>
      <c r="G839" s="35">
        <v>82.1</v>
      </c>
      <c r="H839" s="35">
        <v>89</v>
      </c>
      <c r="I839" s="35">
        <v>84.7</v>
      </c>
      <c r="J839" s="35" t="s">
        <v>258</v>
      </c>
      <c r="K839" s="35" t="s">
        <v>218</v>
      </c>
      <c r="M839" s="38">
        <f t="shared" si="13"/>
        <v>0.8719211822660099</v>
      </c>
    </row>
    <row r="840" spans="1:13" hidden="1" x14ac:dyDescent="0.35">
      <c r="A840" s="35" t="s">
        <v>257</v>
      </c>
      <c r="B840" s="35" t="s">
        <v>16</v>
      </c>
      <c r="C840" s="35">
        <v>27</v>
      </c>
      <c r="D840" s="35">
        <v>28</v>
      </c>
      <c r="E840" s="35">
        <v>100</v>
      </c>
      <c r="F840" s="35">
        <v>25</v>
      </c>
      <c r="G840" s="35">
        <v>92.4</v>
      </c>
      <c r="H840" s="35">
        <v>90.9</v>
      </c>
      <c r="I840" s="35">
        <v>89</v>
      </c>
      <c r="J840" s="35" t="s">
        <v>258</v>
      </c>
      <c r="K840" s="35" t="s">
        <v>218</v>
      </c>
      <c r="M840" s="38">
        <f t="shared" si="13"/>
        <v>1.037037037037037</v>
      </c>
    </row>
    <row r="841" spans="1:13" hidden="1" x14ac:dyDescent="0.35">
      <c r="A841" s="35" t="s">
        <v>257</v>
      </c>
      <c r="B841" s="35" t="s">
        <v>359</v>
      </c>
      <c r="C841" s="35">
        <v>1336</v>
      </c>
      <c r="D841" s="35">
        <v>661</v>
      </c>
      <c r="E841" s="35">
        <v>49.5</v>
      </c>
      <c r="F841" s="35">
        <v>589</v>
      </c>
      <c r="G841" s="35">
        <v>44.1</v>
      </c>
      <c r="H841" s="35">
        <v>65</v>
      </c>
      <c r="I841" s="35">
        <v>56.9</v>
      </c>
      <c r="J841" s="35" t="s">
        <v>258</v>
      </c>
      <c r="K841" s="35" t="s">
        <v>218</v>
      </c>
      <c r="M841" s="38">
        <f t="shared" si="13"/>
        <v>0.49476047904191617</v>
      </c>
    </row>
    <row r="842" spans="1:13" x14ac:dyDescent="0.35">
      <c r="A842" s="35" t="s">
        <v>259</v>
      </c>
      <c r="B842" s="35" t="s">
        <v>10</v>
      </c>
      <c r="C842" s="35">
        <v>1292</v>
      </c>
      <c r="D842" s="35">
        <v>659</v>
      </c>
      <c r="E842" s="35">
        <v>51</v>
      </c>
      <c r="F842" s="35">
        <v>470</v>
      </c>
      <c r="G842" s="35">
        <v>36.4</v>
      </c>
      <c r="H842" s="35">
        <v>66.3</v>
      </c>
      <c r="I842" s="35">
        <v>54.5</v>
      </c>
      <c r="J842" s="35" t="s">
        <v>260</v>
      </c>
      <c r="K842" s="35" t="s">
        <v>218</v>
      </c>
      <c r="M842" s="38">
        <f t="shared" si="13"/>
        <v>0.51006191950464397</v>
      </c>
    </row>
    <row r="843" spans="1:13" hidden="1" x14ac:dyDescent="0.35">
      <c r="A843" s="35" t="s">
        <v>259</v>
      </c>
      <c r="B843" s="35" t="s">
        <v>358</v>
      </c>
      <c r="C843" s="35">
        <v>9551</v>
      </c>
      <c r="D843" s="35">
        <v>5504</v>
      </c>
      <c r="E843" s="35">
        <v>57.6</v>
      </c>
      <c r="F843" s="35">
        <v>4549</v>
      </c>
      <c r="G843" s="35">
        <v>47.6</v>
      </c>
      <c r="H843" s="35">
        <v>76.400000000000006</v>
      </c>
      <c r="I843" s="35">
        <v>66.900000000000006</v>
      </c>
      <c r="J843" s="35" t="s">
        <v>260</v>
      </c>
      <c r="K843" s="35" t="s">
        <v>218</v>
      </c>
      <c r="M843" s="38">
        <f t="shared" si="13"/>
        <v>0.57627473562977694</v>
      </c>
    </row>
    <row r="844" spans="1:13" hidden="1" x14ac:dyDescent="0.35">
      <c r="A844" s="35" t="s">
        <v>259</v>
      </c>
      <c r="B844" s="35" t="s">
        <v>13</v>
      </c>
      <c r="C844" s="35">
        <v>3468</v>
      </c>
      <c r="D844" s="35">
        <v>1592</v>
      </c>
      <c r="E844" s="35">
        <v>45.9</v>
      </c>
      <c r="F844" s="35">
        <v>1215</v>
      </c>
      <c r="G844" s="35">
        <v>35</v>
      </c>
      <c r="H844" s="35">
        <v>65.7</v>
      </c>
      <c r="I844" s="35">
        <v>54.5</v>
      </c>
      <c r="J844" s="35" t="s">
        <v>260</v>
      </c>
      <c r="K844" s="35" t="s">
        <v>218</v>
      </c>
      <c r="M844" s="38">
        <f t="shared" si="13"/>
        <v>0.45905420991926182</v>
      </c>
    </row>
    <row r="845" spans="1:13" hidden="1" x14ac:dyDescent="0.35">
      <c r="A845" s="35" t="s">
        <v>259</v>
      </c>
      <c r="B845" s="35" t="s">
        <v>14</v>
      </c>
      <c r="C845" s="35">
        <v>3134</v>
      </c>
      <c r="D845" s="35">
        <v>1911</v>
      </c>
      <c r="E845" s="35">
        <v>61</v>
      </c>
      <c r="F845" s="35">
        <v>1627</v>
      </c>
      <c r="G845" s="35">
        <v>51.9</v>
      </c>
      <c r="H845" s="35">
        <v>76.900000000000006</v>
      </c>
      <c r="I845" s="35">
        <v>69</v>
      </c>
      <c r="J845" s="35" t="s">
        <v>260</v>
      </c>
      <c r="K845" s="35" t="s">
        <v>218</v>
      </c>
      <c r="M845" s="38">
        <f t="shared" si="13"/>
        <v>0.60976388002552651</v>
      </c>
    </row>
    <row r="846" spans="1:13" hidden="1" x14ac:dyDescent="0.35">
      <c r="A846" s="35" t="s">
        <v>259</v>
      </c>
      <c r="B846" s="35" t="s">
        <v>15</v>
      </c>
      <c r="C846" s="35">
        <v>1299</v>
      </c>
      <c r="D846" s="35">
        <v>1037</v>
      </c>
      <c r="E846" s="35">
        <v>79.900000000000006</v>
      </c>
      <c r="F846" s="35">
        <v>959</v>
      </c>
      <c r="G846" s="35">
        <v>73.900000000000006</v>
      </c>
      <c r="H846" s="35">
        <v>89</v>
      </c>
      <c r="I846" s="35">
        <v>84.7</v>
      </c>
      <c r="J846" s="35" t="s">
        <v>260</v>
      </c>
      <c r="K846" s="35" t="s">
        <v>218</v>
      </c>
      <c r="M846" s="38">
        <f t="shared" si="13"/>
        <v>0.798306389530408</v>
      </c>
    </row>
    <row r="847" spans="1:13" hidden="1" x14ac:dyDescent="0.35">
      <c r="A847" s="35" t="s">
        <v>259</v>
      </c>
      <c r="B847" s="35" t="s">
        <v>16</v>
      </c>
      <c r="C847" s="35">
        <v>359</v>
      </c>
      <c r="D847" s="35">
        <v>272</v>
      </c>
      <c r="E847" s="35">
        <v>75.8</v>
      </c>
      <c r="F847" s="35">
        <v>265</v>
      </c>
      <c r="G847" s="35">
        <v>73.900000000000006</v>
      </c>
      <c r="H847" s="35">
        <v>90.9</v>
      </c>
      <c r="I847" s="35">
        <v>89</v>
      </c>
      <c r="J847" s="35" t="s">
        <v>260</v>
      </c>
      <c r="K847" s="35" t="s">
        <v>218</v>
      </c>
      <c r="M847" s="38">
        <f t="shared" si="13"/>
        <v>0.75766016713091922</v>
      </c>
    </row>
    <row r="848" spans="1:13" hidden="1" x14ac:dyDescent="0.35">
      <c r="A848" s="35" t="s">
        <v>259</v>
      </c>
      <c r="B848" s="35" t="s">
        <v>359</v>
      </c>
      <c r="C848" s="35">
        <v>11676</v>
      </c>
      <c r="D848" s="35">
        <v>5504</v>
      </c>
      <c r="E848" s="35">
        <v>47.1</v>
      </c>
      <c r="F848" s="35">
        <v>4549</v>
      </c>
      <c r="G848" s="35">
        <v>39</v>
      </c>
      <c r="H848" s="35">
        <v>65</v>
      </c>
      <c r="I848" s="35">
        <v>56.9</v>
      </c>
      <c r="J848" s="35" t="s">
        <v>260</v>
      </c>
      <c r="K848" s="35" t="s">
        <v>218</v>
      </c>
      <c r="M848" s="38">
        <f t="shared" si="13"/>
        <v>0.47139431312093183</v>
      </c>
    </row>
    <row r="849" spans="1:13" x14ac:dyDescent="0.35">
      <c r="A849" s="35" t="s">
        <v>261</v>
      </c>
      <c r="B849" s="35" t="s">
        <v>10</v>
      </c>
      <c r="C849" s="35">
        <v>606</v>
      </c>
      <c r="D849" s="35">
        <v>190</v>
      </c>
      <c r="E849" s="35">
        <v>31.4</v>
      </c>
      <c r="F849" s="35">
        <v>114</v>
      </c>
      <c r="G849" s="35">
        <v>18.8</v>
      </c>
      <c r="H849" s="35">
        <v>66.3</v>
      </c>
      <c r="I849" s="35">
        <v>54.5</v>
      </c>
      <c r="J849" s="35" t="s">
        <v>262</v>
      </c>
      <c r="K849" s="35" t="s">
        <v>218</v>
      </c>
      <c r="M849" s="38">
        <f t="shared" si="13"/>
        <v>0.31353135313531355</v>
      </c>
    </row>
    <row r="850" spans="1:13" hidden="1" x14ac:dyDescent="0.35">
      <c r="A850" s="35" t="s">
        <v>261</v>
      </c>
      <c r="B850" s="35" t="s">
        <v>358</v>
      </c>
      <c r="C850" s="35">
        <v>3269</v>
      </c>
      <c r="D850" s="35">
        <v>1630</v>
      </c>
      <c r="E850" s="35">
        <v>49.9</v>
      </c>
      <c r="F850" s="35">
        <v>1294</v>
      </c>
      <c r="G850" s="35">
        <v>39.6</v>
      </c>
      <c r="H850" s="35">
        <v>76.400000000000006</v>
      </c>
      <c r="I850" s="35">
        <v>66.900000000000006</v>
      </c>
      <c r="J850" s="35" t="s">
        <v>262</v>
      </c>
      <c r="K850" s="35" t="s">
        <v>218</v>
      </c>
      <c r="M850" s="38">
        <f t="shared" si="13"/>
        <v>0.4986234322422759</v>
      </c>
    </row>
    <row r="851" spans="1:13" hidden="1" x14ac:dyDescent="0.35">
      <c r="A851" s="35" t="s">
        <v>261</v>
      </c>
      <c r="B851" s="35" t="s">
        <v>13</v>
      </c>
      <c r="C851" s="35">
        <v>1177</v>
      </c>
      <c r="D851" s="35">
        <v>463</v>
      </c>
      <c r="E851" s="35">
        <v>39.299999999999997</v>
      </c>
      <c r="F851" s="35">
        <v>333</v>
      </c>
      <c r="G851" s="35">
        <v>28.3</v>
      </c>
      <c r="H851" s="35">
        <v>65.7</v>
      </c>
      <c r="I851" s="35">
        <v>54.5</v>
      </c>
      <c r="J851" s="35" t="s">
        <v>262</v>
      </c>
      <c r="K851" s="35" t="s">
        <v>218</v>
      </c>
      <c r="M851" s="38">
        <f t="shared" si="13"/>
        <v>0.39337298215802891</v>
      </c>
    </row>
    <row r="852" spans="1:13" hidden="1" x14ac:dyDescent="0.35">
      <c r="A852" s="35" t="s">
        <v>261</v>
      </c>
      <c r="B852" s="35" t="s">
        <v>14</v>
      </c>
      <c r="C852" s="35">
        <v>963</v>
      </c>
      <c r="D852" s="35">
        <v>572</v>
      </c>
      <c r="E852" s="35">
        <v>59.4</v>
      </c>
      <c r="F852" s="35">
        <v>470</v>
      </c>
      <c r="G852" s="35">
        <v>48.8</v>
      </c>
      <c r="H852" s="35">
        <v>76.900000000000006</v>
      </c>
      <c r="I852" s="35">
        <v>69</v>
      </c>
      <c r="J852" s="35" t="s">
        <v>262</v>
      </c>
      <c r="K852" s="35" t="s">
        <v>218</v>
      </c>
      <c r="M852" s="38">
        <f t="shared" si="13"/>
        <v>0.59397715472481827</v>
      </c>
    </row>
    <row r="853" spans="1:13" hidden="1" x14ac:dyDescent="0.35">
      <c r="A853" s="35" t="s">
        <v>261</v>
      </c>
      <c r="B853" s="35" t="s">
        <v>15</v>
      </c>
      <c r="C853" s="35">
        <v>426</v>
      </c>
      <c r="D853" s="35">
        <v>316</v>
      </c>
      <c r="E853" s="35">
        <v>74.2</v>
      </c>
      <c r="F853" s="35">
        <v>300</v>
      </c>
      <c r="G853" s="35">
        <v>70.5</v>
      </c>
      <c r="H853" s="35">
        <v>89</v>
      </c>
      <c r="I853" s="35">
        <v>84.7</v>
      </c>
      <c r="J853" s="35" t="s">
        <v>262</v>
      </c>
      <c r="K853" s="35" t="s">
        <v>218</v>
      </c>
      <c r="M853" s="38">
        <f t="shared" si="13"/>
        <v>0.74178403755868549</v>
      </c>
    </row>
    <row r="854" spans="1:13" hidden="1" x14ac:dyDescent="0.35">
      <c r="A854" s="35" t="s">
        <v>261</v>
      </c>
      <c r="B854" s="35" t="s">
        <v>16</v>
      </c>
      <c r="C854" s="35">
        <v>97</v>
      </c>
      <c r="D854" s="35">
        <v>76</v>
      </c>
      <c r="E854" s="35">
        <v>78</v>
      </c>
      <c r="F854" s="35">
        <v>71</v>
      </c>
      <c r="G854" s="35">
        <v>72.900000000000006</v>
      </c>
      <c r="H854" s="35">
        <v>90.9</v>
      </c>
      <c r="I854" s="35">
        <v>89</v>
      </c>
      <c r="J854" s="35" t="s">
        <v>262</v>
      </c>
      <c r="K854" s="35" t="s">
        <v>218</v>
      </c>
      <c r="M854" s="38">
        <f t="shared" si="13"/>
        <v>0.78350515463917525</v>
      </c>
    </row>
    <row r="855" spans="1:13" hidden="1" x14ac:dyDescent="0.35">
      <c r="A855" s="35" t="s">
        <v>261</v>
      </c>
      <c r="B855" s="35" t="s">
        <v>359</v>
      </c>
      <c r="C855" s="35">
        <v>4238</v>
      </c>
      <c r="D855" s="35">
        <v>1630</v>
      </c>
      <c r="E855" s="35">
        <v>38.5</v>
      </c>
      <c r="F855" s="35">
        <v>1294</v>
      </c>
      <c r="G855" s="35">
        <v>30.5</v>
      </c>
      <c r="H855" s="35">
        <v>65</v>
      </c>
      <c r="I855" s="35">
        <v>56.9</v>
      </c>
      <c r="J855" s="35" t="s">
        <v>262</v>
      </c>
      <c r="K855" s="35" t="s">
        <v>218</v>
      </c>
      <c r="M855" s="38">
        <f t="shared" si="13"/>
        <v>0.38461538461538464</v>
      </c>
    </row>
    <row r="856" spans="1:13" x14ac:dyDescent="0.35">
      <c r="A856" s="35" t="s">
        <v>263</v>
      </c>
      <c r="B856" s="35" t="s">
        <v>10</v>
      </c>
      <c r="C856" s="35">
        <v>1478</v>
      </c>
      <c r="D856" s="35">
        <v>446</v>
      </c>
      <c r="E856" s="35">
        <v>30.2</v>
      </c>
      <c r="F856" s="35">
        <v>294</v>
      </c>
      <c r="G856" s="35">
        <v>19.899999999999999</v>
      </c>
      <c r="H856" s="35">
        <v>66.3</v>
      </c>
      <c r="I856" s="35">
        <v>54.5</v>
      </c>
      <c r="J856" s="35" t="s">
        <v>264</v>
      </c>
      <c r="K856" s="35" t="s">
        <v>218</v>
      </c>
      <c r="M856" s="38">
        <f t="shared" si="13"/>
        <v>0.30175913396481729</v>
      </c>
    </row>
    <row r="857" spans="1:13" hidden="1" x14ac:dyDescent="0.35">
      <c r="A857" s="35" t="s">
        <v>263</v>
      </c>
      <c r="B857" s="35" t="s">
        <v>358</v>
      </c>
      <c r="C857" s="35">
        <v>9580</v>
      </c>
      <c r="D857" s="35">
        <v>4585</v>
      </c>
      <c r="E857" s="35">
        <v>47.9</v>
      </c>
      <c r="F857" s="35">
        <v>3679</v>
      </c>
      <c r="G857" s="35">
        <v>38.4</v>
      </c>
      <c r="H857" s="35">
        <v>76.400000000000006</v>
      </c>
      <c r="I857" s="35">
        <v>66.900000000000006</v>
      </c>
      <c r="J857" s="35" t="s">
        <v>264</v>
      </c>
      <c r="K857" s="35" t="s">
        <v>218</v>
      </c>
      <c r="M857" s="38">
        <f t="shared" si="13"/>
        <v>0.47860125260960334</v>
      </c>
    </row>
    <row r="858" spans="1:13" hidden="1" x14ac:dyDescent="0.35">
      <c r="A858" s="35" t="s">
        <v>263</v>
      </c>
      <c r="B858" s="35" t="s">
        <v>13</v>
      </c>
      <c r="C858" s="35">
        <v>2916</v>
      </c>
      <c r="D858" s="35">
        <v>1072</v>
      </c>
      <c r="E858" s="35">
        <v>36.799999999999997</v>
      </c>
      <c r="F858" s="35">
        <v>752</v>
      </c>
      <c r="G858" s="35">
        <v>25.8</v>
      </c>
      <c r="H858" s="35">
        <v>65.7</v>
      </c>
      <c r="I858" s="35">
        <v>54.5</v>
      </c>
      <c r="J858" s="35" t="s">
        <v>264</v>
      </c>
      <c r="K858" s="35" t="s">
        <v>218</v>
      </c>
      <c r="M858" s="38">
        <f t="shared" si="13"/>
        <v>0.36762688614540467</v>
      </c>
    </row>
    <row r="859" spans="1:13" hidden="1" x14ac:dyDescent="0.35">
      <c r="A859" s="35" t="s">
        <v>263</v>
      </c>
      <c r="B859" s="35" t="s">
        <v>14</v>
      </c>
      <c r="C859" s="35">
        <v>2925</v>
      </c>
      <c r="D859" s="35">
        <v>1417</v>
      </c>
      <c r="E859" s="35">
        <v>48.4</v>
      </c>
      <c r="F859" s="35">
        <v>1127</v>
      </c>
      <c r="G859" s="35">
        <v>38.5</v>
      </c>
      <c r="H859" s="35">
        <v>76.900000000000006</v>
      </c>
      <c r="I859" s="35">
        <v>69</v>
      </c>
      <c r="J859" s="35" t="s">
        <v>264</v>
      </c>
      <c r="K859" s="35" t="s">
        <v>218</v>
      </c>
      <c r="M859" s="38">
        <f t="shared" si="13"/>
        <v>0.48444444444444446</v>
      </c>
    </row>
    <row r="860" spans="1:13" hidden="1" x14ac:dyDescent="0.35">
      <c r="A860" s="35" t="s">
        <v>263</v>
      </c>
      <c r="B860" s="35" t="s">
        <v>15</v>
      </c>
      <c r="C860" s="35">
        <v>1642</v>
      </c>
      <c r="D860" s="35">
        <v>1177</v>
      </c>
      <c r="E860" s="35">
        <v>71.7</v>
      </c>
      <c r="F860" s="35">
        <v>1056</v>
      </c>
      <c r="G860" s="35">
        <v>64.3</v>
      </c>
      <c r="H860" s="35">
        <v>89</v>
      </c>
      <c r="I860" s="35">
        <v>84.7</v>
      </c>
      <c r="J860" s="35" t="s">
        <v>264</v>
      </c>
      <c r="K860" s="35" t="s">
        <v>218</v>
      </c>
      <c r="M860" s="38">
        <f t="shared" si="13"/>
        <v>0.7168087697929354</v>
      </c>
    </row>
    <row r="861" spans="1:13" hidden="1" x14ac:dyDescent="0.35">
      <c r="A861" s="35" t="s">
        <v>263</v>
      </c>
      <c r="B861" s="35" t="s">
        <v>16</v>
      </c>
      <c r="C861" s="35">
        <v>618</v>
      </c>
      <c r="D861" s="35">
        <v>460</v>
      </c>
      <c r="E861" s="35">
        <v>74.400000000000006</v>
      </c>
      <c r="F861" s="35">
        <v>445</v>
      </c>
      <c r="G861" s="35">
        <v>72</v>
      </c>
      <c r="H861" s="35">
        <v>90.9</v>
      </c>
      <c r="I861" s="35">
        <v>89</v>
      </c>
      <c r="J861" s="35" t="s">
        <v>264</v>
      </c>
      <c r="K861" s="35" t="s">
        <v>218</v>
      </c>
      <c r="M861" s="38">
        <f t="shared" si="13"/>
        <v>0.74433656957928807</v>
      </c>
    </row>
    <row r="862" spans="1:13" hidden="1" x14ac:dyDescent="0.35">
      <c r="A862" s="35" t="s">
        <v>263</v>
      </c>
      <c r="B862" s="35" t="s">
        <v>359</v>
      </c>
      <c r="C862" s="35">
        <v>11613</v>
      </c>
      <c r="D862" s="35">
        <v>4585</v>
      </c>
      <c r="E862" s="35">
        <v>39.5</v>
      </c>
      <c r="F862" s="35">
        <v>3679</v>
      </c>
      <c r="G862" s="35">
        <v>31.7</v>
      </c>
      <c r="H862" s="35">
        <v>65</v>
      </c>
      <c r="I862" s="35">
        <v>56.9</v>
      </c>
      <c r="J862" s="35" t="s">
        <v>264</v>
      </c>
      <c r="K862" s="35" t="s">
        <v>218</v>
      </c>
      <c r="M862" s="38">
        <f t="shared" si="13"/>
        <v>0.3948161543098252</v>
      </c>
    </row>
    <row r="863" spans="1:13" x14ac:dyDescent="0.35">
      <c r="A863" s="35" t="s">
        <v>265</v>
      </c>
      <c r="B863" s="35" t="s">
        <v>10</v>
      </c>
      <c r="C863" s="35">
        <v>3574</v>
      </c>
      <c r="D863" s="35">
        <v>428</v>
      </c>
      <c r="E863" s="35">
        <v>12</v>
      </c>
      <c r="F863" s="35">
        <v>308</v>
      </c>
      <c r="G863" s="35">
        <v>8.6</v>
      </c>
      <c r="H863" s="35">
        <v>66.3</v>
      </c>
      <c r="I863" s="35">
        <v>54.5</v>
      </c>
      <c r="J863" s="35" t="s">
        <v>266</v>
      </c>
      <c r="K863" s="35" t="s">
        <v>218</v>
      </c>
      <c r="M863" s="38">
        <f t="shared" si="13"/>
        <v>0.11975377728035815</v>
      </c>
    </row>
    <row r="864" spans="1:13" hidden="1" x14ac:dyDescent="0.35">
      <c r="A864" s="35" t="s">
        <v>265</v>
      </c>
      <c r="B864" s="35" t="s">
        <v>358</v>
      </c>
      <c r="C864" s="35">
        <v>18049</v>
      </c>
      <c r="D864" s="35">
        <v>4024</v>
      </c>
      <c r="E864" s="35">
        <v>22.3</v>
      </c>
      <c r="F864" s="35">
        <v>3285</v>
      </c>
      <c r="G864" s="35">
        <v>18.2</v>
      </c>
      <c r="H864" s="35">
        <v>76.400000000000006</v>
      </c>
      <c r="I864" s="35">
        <v>66.900000000000006</v>
      </c>
      <c r="J864" s="35" t="s">
        <v>266</v>
      </c>
      <c r="K864" s="35" t="s">
        <v>218</v>
      </c>
      <c r="M864" s="38">
        <f t="shared" si="13"/>
        <v>0.22294863981384011</v>
      </c>
    </row>
    <row r="865" spans="1:13" hidden="1" x14ac:dyDescent="0.35">
      <c r="A865" s="35" t="s">
        <v>265</v>
      </c>
      <c r="B865" s="35" t="s">
        <v>13</v>
      </c>
      <c r="C865" s="35">
        <v>7425</v>
      </c>
      <c r="D865" s="35">
        <v>1327</v>
      </c>
      <c r="E865" s="35">
        <v>17.899999999999999</v>
      </c>
      <c r="F865" s="35">
        <v>1035</v>
      </c>
      <c r="G865" s="35">
        <v>13.9</v>
      </c>
      <c r="H865" s="35">
        <v>65.7</v>
      </c>
      <c r="I865" s="35">
        <v>54.5</v>
      </c>
      <c r="J865" s="35" t="s">
        <v>266</v>
      </c>
      <c r="K865" s="35" t="s">
        <v>218</v>
      </c>
      <c r="M865" s="38">
        <f t="shared" si="13"/>
        <v>0.17872053872053872</v>
      </c>
    </row>
    <row r="866" spans="1:13" hidden="1" x14ac:dyDescent="0.35">
      <c r="A866" s="35" t="s">
        <v>265</v>
      </c>
      <c r="B866" s="35" t="s">
        <v>14</v>
      </c>
      <c r="C866" s="35">
        <v>4631</v>
      </c>
      <c r="D866" s="35">
        <v>1415</v>
      </c>
      <c r="E866" s="35">
        <v>30.6</v>
      </c>
      <c r="F866" s="35">
        <v>1167</v>
      </c>
      <c r="G866" s="35">
        <v>25.2</v>
      </c>
      <c r="H866" s="35">
        <v>76.900000000000006</v>
      </c>
      <c r="I866" s="35">
        <v>69</v>
      </c>
      <c r="J866" s="35" t="s">
        <v>266</v>
      </c>
      <c r="K866" s="35" t="s">
        <v>218</v>
      </c>
      <c r="M866" s="38">
        <f t="shared" si="13"/>
        <v>0.30554955733103001</v>
      </c>
    </row>
    <row r="867" spans="1:13" hidden="1" x14ac:dyDescent="0.35">
      <c r="A867" s="35" t="s">
        <v>265</v>
      </c>
      <c r="B867" s="35" t="s">
        <v>15</v>
      </c>
      <c r="C867" s="35">
        <v>1808</v>
      </c>
      <c r="D867" s="35">
        <v>647</v>
      </c>
      <c r="E867" s="35">
        <v>35.799999999999997</v>
      </c>
      <c r="F867" s="35">
        <v>589</v>
      </c>
      <c r="G867" s="35">
        <v>32.6</v>
      </c>
      <c r="H867" s="35">
        <v>89</v>
      </c>
      <c r="I867" s="35">
        <v>84.7</v>
      </c>
      <c r="J867" s="35" t="s">
        <v>266</v>
      </c>
      <c r="K867" s="35" t="s">
        <v>218</v>
      </c>
      <c r="M867" s="38">
        <f t="shared" si="13"/>
        <v>0.35785398230088494</v>
      </c>
    </row>
    <row r="868" spans="1:13" hidden="1" x14ac:dyDescent="0.35">
      <c r="A868" s="35" t="s">
        <v>265</v>
      </c>
      <c r="B868" s="35" t="s">
        <v>16</v>
      </c>
      <c r="C868" s="35">
        <v>611</v>
      </c>
      <c r="D868" s="35">
        <v>184</v>
      </c>
      <c r="E868" s="35">
        <v>30.1</v>
      </c>
      <c r="F868" s="35">
        <v>176</v>
      </c>
      <c r="G868" s="35">
        <v>28.8</v>
      </c>
      <c r="H868" s="35">
        <v>90.9</v>
      </c>
      <c r="I868" s="35">
        <v>89</v>
      </c>
      <c r="J868" s="35" t="s">
        <v>266</v>
      </c>
      <c r="K868" s="35" t="s">
        <v>218</v>
      </c>
      <c r="M868" s="38">
        <f t="shared" si="13"/>
        <v>0.30114566284779049</v>
      </c>
    </row>
    <row r="869" spans="1:13" hidden="1" x14ac:dyDescent="0.35">
      <c r="A869" s="35" t="s">
        <v>265</v>
      </c>
      <c r="B869" s="35" t="s">
        <v>359</v>
      </c>
      <c r="C869" s="35">
        <v>25086</v>
      </c>
      <c r="D869" s="35">
        <v>4024</v>
      </c>
      <c r="E869" s="35">
        <v>16</v>
      </c>
      <c r="F869" s="35">
        <v>3285</v>
      </c>
      <c r="G869" s="35">
        <v>13.1</v>
      </c>
      <c r="H869" s="35">
        <v>65</v>
      </c>
      <c r="I869" s="35">
        <v>56.9</v>
      </c>
      <c r="J869" s="35" t="s">
        <v>266</v>
      </c>
      <c r="K869" s="35" t="s">
        <v>218</v>
      </c>
      <c r="M869" s="38">
        <f t="shared" si="13"/>
        <v>0.1604081958064259</v>
      </c>
    </row>
    <row r="870" spans="1:13" x14ac:dyDescent="0.35">
      <c r="A870" s="35" t="s">
        <v>267</v>
      </c>
      <c r="B870" s="35" t="s">
        <v>10</v>
      </c>
      <c r="C870" s="35">
        <v>358</v>
      </c>
      <c r="D870" s="35">
        <v>137</v>
      </c>
      <c r="E870" s="35">
        <v>38.200000000000003</v>
      </c>
      <c r="F870" s="35">
        <v>94</v>
      </c>
      <c r="G870" s="35">
        <v>26.2</v>
      </c>
      <c r="H870" s="35">
        <v>66.3</v>
      </c>
      <c r="I870" s="35">
        <v>54.5</v>
      </c>
      <c r="J870" s="35" t="s">
        <v>268</v>
      </c>
      <c r="K870" s="35" t="s">
        <v>218</v>
      </c>
      <c r="M870" s="38">
        <f t="shared" si="13"/>
        <v>0.38268156424581007</v>
      </c>
    </row>
    <row r="871" spans="1:13" hidden="1" x14ac:dyDescent="0.35">
      <c r="A871" s="35" t="s">
        <v>267</v>
      </c>
      <c r="B871" s="35" t="s">
        <v>358</v>
      </c>
      <c r="C871" s="35">
        <v>2795</v>
      </c>
      <c r="D871" s="35">
        <v>1410</v>
      </c>
      <c r="E871" s="35">
        <v>50.4</v>
      </c>
      <c r="F871" s="35">
        <v>1243</v>
      </c>
      <c r="G871" s="35">
        <v>44.5</v>
      </c>
      <c r="H871" s="35">
        <v>76.400000000000006</v>
      </c>
      <c r="I871" s="35">
        <v>66.900000000000006</v>
      </c>
      <c r="J871" s="35" t="s">
        <v>268</v>
      </c>
      <c r="K871" s="35" t="s">
        <v>218</v>
      </c>
      <c r="M871" s="38">
        <f t="shared" si="13"/>
        <v>0.50447227191413235</v>
      </c>
    </row>
    <row r="872" spans="1:13" hidden="1" x14ac:dyDescent="0.35">
      <c r="A872" s="35" t="s">
        <v>267</v>
      </c>
      <c r="B872" s="35" t="s">
        <v>13</v>
      </c>
      <c r="C872" s="35">
        <v>810</v>
      </c>
      <c r="D872" s="35">
        <v>275</v>
      </c>
      <c r="E872" s="35">
        <v>33.9</v>
      </c>
      <c r="F872" s="35">
        <v>229</v>
      </c>
      <c r="G872" s="35">
        <v>28.3</v>
      </c>
      <c r="H872" s="35">
        <v>65.7</v>
      </c>
      <c r="I872" s="35">
        <v>54.5</v>
      </c>
      <c r="J872" s="35" t="s">
        <v>268</v>
      </c>
      <c r="K872" s="35" t="s">
        <v>218</v>
      </c>
      <c r="M872" s="38">
        <f t="shared" si="13"/>
        <v>0.33950617283950618</v>
      </c>
    </row>
    <row r="873" spans="1:13" hidden="1" x14ac:dyDescent="0.35">
      <c r="A873" s="35" t="s">
        <v>267</v>
      </c>
      <c r="B873" s="35" t="s">
        <v>14</v>
      </c>
      <c r="C873" s="35">
        <v>842</v>
      </c>
      <c r="D873" s="35">
        <v>430</v>
      </c>
      <c r="E873" s="35">
        <v>51.1</v>
      </c>
      <c r="F873" s="35">
        <v>391</v>
      </c>
      <c r="G873" s="35">
        <v>46.4</v>
      </c>
      <c r="H873" s="35">
        <v>76.900000000000006</v>
      </c>
      <c r="I873" s="35">
        <v>69</v>
      </c>
      <c r="J873" s="35" t="s">
        <v>268</v>
      </c>
      <c r="K873" s="35" t="s">
        <v>218</v>
      </c>
      <c r="M873" s="38">
        <f t="shared" si="13"/>
        <v>0.5106888361045131</v>
      </c>
    </row>
    <row r="874" spans="1:13" hidden="1" x14ac:dyDescent="0.35">
      <c r="A874" s="35" t="s">
        <v>267</v>
      </c>
      <c r="B874" s="35" t="s">
        <v>15</v>
      </c>
      <c r="C874" s="35">
        <v>532</v>
      </c>
      <c r="D874" s="35">
        <v>355</v>
      </c>
      <c r="E874" s="35">
        <v>66.7</v>
      </c>
      <c r="F874" s="35">
        <v>329</v>
      </c>
      <c r="G874" s="35">
        <v>61.8</v>
      </c>
      <c r="H874" s="35">
        <v>89</v>
      </c>
      <c r="I874" s="35">
        <v>84.7</v>
      </c>
      <c r="J874" s="35" t="s">
        <v>268</v>
      </c>
      <c r="K874" s="35" t="s">
        <v>218</v>
      </c>
      <c r="M874" s="38">
        <f t="shared" si="13"/>
        <v>0.66729323308270672</v>
      </c>
    </row>
    <row r="875" spans="1:13" hidden="1" x14ac:dyDescent="0.35">
      <c r="A875" s="35" t="s">
        <v>267</v>
      </c>
      <c r="B875" s="35" t="s">
        <v>16</v>
      </c>
      <c r="C875" s="35">
        <v>252</v>
      </c>
      <c r="D875" s="35">
        <v>207</v>
      </c>
      <c r="E875" s="35">
        <v>82.1</v>
      </c>
      <c r="F875" s="35">
        <v>195</v>
      </c>
      <c r="G875" s="35">
        <v>77.3</v>
      </c>
      <c r="H875" s="35">
        <v>90.9</v>
      </c>
      <c r="I875" s="35">
        <v>89</v>
      </c>
      <c r="J875" s="35" t="s">
        <v>268</v>
      </c>
      <c r="K875" s="35" t="s">
        <v>218</v>
      </c>
      <c r="M875" s="38">
        <f t="shared" si="13"/>
        <v>0.8214285714285714</v>
      </c>
    </row>
    <row r="876" spans="1:13" hidden="1" x14ac:dyDescent="0.35">
      <c r="A876" s="35" t="s">
        <v>267</v>
      </c>
      <c r="B876" s="35" t="s">
        <v>359</v>
      </c>
      <c r="C876" s="35">
        <v>3290</v>
      </c>
      <c r="D876" s="35">
        <v>1410</v>
      </c>
      <c r="E876" s="35">
        <v>42.9</v>
      </c>
      <c r="F876" s="35">
        <v>1243</v>
      </c>
      <c r="G876" s="35">
        <v>37.799999999999997</v>
      </c>
      <c r="H876" s="35">
        <v>65</v>
      </c>
      <c r="I876" s="35">
        <v>56.9</v>
      </c>
      <c r="J876" s="35" t="s">
        <v>268</v>
      </c>
      <c r="K876" s="35" t="s">
        <v>218</v>
      </c>
      <c r="M876" s="38">
        <f t="shared" si="13"/>
        <v>0.42857142857142855</v>
      </c>
    </row>
    <row r="877" spans="1:13" x14ac:dyDescent="0.35">
      <c r="A877" s="35" t="s">
        <v>269</v>
      </c>
      <c r="B877" s="35" t="s">
        <v>10</v>
      </c>
      <c r="C877" s="35">
        <v>2063</v>
      </c>
      <c r="D877" s="35">
        <v>783</v>
      </c>
      <c r="E877" s="35">
        <v>38</v>
      </c>
      <c r="F877" s="35">
        <v>624</v>
      </c>
      <c r="G877" s="35">
        <v>30.3</v>
      </c>
      <c r="H877" s="35">
        <v>66.3</v>
      </c>
      <c r="I877" s="35">
        <v>54.5</v>
      </c>
      <c r="J877" s="35" t="s">
        <v>270</v>
      </c>
      <c r="K877" s="35" t="s">
        <v>218</v>
      </c>
      <c r="M877" s="38">
        <f t="shared" si="13"/>
        <v>0.37954435288414928</v>
      </c>
    </row>
    <row r="878" spans="1:13" hidden="1" x14ac:dyDescent="0.35">
      <c r="A878" s="35" t="s">
        <v>269</v>
      </c>
      <c r="B878" s="35" t="s">
        <v>358</v>
      </c>
      <c r="C878" s="35">
        <v>15482</v>
      </c>
      <c r="D878" s="35">
        <v>8649</v>
      </c>
      <c r="E878" s="35">
        <v>55.9</v>
      </c>
      <c r="F878" s="35">
        <v>7532</v>
      </c>
      <c r="G878" s="35">
        <v>48.6</v>
      </c>
      <c r="H878" s="35">
        <v>76.400000000000006</v>
      </c>
      <c r="I878" s="35">
        <v>66.900000000000006</v>
      </c>
      <c r="J878" s="35" t="s">
        <v>270</v>
      </c>
      <c r="K878" s="35" t="s">
        <v>218</v>
      </c>
      <c r="M878" s="38">
        <f t="shared" si="13"/>
        <v>0.5586487533910347</v>
      </c>
    </row>
    <row r="879" spans="1:13" hidden="1" x14ac:dyDescent="0.35">
      <c r="A879" s="35" t="s">
        <v>269</v>
      </c>
      <c r="B879" s="35" t="s">
        <v>13</v>
      </c>
      <c r="C879" s="35">
        <v>5342</v>
      </c>
      <c r="D879" s="35">
        <v>2214</v>
      </c>
      <c r="E879" s="35">
        <v>41.4</v>
      </c>
      <c r="F879" s="35">
        <v>1760</v>
      </c>
      <c r="G879" s="35">
        <v>32.9</v>
      </c>
      <c r="H879" s="35">
        <v>65.7</v>
      </c>
      <c r="I879" s="35">
        <v>54.5</v>
      </c>
      <c r="J879" s="35" t="s">
        <v>270</v>
      </c>
      <c r="K879" s="35" t="s">
        <v>218</v>
      </c>
      <c r="M879" s="38">
        <f t="shared" si="13"/>
        <v>0.41445151628603522</v>
      </c>
    </row>
    <row r="880" spans="1:13" hidden="1" x14ac:dyDescent="0.35">
      <c r="A880" s="35" t="s">
        <v>269</v>
      </c>
      <c r="B880" s="35" t="s">
        <v>14</v>
      </c>
      <c r="C880" s="35">
        <v>4610</v>
      </c>
      <c r="D880" s="35">
        <v>2807</v>
      </c>
      <c r="E880" s="35">
        <v>60.9</v>
      </c>
      <c r="F880" s="35">
        <v>2475</v>
      </c>
      <c r="G880" s="35">
        <v>53.7</v>
      </c>
      <c r="H880" s="35">
        <v>76.900000000000006</v>
      </c>
      <c r="I880" s="35">
        <v>69</v>
      </c>
      <c r="J880" s="35" t="s">
        <v>270</v>
      </c>
      <c r="K880" s="35" t="s">
        <v>218</v>
      </c>
      <c r="M880" s="38">
        <f t="shared" si="13"/>
        <v>0.60889370932754883</v>
      </c>
    </row>
    <row r="881" spans="1:13" hidden="1" x14ac:dyDescent="0.35">
      <c r="A881" s="35" t="s">
        <v>269</v>
      </c>
      <c r="B881" s="35" t="s">
        <v>15</v>
      </c>
      <c r="C881" s="35">
        <v>2581</v>
      </c>
      <c r="D881" s="35">
        <v>2072</v>
      </c>
      <c r="E881" s="35">
        <v>80.3</v>
      </c>
      <c r="F881" s="35">
        <v>1939</v>
      </c>
      <c r="G881" s="35">
        <v>75.099999999999994</v>
      </c>
      <c r="H881" s="35">
        <v>89</v>
      </c>
      <c r="I881" s="35">
        <v>84.7</v>
      </c>
      <c r="J881" s="35" t="s">
        <v>270</v>
      </c>
      <c r="K881" s="35" t="s">
        <v>218</v>
      </c>
      <c r="M881" s="38">
        <f t="shared" si="13"/>
        <v>0.80278961642774116</v>
      </c>
    </row>
    <row r="882" spans="1:13" hidden="1" x14ac:dyDescent="0.35">
      <c r="A882" s="35" t="s">
        <v>269</v>
      </c>
      <c r="B882" s="35" t="s">
        <v>16</v>
      </c>
      <c r="C882" s="35">
        <v>887</v>
      </c>
      <c r="D882" s="35">
        <v>740</v>
      </c>
      <c r="E882" s="35">
        <v>83.5</v>
      </c>
      <c r="F882" s="35">
        <v>718</v>
      </c>
      <c r="G882" s="35">
        <v>81</v>
      </c>
      <c r="H882" s="35">
        <v>90.9</v>
      </c>
      <c r="I882" s="35">
        <v>89</v>
      </c>
      <c r="J882" s="35" t="s">
        <v>270</v>
      </c>
      <c r="K882" s="35" t="s">
        <v>218</v>
      </c>
      <c r="M882" s="38">
        <f t="shared" si="13"/>
        <v>0.8342728297632469</v>
      </c>
    </row>
    <row r="883" spans="1:13" hidden="1" x14ac:dyDescent="0.35">
      <c r="A883" s="35" t="s">
        <v>269</v>
      </c>
      <c r="B883" s="35" t="s">
        <v>359</v>
      </c>
      <c r="C883" s="35">
        <v>18611</v>
      </c>
      <c r="D883" s="35">
        <v>8649</v>
      </c>
      <c r="E883" s="35">
        <v>46.5</v>
      </c>
      <c r="F883" s="35">
        <v>7532</v>
      </c>
      <c r="G883" s="35">
        <v>40.5</v>
      </c>
      <c r="H883" s="35">
        <v>65</v>
      </c>
      <c r="I883" s="35">
        <v>56.9</v>
      </c>
      <c r="J883" s="35" t="s">
        <v>270</v>
      </c>
      <c r="K883" s="35" t="s">
        <v>218</v>
      </c>
      <c r="M883" s="38">
        <f t="shared" si="13"/>
        <v>0.46472516253828383</v>
      </c>
    </row>
    <row r="884" spans="1:13" x14ac:dyDescent="0.35">
      <c r="A884" s="35" t="s">
        <v>271</v>
      </c>
      <c r="B884" s="35" t="s">
        <v>10</v>
      </c>
      <c r="C884" s="35">
        <v>453</v>
      </c>
      <c r="D884" s="35">
        <v>179</v>
      </c>
      <c r="E884" s="35">
        <v>39.5</v>
      </c>
      <c r="F884" s="35">
        <v>139</v>
      </c>
      <c r="G884" s="35">
        <v>30.7</v>
      </c>
      <c r="H884" s="35">
        <v>66.3</v>
      </c>
      <c r="I884" s="35">
        <v>54.5</v>
      </c>
      <c r="J884" s="35" t="s">
        <v>272</v>
      </c>
      <c r="K884" s="35" t="s">
        <v>218</v>
      </c>
      <c r="M884" s="38">
        <f t="shared" si="13"/>
        <v>0.39514348785871967</v>
      </c>
    </row>
    <row r="885" spans="1:13" hidden="1" x14ac:dyDescent="0.35">
      <c r="A885" s="35" t="s">
        <v>271</v>
      </c>
      <c r="B885" s="35" t="s">
        <v>358</v>
      </c>
      <c r="C885" s="35">
        <v>3781</v>
      </c>
      <c r="D885" s="35">
        <v>2252</v>
      </c>
      <c r="E885" s="35">
        <v>59.6</v>
      </c>
      <c r="F885" s="35">
        <v>2021</v>
      </c>
      <c r="G885" s="35">
        <v>53.4</v>
      </c>
      <c r="H885" s="35">
        <v>76.400000000000006</v>
      </c>
      <c r="I885" s="35">
        <v>66.900000000000006</v>
      </c>
      <c r="J885" s="35" t="s">
        <v>272</v>
      </c>
      <c r="K885" s="35" t="s">
        <v>218</v>
      </c>
      <c r="M885" s="38">
        <f t="shared" si="13"/>
        <v>0.59560962708278231</v>
      </c>
    </row>
    <row r="886" spans="1:13" hidden="1" x14ac:dyDescent="0.35">
      <c r="A886" s="35" t="s">
        <v>271</v>
      </c>
      <c r="B886" s="35" t="s">
        <v>13</v>
      </c>
      <c r="C886" s="35">
        <v>1139</v>
      </c>
      <c r="D886" s="35">
        <v>490</v>
      </c>
      <c r="E886" s="35">
        <v>43</v>
      </c>
      <c r="F886" s="35">
        <v>412</v>
      </c>
      <c r="G886" s="35">
        <v>36.200000000000003</v>
      </c>
      <c r="H886" s="35">
        <v>65.7</v>
      </c>
      <c r="I886" s="35">
        <v>54.5</v>
      </c>
      <c r="J886" s="35" t="s">
        <v>272</v>
      </c>
      <c r="K886" s="35" t="s">
        <v>218</v>
      </c>
      <c r="M886" s="38">
        <f t="shared" si="13"/>
        <v>0.4302019315188762</v>
      </c>
    </row>
    <row r="887" spans="1:13" hidden="1" x14ac:dyDescent="0.35">
      <c r="A887" s="35" t="s">
        <v>271</v>
      </c>
      <c r="B887" s="35" t="s">
        <v>14</v>
      </c>
      <c r="C887" s="35">
        <v>1029</v>
      </c>
      <c r="D887" s="35">
        <v>589</v>
      </c>
      <c r="E887" s="35">
        <v>57.2</v>
      </c>
      <c r="F887" s="35">
        <v>515</v>
      </c>
      <c r="G887" s="35">
        <v>50.1</v>
      </c>
      <c r="H887" s="35">
        <v>76.900000000000006</v>
      </c>
      <c r="I887" s="35">
        <v>69</v>
      </c>
      <c r="J887" s="35" t="s">
        <v>272</v>
      </c>
      <c r="K887" s="35" t="s">
        <v>218</v>
      </c>
      <c r="M887" s="38">
        <f t="shared" si="13"/>
        <v>0.57240038872691934</v>
      </c>
    </row>
    <row r="888" spans="1:13" hidden="1" x14ac:dyDescent="0.35">
      <c r="A888" s="35" t="s">
        <v>271</v>
      </c>
      <c r="B888" s="35" t="s">
        <v>15</v>
      </c>
      <c r="C888" s="35">
        <v>763</v>
      </c>
      <c r="D888" s="35">
        <v>627</v>
      </c>
      <c r="E888" s="35">
        <v>82.1</v>
      </c>
      <c r="F888" s="35">
        <v>603</v>
      </c>
      <c r="G888" s="35">
        <v>79</v>
      </c>
      <c r="H888" s="35">
        <v>89</v>
      </c>
      <c r="I888" s="35">
        <v>84.7</v>
      </c>
      <c r="J888" s="35" t="s">
        <v>272</v>
      </c>
      <c r="K888" s="35" t="s">
        <v>218</v>
      </c>
      <c r="M888" s="38">
        <f t="shared" si="13"/>
        <v>0.82175622542595017</v>
      </c>
    </row>
    <row r="889" spans="1:13" hidden="1" x14ac:dyDescent="0.35">
      <c r="A889" s="35" t="s">
        <v>271</v>
      </c>
      <c r="B889" s="35" t="s">
        <v>16</v>
      </c>
      <c r="C889" s="35">
        <v>397</v>
      </c>
      <c r="D889" s="35">
        <v>356</v>
      </c>
      <c r="E889" s="35">
        <v>89.8</v>
      </c>
      <c r="F889" s="35">
        <v>347</v>
      </c>
      <c r="G889" s="35">
        <v>87.5</v>
      </c>
      <c r="H889" s="35">
        <v>90.9</v>
      </c>
      <c r="I889" s="35">
        <v>89</v>
      </c>
      <c r="J889" s="35" t="s">
        <v>272</v>
      </c>
      <c r="K889" s="35" t="s">
        <v>218</v>
      </c>
      <c r="M889" s="38">
        <f t="shared" si="13"/>
        <v>0.89672544080604533</v>
      </c>
    </row>
    <row r="890" spans="1:13" hidden="1" x14ac:dyDescent="0.35">
      <c r="A890" s="35" t="s">
        <v>271</v>
      </c>
      <c r="B890" s="35" t="s">
        <v>359</v>
      </c>
      <c r="C890" s="35">
        <v>4427</v>
      </c>
      <c r="D890" s="35">
        <v>2252</v>
      </c>
      <c r="E890" s="35">
        <v>50.9</v>
      </c>
      <c r="F890" s="35">
        <v>2021</v>
      </c>
      <c r="G890" s="35">
        <v>45.7</v>
      </c>
      <c r="H890" s="35">
        <v>65</v>
      </c>
      <c r="I890" s="35">
        <v>56.9</v>
      </c>
      <c r="J890" s="35" t="s">
        <v>272</v>
      </c>
      <c r="K890" s="35" t="s">
        <v>218</v>
      </c>
      <c r="M890" s="38">
        <f t="shared" si="13"/>
        <v>0.50869663428958667</v>
      </c>
    </row>
    <row r="891" spans="1:13" x14ac:dyDescent="0.35">
      <c r="A891" s="35" t="s">
        <v>273</v>
      </c>
      <c r="B891" s="35" t="s">
        <v>10</v>
      </c>
      <c r="C891" s="35">
        <v>629</v>
      </c>
      <c r="D891" s="35">
        <v>190</v>
      </c>
      <c r="E891" s="35">
        <v>30.2</v>
      </c>
      <c r="F891" s="35">
        <v>140</v>
      </c>
      <c r="G891" s="35">
        <v>22.3</v>
      </c>
      <c r="H891" s="35">
        <v>66.3</v>
      </c>
      <c r="I891" s="35">
        <v>54.5</v>
      </c>
      <c r="J891" s="35" t="s">
        <v>274</v>
      </c>
      <c r="K891" s="35" t="s">
        <v>218</v>
      </c>
      <c r="M891" s="38">
        <f t="shared" si="13"/>
        <v>0.30206677265500798</v>
      </c>
    </row>
    <row r="892" spans="1:13" hidden="1" x14ac:dyDescent="0.35">
      <c r="A892" s="35" t="s">
        <v>273</v>
      </c>
      <c r="B892" s="35" t="s">
        <v>358</v>
      </c>
      <c r="C892" s="35">
        <v>5196</v>
      </c>
      <c r="D892" s="35">
        <v>2694</v>
      </c>
      <c r="E892" s="35">
        <v>51.8</v>
      </c>
      <c r="F892" s="35">
        <v>2354</v>
      </c>
      <c r="G892" s="35">
        <v>45.3</v>
      </c>
      <c r="H892" s="35">
        <v>76.400000000000006</v>
      </c>
      <c r="I892" s="35">
        <v>66.900000000000006</v>
      </c>
      <c r="J892" s="35" t="s">
        <v>274</v>
      </c>
      <c r="K892" s="35" t="s">
        <v>218</v>
      </c>
      <c r="M892" s="38">
        <f t="shared" si="13"/>
        <v>0.51847575057736717</v>
      </c>
    </row>
    <row r="893" spans="1:13" hidden="1" x14ac:dyDescent="0.35">
      <c r="A893" s="35" t="s">
        <v>273</v>
      </c>
      <c r="B893" s="35" t="s">
        <v>13</v>
      </c>
      <c r="C893" s="35">
        <v>1438</v>
      </c>
      <c r="D893" s="35">
        <v>423</v>
      </c>
      <c r="E893" s="35">
        <v>29.4</v>
      </c>
      <c r="F893" s="35">
        <v>344</v>
      </c>
      <c r="G893" s="35">
        <v>23.9</v>
      </c>
      <c r="H893" s="35">
        <v>65.7</v>
      </c>
      <c r="I893" s="35">
        <v>54.5</v>
      </c>
      <c r="J893" s="35" t="s">
        <v>274</v>
      </c>
      <c r="K893" s="35" t="s">
        <v>218</v>
      </c>
      <c r="M893" s="38">
        <f t="shared" si="13"/>
        <v>0.29415855354659248</v>
      </c>
    </row>
    <row r="894" spans="1:13" hidden="1" x14ac:dyDescent="0.35">
      <c r="A894" s="35" t="s">
        <v>273</v>
      </c>
      <c r="B894" s="35" t="s">
        <v>14</v>
      </c>
      <c r="C894" s="35">
        <v>1566</v>
      </c>
      <c r="D894" s="35">
        <v>875</v>
      </c>
      <c r="E894" s="35">
        <v>55.9</v>
      </c>
      <c r="F894" s="35">
        <v>732</v>
      </c>
      <c r="G894" s="35">
        <v>46.8</v>
      </c>
      <c r="H894" s="35">
        <v>76.900000000000006</v>
      </c>
      <c r="I894" s="35">
        <v>69</v>
      </c>
      <c r="J894" s="35" t="s">
        <v>274</v>
      </c>
      <c r="K894" s="35" t="s">
        <v>218</v>
      </c>
      <c r="M894" s="38">
        <f t="shared" si="13"/>
        <v>0.55874840357598976</v>
      </c>
    </row>
    <row r="895" spans="1:13" hidden="1" x14ac:dyDescent="0.35">
      <c r="A895" s="35" t="s">
        <v>273</v>
      </c>
      <c r="B895" s="35" t="s">
        <v>15</v>
      </c>
      <c r="C895" s="35">
        <v>1115</v>
      </c>
      <c r="D895" s="35">
        <v>827</v>
      </c>
      <c r="E895" s="35">
        <v>74.099999999999994</v>
      </c>
      <c r="F895" s="35">
        <v>771</v>
      </c>
      <c r="G895" s="35">
        <v>69.099999999999994</v>
      </c>
      <c r="H895" s="35">
        <v>89</v>
      </c>
      <c r="I895" s="35">
        <v>84.7</v>
      </c>
      <c r="J895" s="35" t="s">
        <v>274</v>
      </c>
      <c r="K895" s="35" t="s">
        <v>218</v>
      </c>
      <c r="M895" s="38">
        <f t="shared" si="13"/>
        <v>0.74170403587443945</v>
      </c>
    </row>
    <row r="896" spans="1:13" hidden="1" x14ac:dyDescent="0.35">
      <c r="A896" s="35" t="s">
        <v>273</v>
      </c>
      <c r="B896" s="35" t="s">
        <v>16</v>
      </c>
      <c r="C896" s="35">
        <v>448</v>
      </c>
      <c r="D896" s="35">
        <v>366</v>
      </c>
      <c r="E896" s="35">
        <v>81.7</v>
      </c>
      <c r="F896" s="35">
        <v>360</v>
      </c>
      <c r="G896" s="35">
        <v>80.3</v>
      </c>
      <c r="H896" s="35">
        <v>90.9</v>
      </c>
      <c r="I896" s="35">
        <v>89</v>
      </c>
      <c r="J896" s="35" t="s">
        <v>274</v>
      </c>
      <c r="K896" s="35" t="s">
        <v>218</v>
      </c>
      <c r="M896" s="38">
        <f t="shared" si="13"/>
        <v>0.8169642857142857</v>
      </c>
    </row>
    <row r="897" spans="1:13" hidden="1" x14ac:dyDescent="0.35">
      <c r="A897" s="35" t="s">
        <v>273</v>
      </c>
      <c r="B897" s="35" t="s">
        <v>359</v>
      </c>
      <c r="C897" s="35">
        <v>6114</v>
      </c>
      <c r="D897" s="35">
        <v>2694</v>
      </c>
      <c r="E897" s="35">
        <v>44.1</v>
      </c>
      <c r="F897" s="35">
        <v>2354</v>
      </c>
      <c r="G897" s="35">
        <v>38.5</v>
      </c>
      <c r="H897" s="35">
        <v>65</v>
      </c>
      <c r="I897" s="35">
        <v>56.9</v>
      </c>
      <c r="J897" s="35" t="s">
        <v>274</v>
      </c>
      <c r="K897" s="35" t="s">
        <v>218</v>
      </c>
      <c r="M897" s="38">
        <f t="shared" si="13"/>
        <v>0.44062806673209026</v>
      </c>
    </row>
    <row r="898" spans="1:13" x14ac:dyDescent="0.35">
      <c r="A898" s="35" t="s">
        <v>275</v>
      </c>
      <c r="B898" s="35" t="s">
        <v>10</v>
      </c>
      <c r="C898" s="35">
        <v>1010</v>
      </c>
      <c r="D898" s="35">
        <v>316</v>
      </c>
      <c r="E898" s="35">
        <v>31.3</v>
      </c>
      <c r="F898" s="35">
        <v>240</v>
      </c>
      <c r="G898" s="35">
        <v>23.8</v>
      </c>
      <c r="H898" s="35">
        <v>66.3</v>
      </c>
      <c r="I898" s="35">
        <v>54.5</v>
      </c>
      <c r="J898" s="35" t="s">
        <v>276</v>
      </c>
      <c r="K898" s="35" t="s">
        <v>218</v>
      </c>
      <c r="M898" s="38">
        <f t="shared" si="13"/>
        <v>0.31287128712871287</v>
      </c>
    </row>
    <row r="899" spans="1:13" hidden="1" x14ac:dyDescent="0.35">
      <c r="A899" s="35" t="s">
        <v>275</v>
      </c>
      <c r="B899" s="35" t="s">
        <v>358</v>
      </c>
      <c r="C899" s="35">
        <v>6771</v>
      </c>
      <c r="D899" s="35">
        <v>3491</v>
      </c>
      <c r="E899" s="35">
        <v>51.6</v>
      </c>
      <c r="F899" s="35">
        <v>3067</v>
      </c>
      <c r="G899" s="35">
        <v>45.3</v>
      </c>
      <c r="H899" s="35">
        <v>76.400000000000006</v>
      </c>
      <c r="I899" s="35">
        <v>66.900000000000006</v>
      </c>
      <c r="J899" s="35" t="s">
        <v>276</v>
      </c>
      <c r="K899" s="35" t="s">
        <v>218</v>
      </c>
      <c r="M899" s="38">
        <f t="shared" ref="M899:M925" si="14">D899/C899</f>
        <v>0.51558115492541723</v>
      </c>
    </row>
    <row r="900" spans="1:13" hidden="1" x14ac:dyDescent="0.35">
      <c r="A900" s="35" t="s">
        <v>275</v>
      </c>
      <c r="B900" s="35" t="s">
        <v>13</v>
      </c>
      <c r="C900" s="35">
        <v>1955</v>
      </c>
      <c r="D900" s="35">
        <v>687</v>
      </c>
      <c r="E900" s="35">
        <v>35.1</v>
      </c>
      <c r="F900" s="35">
        <v>542</v>
      </c>
      <c r="G900" s="35">
        <v>27.7</v>
      </c>
      <c r="H900" s="35">
        <v>65.7</v>
      </c>
      <c r="I900" s="35">
        <v>54.5</v>
      </c>
      <c r="J900" s="35" t="s">
        <v>276</v>
      </c>
      <c r="K900" s="35" t="s">
        <v>218</v>
      </c>
      <c r="M900" s="38">
        <f t="shared" si="14"/>
        <v>0.35140664961636831</v>
      </c>
    </row>
    <row r="901" spans="1:13" hidden="1" x14ac:dyDescent="0.35">
      <c r="A901" s="35" t="s">
        <v>275</v>
      </c>
      <c r="B901" s="35" t="s">
        <v>14</v>
      </c>
      <c r="C901" s="35">
        <v>1882</v>
      </c>
      <c r="D901" s="35">
        <v>1028</v>
      </c>
      <c r="E901" s="35">
        <v>54.6</v>
      </c>
      <c r="F901" s="35">
        <v>884</v>
      </c>
      <c r="G901" s="35">
        <v>47</v>
      </c>
      <c r="H901" s="35">
        <v>76.900000000000006</v>
      </c>
      <c r="I901" s="35">
        <v>69</v>
      </c>
      <c r="J901" s="35" t="s">
        <v>276</v>
      </c>
      <c r="K901" s="35" t="s">
        <v>218</v>
      </c>
      <c r="M901" s="38">
        <f t="shared" si="14"/>
        <v>0.54622741764080762</v>
      </c>
    </row>
    <row r="902" spans="1:13" hidden="1" x14ac:dyDescent="0.35">
      <c r="A902" s="35" t="s">
        <v>275</v>
      </c>
      <c r="B902" s="35" t="s">
        <v>15</v>
      </c>
      <c r="C902" s="35">
        <v>1283</v>
      </c>
      <c r="D902" s="35">
        <v>942</v>
      </c>
      <c r="E902" s="35">
        <v>73.400000000000006</v>
      </c>
      <c r="F902" s="35">
        <v>887</v>
      </c>
      <c r="G902" s="35">
        <v>69.099999999999994</v>
      </c>
      <c r="H902" s="35">
        <v>89</v>
      </c>
      <c r="I902" s="35">
        <v>84.7</v>
      </c>
      <c r="J902" s="35" t="s">
        <v>276</v>
      </c>
      <c r="K902" s="35" t="s">
        <v>218</v>
      </c>
      <c r="M902" s="38">
        <f t="shared" si="14"/>
        <v>0.73421667965705373</v>
      </c>
    </row>
    <row r="903" spans="1:13" hidden="1" x14ac:dyDescent="0.35">
      <c r="A903" s="35" t="s">
        <v>275</v>
      </c>
      <c r="B903" s="35" t="s">
        <v>16</v>
      </c>
      <c r="C903" s="35">
        <v>642</v>
      </c>
      <c r="D903" s="35">
        <v>514</v>
      </c>
      <c r="E903" s="35">
        <v>80.099999999999994</v>
      </c>
      <c r="F903" s="35">
        <v>511</v>
      </c>
      <c r="G903" s="35">
        <v>79.599999999999994</v>
      </c>
      <c r="H903" s="35">
        <v>90.9</v>
      </c>
      <c r="I903" s="35">
        <v>89</v>
      </c>
      <c r="J903" s="35" t="s">
        <v>276</v>
      </c>
      <c r="K903" s="35" t="s">
        <v>218</v>
      </c>
      <c r="M903" s="38">
        <f t="shared" si="14"/>
        <v>0.80062305295950154</v>
      </c>
    </row>
    <row r="904" spans="1:13" hidden="1" x14ac:dyDescent="0.35">
      <c r="A904" s="35" t="s">
        <v>275</v>
      </c>
      <c r="B904" s="35" t="s">
        <v>359</v>
      </c>
      <c r="C904" s="35">
        <v>8131</v>
      </c>
      <c r="D904" s="35">
        <v>3491</v>
      </c>
      <c r="E904" s="35">
        <v>42.9</v>
      </c>
      <c r="F904" s="35">
        <v>3067</v>
      </c>
      <c r="G904" s="35">
        <v>37.700000000000003</v>
      </c>
      <c r="H904" s="35">
        <v>65</v>
      </c>
      <c r="I904" s="35">
        <v>56.9</v>
      </c>
      <c r="J904" s="35" t="s">
        <v>276</v>
      </c>
      <c r="K904" s="35" t="s">
        <v>218</v>
      </c>
      <c r="M904" s="38">
        <f t="shared" si="14"/>
        <v>0.42934448407329973</v>
      </c>
    </row>
    <row r="905" spans="1:13" x14ac:dyDescent="0.35">
      <c r="A905" s="35" t="s">
        <v>277</v>
      </c>
      <c r="B905" s="35" t="s">
        <v>10</v>
      </c>
      <c r="C905" s="35">
        <v>462</v>
      </c>
      <c r="D905" s="35">
        <v>202</v>
      </c>
      <c r="E905" s="35">
        <v>43.8</v>
      </c>
      <c r="F905" s="35">
        <v>118</v>
      </c>
      <c r="G905" s="35">
        <v>25.6</v>
      </c>
      <c r="H905" s="35">
        <v>66.3</v>
      </c>
      <c r="I905" s="35">
        <v>54.5</v>
      </c>
      <c r="J905" s="35" t="s">
        <v>278</v>
      </c>
      <c r="K905" s="35" t="s">
        <v>218</v>
      </c>
      <c r="M905" s="38">
        <f t="shared" si="14"/>
        <v>0.43722943722943725</v>
      </c>
    </row>
    <row r="906" spans="1:13" hidden="1" x14ac:dyDescent="0.35">
      <c r="A906" s="35" t="s">
        <v>277</v>
      </c>
      <c r="B906" s="35" t="s">
        <v>358</v>
      </c>
      <c r="C906" s="35">
        <v>3377</v>
      </c>
      <c r="D906" s="35">
        <v>1692</v>
      </c>
      <c r="E906" s="35">
        <v>50.1</v>
      </c>
      <c r="F906" s="35">
        <v>1300</v>
      </c>
      <c r="G906" s="35">
        <v>38.5</v>
      </c>
      <c r="H906" s="35">
        <v>76.400000000000006</v>
      </c>
      <c r="I906" s="35">
        <v>66.900000000000006</v>
      </c>
      <c r="J906" s="35" t="s">
        <v>278</v>
      </c>
      <c r="K906" s="35" t="s">
        <v>218</v>
      </c>
      <c r="M906" s="38">
        <f t="shared" si="14"/>
        <v>0.50103642286052708</v>
      </c>
    </row>
    <row r="907" spans="1:13" hidden="1" x14ac:dyDescent="0.35">
      <c r="A907" s="35" t="s">
        <v>277</v>
      </c>
      <c r="B907" s="35" t="s">
        <v>13</v>
      </c>
      <c r="C907" s="35">
        <v>1170</v>
      </c>
      <c r="D907" s="35">
        <v>443</v>
      </c>
      <c r="E907" s="35">
        <v>37.9</v>
      </c>
      <c r="F907" s="35">
        <v>312</v>
      </c>
      <c r="G907" s="35">
        <v>26.7</v>
      </c>
      <c r="H907" s="35">
        <v>65.7</v>
      </c>
      <c r="I907" s="35">
        <v>54.5</v>
      </c>
      <c r="J907" s="35" t="s">
        <v>278</v>
      </c>
      <c r="K907" s="35" t="s">
        <v>218</v>
      </c>
      <c r="M907" s="38">
        <f t="shared" si="14"/>
        <v>0.37863247863247862</v>
      </c>
    </row>
    <row r="908" spans="1:13" hidden="1" x14ac:dyDescent="0.35">
      <c r="A908" s="35" t="s">
        <v>277</v>
      </c>
      <c r="B908" s="35" t="s">
        <v>14</v>
      </c>
      <c r="C908" s="35">
        <v>1163</v>
      </c>
      <c r="D908" s="35">
        <v>656</v>
      </c>
      <c r="E908" s="35">
        <v>56.4</v>
      </c>
      <c r="F908" s="35">
        <v>525</v>
      </c>
      <c r="G908" s="35">
        <v>45.2</v>
      </c>
      <c r="H908" s="35">
        <v>76.900000000000006</v>
      </c>
      <c r="I908" s="35">
        <v>69</v>
      </c>
      <c r="J908" s="35" t="s">
        <v>278</v>
      </c>
      <c r="K908" s="35" t="s">
        <v>218</v>
      </c>
      <c r="M908" s="38">
        <f t="shared" si="14"/>
        <v>0.56405846947549443</v>
      </c>
    </row>
    <row r="909" spans="1:13" hidden="1" x14ac:dyDescent="0.35">
      <c r="A909" s="35" t="s">
        <v>277</v>
      </c>
      <c r="B909" s="35" t="s">
        <v>15</v>
      </c>
      <c r="C909" s="35">
        <v>482</v>
      </c>
      <c r="D909" s="35">
        <v>312</v>
      </c>
      <c r="E909" s="35">
        <v>64.8</v>
      </c>
      <c r="F909" s="35">
        <v>277</v>
      </c>
      <c r="G909" s="35">
        <v>57.5</v>
      </c>
      <c r="H909" s="35">
        <v>89</v>
      </c>
      <c r="I909" s="35">
        <v>84.7</v>
      </c>
      <c r="J909" s="35" t="s">
        <v>278</v>
      </c>
      <c r="K909" s="35" t="s">
        <v>218</v>
      </c>
      <c r="M909" s="38">
        <f t="shared" si="14"/>
        <v>0.64730290456431538</v>
      </c>
    </row>
    <row r="910" spans="1:13" hidden="1" x14ac:dyDescent="0.35">
      <c r="A910" s="35" t="s">
        <v>277</v>
      </c>
      <c r="B910" s="35" t="s">
        <v>16</v>
      </c>
      <c r="C910" s="35">
        <v>101</v>
      </c>
      <c r="D910" s="35">
        <v>67</v>
      </c>
      <c r="E910" s="35">
        <v>66.099999999999994</v>
      </c>
      <c r="F910" s="35">
        <v>62</v>
      </c>
      <c r="G910" s="35">
        <v>61.2</v>
      </c>
      <c r="H910" s="35">
        <v>90.9</v>
      </c>
      <c r="I910" s="35">
        <v>89</v>
      </c>
      <c r="J910" s="35" t="s">
        <v>278</v>
      </c>
      <c r="K910" s="35" t="s">
        <v>218</v>
      </c>
      <c r="M910" s="38">
        <f t="shared" si="14"/>
        <v>0.6633663366336634</v>
      </c>
    </row>
    <row r="911" spans="1:13" hidden="1" x14ac:dyDescent="0.35">
      <c r="A911" s="35" t="s">
        <v>277</v>
      </c>
      <c r="B911" s="35" t="s">
        <v>359</v>
      </c>
      <c r="C911" s="35">
        <v>4062</v>
      </c>
      <c r="D911" s="35">
        <v>1692</v>
      </c>
      <c r="E911" s="35">
        <v>41.7</v>
      </c>
      <c r="F911" s="35">
        <v>1300</v>
      </c>
      <c r="G911" s="35">
        <v>32</v>
      </c>
      <c r="H911" s="35">
        <v>65</v>
      </c>
      <c r="I911" s="35">
        <v>56.9</v>
      </c>
      <c r="J911" s="35" t="s">
        <v>278</v>
      </c>
      <c r="K911" s="35" t="s">
        <v>218</v>
      </c>
      <c r="M911" s="38">
        <f t="shared" si="14"/>
        <v>0.41654357459379615</v>
      </c>
    </row>
    <row r="912" spans="1:13" x14ac:dyDescent="0.35">
      <c r="A912" s="35" t="s">
        <v>279</v>
      </c>
      <c r="B912" s="35" t="s">
        <v>10</v>
      </c>
      <c r="C912" s="35">
        <v>6716</v>
      </c>
      <c r="D912" s="35">
        <v>4624</v>
      </c>
      <c r="E912" s="35">
        <v>68.900000000000006</v>
      </c>
      <c r="F912" s="35">
        <v>3658</v>
      </c>
      <c r="G912" s="35">
        <v>54.5</v>
      </c>
      <c r="H912" s="35">
        <v>66.3</v>
      </c>
      <c r="I912" s="35">
        <v>54.5</v>
      </c>
      <c r="J912" s="35" t="s">
        <v>280</v>
      </c>
      <c r="K912" s="35" t="s">
        <v>218</v>
      </c>
      <c r="M912" s="38">
        <f t="shared" si="14"/>
        <v>0.68850506253722454</v>
      </c>
    </row>
    <row r="913" spans="1:13" hidden="1" x14ac:dyDescent="0.35">
      <c r="A913" s="35" t="s">
        <v>279</v>
      </c>
      <c r="B913" s="35" t="s">
        <v>358</v>
      </c>
      <c r="C913" s="35">
        <v>65400</v>
      </c>
      <c r="D913" s="35">
        <v>45136</v>
      </c>
      <c r="E913" s="35">
        <v>69</v>
      </c>
      <c r="F913" s="35">
        <v>37345</v>
      </c>
      <c r="G913" s="35">
        <v>57.1</v>
      </c>
      <c r="H913" s="35">
        <v>76.400000000000006</v>
      </c>
      <c r="I913" s="35">
        <v>66.900000000000006</v>
      </c>
      <c r="J913" s="35" t="s">
        <v>280</v>
      </c>
      <c r="K913" s="35" t="s">
        <v>218</v>
      </c>
      <c r="M913" s="38">
        <f t="shared" si="14"/>
        <v>0.69015290519877681</v>
      </c>
    </row>
    <row r="914" spans="1:13" hidden="1" x14ac:dyDescent="0.35">
      <c r="A914" s="35" t="s">
        <v>279</v>
      </c>
      <c r="B914" s="35" t="s">
        <v>13</v>
      </c>
      <c r="C914" s="35">
        <v>28516</v>
      </c>
      <c r="D914" s="35">
        <v>17069</v>
      </c>
      <c r="E914" s="35">
        <v>59.9</v>
      </c>
      <c r="F914" s="35">
        <v>13306</v>
      </c>
      <c r="G914" s="35">
        <v>46.7</v>
      </c>
      <c r="H914" s="35">
        <v>65.7</v>
      </c>
      <c r="I914" s="35">
        <v>54.5</v>
      </c>
      <c r="J914" s="35" t="s">
        <v>280</v>
      </c>
      <c r="K914" s="35" t="s">
        <v>218</v>
      </c>
      <c r="M914" s="38">
        <f t="shared" si="14"/>
        <v>0.59857623790152892</v>
      </c>
    </row>
    <row r="915" spans="1:13" hidden="1" x14ac:dyDescent="0.35">
      <c r="A915" s="35" t="s">
        <v>279</v>
      </c>
      <c r="B915" s="35" t="s">
        <v>14</v>
      </c>
      <c r="C915" s="35">
        <v>23056</v>
      </c>
      <c r="D915" s="35">
        <v>17490</v>
      </c>
      <c r="E915" s="35">
        <v>75.900000000000006</v>
      </c>
      <c r="F915" s="35">
        <v>15069</v>
      </c>
      <c r="G915" s="35">
        <v>65.400000000000006</v>
      </c>
      <c r="H915" s="35">
        <v>76.900000000000006</v>
      </c>
      <c r="I915" s="35">
        <v>69</v>
      </c>
      <c r="J915" s="35" t="s">
        <v>280</v>
      </c>
      <c r="K915" s="35" t="s">
        <v>218</v>
      </c>
      <c r="M915" s="38">
        <f t="shared" si="14"/>
        <v>0.75858778625954193</v>
      </c>
    </row>
    <row r="916" spans="1:13" hidden="1" x14ac:dyDescent="0.35">
      <c r="A916" s="35" t="s">
        <v>279</v>
      </c>
      <c r="B916" s="35" t="s">
        <v>15</v>
      </c>
      <c r="C916" s="35">
        <v>6443</v>
      </c>
      <c r="D916" s="35">
        <v>5156</v>
      </c>
      <c r="E916" s="35">
        <v>80</v>
      </c>
      <c r="F916" s="35">
        <v>4653</v>
      </c>
      <c r="G916" s="35">
        <v>72.2</v>
      </c>
      <c r="H916" s="35">
        <v>89</v>
      </c>
      <c r="I916" s="35">
        <v>84.7</v>
      </c>
      <c r="J916" s="35" t="s">
        <v>280</v>
      </c>
      <c r="K916" s="35" t="s">
        <v>218</v>
      </c>
      <c r="M916" s="38">
        <f t="shared" si="14"/>
        <v>0.80024833152258268</v>
      </c>
    </row>
    <row r="917" spans="1:13" hidden="1" x14ac:dyDescent="0.35">
      <c r="A917" s="35" t="s">
        <v>279</v>
      </c>
      <c r="B917" s="35" t="s">
        <v>16</v>
      </c>
      <c r="C917" s="35">
        <v>669</v>
      </c>
      <c r="D917" s="35">
        <v>528</v>
      </c>
      <c r="E917" s="35">
        <v>78.900000000000006</v>
      </c>
      <c r="F917" s="35">
        <v>499</v>
      </c>
      <c r="G917" s="35">
        <v>74.5</v>
      </c>
      <c r="H917" s="35">
        <v>90.9</v>
      </c>
      <c r="I917" s="35">
        <v>89</v>
      </c>
      <c r="J917" s="35" t="s">
        <v>280</v>
      </c>
      <c r="K917" s="35" t="s">
        <v>218</v>
      </c>
      <c r="M917" s="38">
        <f t="shared" si="14"/>
        <v>0.78923766816143492</v>
      </c>
    </row>
    <row r="918" spans="1:13" hidden="1" x14ac:dyDescent="0.35">
      <c r="A918" s="35" t="s">
        <v>279</v>
      </c>
      <c r="B918" s="35" t="s">
        <v>359</v>
      </c>
      <c r="C918" s="35">
        <v>79416</v>
      </c>
      <c r="D918" s="35">
        <v>45136</v>
      </c>
      <c r="E918" s="35">
        <v>56.8</v>
      </c>
      <c r="F918" s="35">
        <v>37345</v>
      </c>
      <c r="G918" s="35">
        <v>47</v>
      </c>
      <c r="H918" s="35">
        <v>65</v>
      </c>
      <c r="I918" s="35">
        <v>56.9</v>
      </c>
      <c r="J918" s="35" t="s">
        <v>280</v>
      </c>
      <c r="K918" s="35" t="s">
        <v>218</v>
      </c>
      <c r="M918" s="38">
        <f t="shared" si="14"/>
        <v>0.56834894731540242</v>
      </c>
    </row>
    <row r="919" spans="1:13" x14ac:dyDescent="0.35">
      <c r="A919" s="35" t="s">
        <v>281</v>
      </c>
      <c r="B919" s="35" t="s">
        <v>10</v>
      </c>
      <c r="C919" s="35">
        <v>7222</v>
      </c>
      <c r="D919" s="35">
        <v>3699</v>
      </c>
      <c r="E919" s="35">
        <v>51.2</v>
      </c>
      <c r="F919" s="35">
        <v>2949</v>
      </c>
      <c r="G919" s="35">
        <v>40.799999999999997</v>
      </c>
      <c r="H919" s="35">
        <v>66.3</v>
      </c>
      <c r="I919" s="35">
        <v>54.5</v>
      </c>
      <c r="J919" s="35" t="s">
        <v>282</v>
      </c>
      <c r="K919" s="35" t="s">
        <v>218</v>
      </c>
      <c r="M919" s="38">
        <f t="shared" si="14"/>
        <v>0.51218499030739406</v>
      </c>
    </row>
    <row r="920" spans="1:13" hidden="1" x14ac:dyDescent="0.35">
      <c r="A920" s="35" t="s">
        <v>281</v>
      </c>
      <c r="B920" s="35" t="s">
        <v>358</v>
      </c>
      <c r="C920" s="35">
        <v>61599</v>
      </c>
      <c r="D920" s="35">
        <v>35694</v>
      </c>
      <c r="E920" s="35">
        <v>57.9</v>
      </c>
      <c r="F920" s="35">
        <v>30238</v>
      </c>
      <c r="G920" s="35">
        <v>49.1</v>
      </c>
      <c r="H920" s="35">
        <v>76.400000000000006</v>
      </c>
      <c r="I920" s="35">
        <v>66.900000000000006</v>
      </c>
      <c r="J920" s="35" t="s">
        <v>282</v>
      </c>
      <c r="K920" s="35" t="s">
        <v>218</v>
      </c>
      <c r="M920" s="38">
        <f t="shared" si="14"/>
        <v>0.57945745872497934</v>
      </c>
    </row>
    <row r="921" spans="1:13" hidden="1" x14ac:dyDescent="0.35">
      <c r="A921" s="35" t="s">
        <v>281</v>
      </c>
      <c r="B921" s="35" t="s">
        <v>13</v>
      </c>
      <c r="C921" s="35">
        <v>26873</v>
      </c>
      <c r="D921" s="35">
        <v>12466</v>
      </c>
      <c r="E921" s="35">
        <v>46.4</v>
      </c>
      <c r="F921" s="35">
        <v>9730</v>
      </c>
      <c r="G921" s="35">
        <v>36.200000000000003</v>
      </c>
      <c r="H921" s="35">
        <v>65.7</v>
      </c>
      <c r="I921" s="35">
        <v>54.5</v>
      </c>
      <c r="J921" s="35" t="s">
        <v>282</v>
      </c>
      <c r="K921" s="35" t="s">
        <v>218</v>
      </c>
      <c r="M921" s="38">
        <f t="shared" si="14"/>
        <v>0.463885684516057</v>
      </c>
    </row>
    <row r="922" spans="1:13" hidden="1" x14ac:dyDescent="0.35">
      <c r="A922" s="35" t="s">
        <v>281</v>
      </c>
      <c r="B922" s="35" t="s">
        <v>14</v>
      </c>
      <c r="C922" s="35">
        <v>18317</v>
      </c>
      <c r="D922" s="35">
        <v>11701</v>
      </c>
      <c r="E922" s="35">
        <v>63.9</v>
      </c>
      <c r="F922" s="35">
        <v>10236</v>
      </c>
      <c r="G922" s="35">
        <v>55.9</v>
      </c>
      <c r="H922" s="35">
        <v>76.900000000000006</v>
      </c>
      <c r="I922" s="35">
        <v>69</v>
      </c>
      <c r="J922" s="35" t="s">
        <v>282</v>
      </c>
      <c r="K922" s="35" t="s">
        <v>218</v>
      </c>
      <c r="M922" s="38">
        <f t="shared" si="14"/>
        <v>0.63880548124692904</v>
      </c>
    </row>
    <row r="923" spans="1:13" hidden="1" x14ac:dyDescent="0.35">
      <c r="A923" s="35" t="s">
        <v>281</v>
      </c>
      <c r="B923" s="35" t="s">
        <v>15</v>
      </c>
      <c r="C923" s="35">
        <v>6996</v>
      </c>
      <c r="D923" s="35">
        <v>5744</v>
      </c>
      <c r="E923" s="35">
        <v>82.1</v>
      </c>
      <c r="F923" s="35">
        <v>5381</v>
      </c>
      <c r="G923" s="35">
        <v>76.900000000000006</v>
      </c>
      <c r="H923" s="35">
        <v>89</v>
      </c>
      <c r="I923" s="35">
        <v>84.7</v>
      </c>
      <c r="J923" s="35" t="s">
        <v>282</v>
      </c>
      <c r="K923" s="35" t="s">
        <v>218</v>
      </c>
      <c r="M923" s="38">
        <f t="shared" si="14"/>
        <v>0.82104059462550028</v>
      </c>
    </row>
    <row r="924" spans="1:13" hidden="1" x14ac:dyDescent="0.35">
      <c r="A924" s="35" t="s">
        <v>281</v>
      </c>
      <c r="B924" s="35" t="s">
        <v>16</v>
      </c>
      <c r="C924" s="35">
        <v>2191</v>
      </c>
      <c r="D924" s="35">
        <v>1883</v>
      </c>
      <c r="E924" s="35">
        <v>85.9</v>
      </c>
      <c r="F924" s="35">
        <v>1828</v>
      </c>
      <c r="G924" s="35">
        <v>83.4</v>
      </c>
      <c r="H924" s="35">
        <v>90.9</v>
      </c>
      <c r="I924" s="35">
        <v>89</v>
      </c>
      <c r="J924" s="35" t="s">
        <v>282</v>
      </c>
      <c r="K924" s="35" t="s">
        <v>218</v>
      </c>
      <c r="M924" s="38">
        <f t="shared" si="14"/>
        <v>0.85942492012779548</v>
      </c>
    </row>
    <row r="925" spans="1:13" hidden="1" x14ac:dyDescent="0.35">
      <c r="A925" s="35" t="s">
        <v>281</v>
      </c>
      <c r="B925" s="35" t="s">
        <v>359</v>
      </c>
      <c r="C925" s="35">
        <v>74275</v>
      </c>
      <c r="D925" s="35">
        <v>35694</v>
      </c>
      <c r="E925" s="35">
        <v>48.1</v>
      </c>
      <c r="F925" s="35">
        <v>30238</v>
      </c>
      <c r="G925" s="35">
        <v>40.700000000000003</v>
      </c>
      <c r="H925" s="35">
        <v>65</v>
      </c>
      <c r="I925" s="35">
        <v>56.9</v>
      </c>
      <c r="J925" s="35" t="s">
        <v>282</v>
      </c>
      <c r="K925" s="35" t="s">
        <v>218</v>
      </c>
      <c r="M925" s="38">
        <f t="shared" si="14"/>
        <v>0.48056546617300572</v>
      </c>
    </row>
    <row r="926" spans="1:13" hidden="1" x14ac:dyDescent="0.35"/>
    <row r="927" spans="1:13" hidden="1" x14ac:dyDescent="0.35">
      <c r="C927" s="1">
        <f>SUBTOTAL(9,C2:C926)</f>
        <v>419261</v>
      </c>
      <c r="D927" s="1">
        <f>SUBTOTAL(9,D2:D926)</f>
        <v>277395</v>
      </c>
      <c r="E927" s="1"/>
      <c r="F927" s="1">
        <f>SUBTOTAL(9,F2:F926)</f>
        <v>228073</v>
      </c>
      <c r="G927" s="35"/>
      <c r="H927" s="35"/>
      <c r="I927" s="35"/>
    </row>
    <row r="928" spans="1:13" hidden="1" x14ac:dyDescent="0.35">
      <c r="C928" s="1">
        <f>SUM(C2:C925)</f>
        <v>11943761</v>
      </c>
      <c r="D928" s="1">
        <f>SUM(D2:D925)</f>
        <v>8431215</v>
      </c>
      <c r="E928" s="1">
        <f>AVERAGE(E2:E925)</f>
        <v>67.597402597402649</v>
      </c>
      <c r="F928" s="1">
        <f>SUM(F2:F925)</f>
        <v>7480729</v>
      </c>
      <c r="G928" s="44">
        <f>AVERAGE(G2:G925)</f>
        <v>60.379978354978348</v>
      </c>
      <c r="H928" s="44">
        <f>AVERAGE(H2:H925)</f>
        <v>75.742857142857389</v>
      </c>
      <c r="I928" s="44">
        <f>AVERAGE(I2:I925)</f>
        <v>67.928571428571558</v>
      </c>
    </row>
  </sheetData>
  <autoFilter ref="A1:I928" xr:uid="{00000000-0009-0000-0000-000000000000}">
    <filterColumn colId="1">
      <filters>
        <filter val="12-19 years"/>
      </filters>
    </filterColumn>
  </autoFilter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0"/>
  <sheetViews>
    <sheetView zoomScale="130" zoomScaleNormal="130" workbookViewId="0">
      <selection activeCell="G30" sqref="A1:G30"/>
    </sheetView>
  </sheetViews>
  <sheetFormatPr defaultRowHeight="14.5" x14ac:dyDescent="0.35"/>
  <cols>
    <col min="1" max="1" width="14.81640625" customWidth="1"/>
    <col min="2" max="2" width="11.453125" bestFit="1" customWidth="1"/>
    <col min="3" max="3" width="11.90625" bestFit="1" customWidth="1"/>
    <col min="4" max="4" width="10.1796875" bestFit="1" customWidth="1"/>
    <col min="5" max="5" width="8" bestFit="1" customWidth="1"/>
    <col min="6" max="6" width="8.6328125" bestFit="1" customWidth="1"/>
    <col min="9" max="9" width="12.1796875" customWidth="1"/>
    <col min="10" max="10" width="21.7265625" customWidth="1"/>
    <col min="11" max="11" width="12.7265625" customWidth="1"/>
    <col min="12" max="12" width="11.453125" customWidth="1"/>
    <col min="13" max="13" width="15.7265625" bestFit="1" customWidth="1"/>
    <col min="14" max="14" width="12.08984375" customWidth="1"/>
    <col min="16" max="16" width="7.6328125" bestFit="1" customWidth="1"/>
    <col min="17" max="17" width="10.1796875" customWidth="1"/>
    <col min="19" max="19" width="16.1796875" customWidth="1"/>
    <col min="21" max="21" width="13.08984375" customWidth="1"/>
    <col min="22" max="22" width="11.453125" customWidth="1"/>
    <col min="23" max="23" width="5.26953125" customWidth="1"/>
    <col min="25" max="25" width="9.81640625" customWidth="1"/>
    <col min="27" max="27" width="15.90625" customWidth="1"/>
    <col min="29" max="29" width="13.1796875" bestFit="1" customWidth="1"/>
    <col min="30" max="30" width="11.26953125" customWidth="1"/>
    <col min="31" max="31" width="5.26953125" customWidth="1"/>
    <col min="35" max="35" width="11.1796875" customWidth="1"/>
    <col min="36" max="36" width="9.81640625" customWidth="1"/>
  </cols>
  <sheetData>
    <row r="1" spans="1:38" ht="21" customHeight="1" x14ac:dyDescent="0.35">
      <c r="A1" s="6" t="s">
        <v>291</v>
      </c>
      <c r="J1" s="6" t="s">
        <v>330</v>
      </c>
    </row>
    <row r="2" spans="1:38" ht="27.5" customHeight="1" thickBot="1" x14ac:dyDescent="0.4">
      <c r="A2" s="7" t="s">
        <v>289</v>
      </c>
      <c r="B2" s="8" t="s">
        <v>292</v>
      </c>
      <c r="C2" s="8" t="s">
        <v>293</v>
      </c>
      <c r="D2" s="8" t="s">
        <v>294</v>
      </c>
      <c r="E2" s="8" t="s">
        <v>295</v>
      </c>
      <c r="F2" s="8" t="s">
        <v>296</v>
      </c>
      <c r="G2" s="8" t="s">
        <v>297</v>
      </c>
      <c r="J2" s="3"/>
      <c r="K2" s="25" t="s">
        <v>302</v>
      </c>
      <c r="L2" s="25" t="s">
        <v>303</v>
      </c>
      <c r="M2" s="25" t="s">
        <v>304</v>
      </c>
    </row>
    <row r="3" spans="1:38" ht="14" customHeight="1" thickBot="1" x14ac:dyDescent="0.4">
      <c r="A3" s="9" t="s">
        <v>283</v>
      </c>
      <c r="B3" s="10">
        <v>425951</v>
      </c>
      <c r="C3" s="11">
        <f>B3/Total</f>
        <v>9.5045739887900063E-2</v>
      </c>
      <c r="D3" s="12">
        <v>185205</v>
      </c>
      <c r="E3" s="13">
        <f>D3/B3</f>
        <v>0.43480353373979636</v>
      </c>
      <c r="F3" s="14">
        <v>1841</v>
      </c>
      <c r="G3" s="15">
        <f>F3/B3</f>
        <v>4.3220933863284744E-3</v>
      </c>
      <c r="J3" s="21" t="s">
        <v>299</v>
      </c>
      <c r="K3" s="22">
        <v>1191404</v>
      </c>
      <c r="L3" s="22">
        <v>267640</v>
      </c>
      <c r="M3" s="22">
        <v>1459044</v>
      </c>
      <c r="AL3" s="34"/>
    </row>
    <row r="4" spans="1:38" ht="15" thickBot="1" x14ac:dyDescent="0.4">
      <c r="A4" s="9" t="s">
        <v>284</v>
      </c>
      <c r="B4" s="16">
        <v>1314041</v>
      </c>
      <c r="C4" s="11">
        <f>B4/Total</f>
        <v>0.29321212789272966</v>
      </c>
      <c r="D4" s="10">
        <v>650943</v>
      </c>
      <c r="E4" s="11">
        <f>D4/B4</f>
        <v>0.49537495405394505</v>
      </c>
      <c r="F4" s="14">
        <v>50405</v>
      </c>
      <c r="G4" s="15">
        <f>F4/B4</f>
        <v>3.8358772671476762E-2</v>
      </c>
      <c r="J4" s="23" t="s">
        <v>300</v>
      </c>
      <c r="K4" s="24">
        <v>959368</v>
      </c>
      <c r="L4" s="24">
        <v>67870</v>
      </c>
      <c r="M4" s="24">
        <v>1027238</v>
      </c>
    </row>
    <row r="5" spans="1:38" ht="15" thickBot="1" x14ac:dyDescent="0.4">
      <c r="A5" s="9" t="s">
        <v>285</v>
      </c>
      <c r="B5" s="16">
        <v>1168283</v>
      </c>
      <c r="C5" s="11">
        <f>B5/Total</f>
        <v>0.26068801841868089</v>
      </c>
      <c r="D5" s="10">
        <v>766471</v>
      </c>
      <c r="E5" s="11">
        <f>D5/B5</f>
        <v>0.65606620998508069</v>
      </c>
      <c r="F5" s="14">
        <v>62950</v>
      </c>
      <c r="G5" s="15">
        <f>F5/B5</f>
        <v>5.3882492512516228E-2</v>
      </c>
      <c r="J5" s="21" t="s">
        <v>301</v>
      </c>
      <c r="K5" s="22">
        <v>47083</v>
      </c>
      <c r="L5" s="22">
        <v>18952</v>
      </c>
      <c r="M5" s="22">
        <v>66035</v>
      </c>
    </row>
    <row r="6" spans="1:38" x14ac:dyDescent="0.35">
      <c r="A6" s="9" t="s">
        <v>286</v>
      </c>
      <c r="B6" s="16">
        <v>656940</v>
      </c>
      <c r="C6" s="11">
        <f>B6/Total</f>
        <v>0.14658810135897574</v>
      </c>
      <c r="D6" s="10">
        <v>524526</v>
      </c>
      <c r="E6" s="11">
        <f>D6/B6</f>
        <v>0.79843821353548272</v>
      </c>
      <c r="F6" s="14">
        <v>79920</v>
      </c>
      <c r="G6" s="15">
        <f>F6/B6</f>
        <v>0.12165494565713764</v>
      </c>
      <c r="J6" s="23" t="s">
        <v>290</v>
      </c>
      <c r="K6" s="24">
        <v>2197855</v>
      </c>
      <c r="L6" s="24">
        <v>354462</v>
      </c>
      <c r="M6" s="24">
        <v>2552317</v>
      </c>
    </row>
    <row r="7" spans="1:38" x14ac:dyDescent="0.35">
      <c r="A7" s="9" t="s">
        <v>287</v>
      </c>
      <c r="B7" s="16">
        <v>250612</v>
      </c>
      <c r="C7" s="11">
        <f>B7/Total</f>
        <v>5.592099317711758E-2</v>
      </c>
      <c r="D7" s="10">
        <v>214717</v>
      </c>
      <c r="E7" s="11">
        <f>D7/B7</f>
        <v>0.8567706255087546</v>
      </c>
      <c r="F7" s="14">
        <v>183898</v>
      </c>
      <c r="G7" s="15">
        <f>F7/B7</f>
        <v>0.73379566820423603</v>
      </c>
    </row>
    <row r="8" spans="1:38" x14ac:dyDescent="0.35">
      <c r="A8" s="9"/>
      <c r="B8" s="16"/>
      <c r="C8" s="11">
        <f>SUM(C3:C7)</f>
        <v>0.85145498073540393</v>
      </c>
      <c r="D8" s="10"/>
      <c r="E8" s="11"/>
      <c r="F8" s="14"/>
      <c r="G8" s="15"/>
    </row>
    <row r="9" spans="1:38" x14ac:dyDescent="0.35">
      <c r="A9" s="9" t="s">
        <v>298</v>
      </c>
      <c r="B9" s="10">
        <f>SUM(B3:B7)</f>
        <v>3815827</v>
      </c>
      <c r="C9" s="11">
        <f>B9/Total</f>
        <v>0.85145498073540393</v>
      </c>
      <c r="D9" s="12">
        <f>SUM(D3:D7)</f>
        <v>2341862</v>
      </c>
      <c r="E9" s="11">
        <f>D9/B9</f>
        <v>0.61372331607276742</v>
      </c>
      <c r="F9" s="12">
        <f>SUM(F3:F7)</f>
        <v>379014</v>
      </c>
      <c r="G9" s="15">
        <f>F9/B9</f>
        <v>9.9326830068553945E-2</v>
      </c>
    </row>
    <row r="10" spans="1:38" x14ac:dyDescent="0.35">
      <c r="A10" s="9"/>
      <c r="B10" s="10"/>
      <c r="C10" s="11"/>
      <c r="D10" s="12"/>
      <c r="E10" s="11"/>
      <c r="F10" s="12"/>
      <c r="G10" s="15"/>
    </row>
    <row r="11" spans="1:38" x14ac:dyDescent="0.35">
      <c r="A11" s="9" t="s">
        <v>290</v>
      </c>
      <c r="B11" s="17">
        <v>4481537</v>
      </c>
      <c r="C11" s="18">
        <f>100%</f>
        <v>1</v>
      </c>
      <c r="D11" s="12">
        <v>2350992</v>
      </c>
      <c r="E11" s="18">
        <f>D11/Total</f>
        <v>0.52459502175258177</v>
      </c>
      <c r="F11" s="19">
        <v>379018</v>
      </c>
      <c r="G11" s="20">
        <f>F11/Total</f>
        <v>8.4573216733455511E-2</v>
      </c>
    </row>
    <row r="12" spans="1:38" x14ac:dyDescent="0.35">
      <c r="B12" s="1"/>
      <c r="C12" s="2"/>
      <c r="D12" s="1"/>
      <c r="E12" s="2"/>
      <c r="G12" s="2"/>
    </row>
    <row r="13" spans="1:38" x14ac:dyDescent="0.35">
      <c r="A13" s="9" t="s">
        <v>288</v>
      </c>
      <c r="B13" s="10">
        <f>B11-B9</f>
        <v>665710</v>
      </c>
      <c r="C13" s="11">
        <f>B13/Total</f>
        <v>0.14854501926459604</v>
      </c>
      <c r="D13" s="12">
        <f>D11-D9</f>
        <v>9130</v>
      </c>
      <c r="E13" s="13">
        <f>D13/B13</f>
        <v>1.371468056661309E-2</v>
      </c>
      <c r="F13" s="12">
        <f>F11-F9</f>
        <v>4</v>
      </c>
      <c r="G13" s="13">
        <f>F13/D13</f>
        <v>4.381161007667032E-4</v>
      </c>
    </row>
    <row r="14" spans="1:38" x14ac:dyDescent="0.35">
      <c r="A14" s="3"/>
      <c r="B14" s="3"/>
      <c r="C14" s="4"/>
      <c r="D14" s="4"/>
    </row>
    <row r="15" spans="1:38" x14ac:dyDescent="0.35">
      <c r="A15" s="26" t="s">
        <v>330</v>
      </c>
      <c r="B15" s="3"/>
      <c r="C15" s="5"/>
      <c r="D15" s="5"/>
      <c r="I15" s="32" t="s">
        <v>334</v>
      </c>
    </row>
    <row r="16" spans="1:38" x14ac:dyDescent="0.35">
      <c r="A16" s="7" t="s">
        <v>289</v>
      </c>
      <c r="B16" s="8" t="s">
        <v>292</v>
      </c>
      <c r="C16" s="8" t="s">
        <v>293</v>
      </c>
      <c r="D16" s="8" t="s">
        <v>294</v>
      </c>
      <c r="E16" s="8" t="s">
        <v>295</v>
      </c>
      <c r="F16" s="8" t="s">
        <v>296</v>
      </c>
      <c r="G16" s="8" t="s">
        <v>297</v>
      </c>
      <c r="I16" s="7" t="str">
        <f>A16</f>
        <v>Group</v>
      </c>
      <c r="J16" s="7" t="str">
        <f>B16</f>
        <v>Population #</v>
      </c>
      <c r="K16" s="7" t="str">
        <f>D16</f>
        <v>First #</v>
      </c>
      <c r="L16" s="7" t="str">
        <f>F16</f>
        <v>Second #</v>
      </c>
      <c r="M16" s="32"/>
      <c r="N16" s="32"/>
    </row>
    <row r="17" spans="1:12" x14ac:dyDescent="0.35">
      <c r="A17" s="9" t="s">
        <v>283</v>
      </c>
      <c r="B17" s="10">
        <f>SUM('Change Tracking'!K27:K28)</f>
        <v>424743</v>
      </c>
      <c r="C17" s="11">
        <f>B17/Total_Web</f>
        <v>0.11157305495867986</v>
      </c>
      <c r="D17" s="12">
        <f>SUM('Change Tracking'!L73:L74)</f>
        <v>185360</v>
      </c>
      <c r="E17" s="13">
        <f>D17/B17</f>
        <v>0.43640507318543215</v>
      </c>
      <c r="F17" s="14">
        <f>SUM('Change Tracking'!N73:N74)</f>
        <v>1843</v>
      </c>
      <c r="G17" s="15">
        <f>F17/B17</f>
        <v>4.33909446418187E-3</v>
      </c>
      <c r="I17" s="7" t="str">
        <f>A17</f>
        <v xml:space="preserve">12-19:  </v>
      </c>
      <c r="J17" s="14">
        <f>B17-B3</f>
        <v>-1208</v>
      </c>
      <c r="K17" s="14">
        <f>D17-D3</f>
        <v>155</v>
      </c>
      <c r="L17" s="14">
        <f>F17-F3</f>
        <v>2</v>
      </c>
    </row>
    <row r="18" spans="1:12" x14ac:dyDescent="0.35">
      <c r="A18" s="9" t="s">
        <v>284</v>
      </c>
      <c r="B18" s="16">
        <f>SUM('Change Tracking'!K29:K32)</f>
        <v>1310747</v>
      </c>
      <c r="C18" s="11">
        <f>B18/Total_Web</f>
        <v>0.34431184755940591</v>
      </c>
      <c r="D18" s="10">
        <f>SUM('Change Tracking'!L75:L78)</f>
        <v>653045</v>
      </c>
      <c r="E18" s="11">
        <f>D18/B18</f>
        <v>0.49822353207751002</v>
      </c>
      <c r="F18" s="14">
        <f>SUM('Change Tracking'!N75:N78)</f>
        <v>50507</v>
      </c>
      <c r="G18" s="15">
        <f>F18/B18</f>
        <v>3.8532989203866191E-2</v>
      </c>
      <c r="I18" s="7" t="str">
        <f>A18</f>
        <v xml:space="preserve">20-39:  </v>
      </c>
      <c r="J18" s="14">
        <f>B18-B4</f>
        <v>-3294</v>
      </c>
      <c r="K18" s="14">
        <f>D18-D4</f>
        <v>2102</v>
      </c>
      <c r="L18" s="14">
        <f>F18-F4</f>
        <v>102</v>
      </c>
    </row>
    <row r="19" spans="1:12" x14ac:dyDescent="0.35">
      <c r="A19" s="9" t="s">
        <v>285</v>
      </c>
      <c r="B19" s="16">
        <f>SUM('Change Tracking'!K33:K36)</f>
        <v>1165191</v>
      </c>
      <c r="C19" s="11">
        <f>B19/Total_Web</f>
        <v>0.30607666160562774</v>
      </c>
      <c r="D19" s="10">
        <f>SUM('Change Tracking'!L79:L82)</f>
        <v>768423</v>
      </c>
      <c r="E19" s="11">
        <f>D19/B19</f>
        <v>0.65948243678504215</v>
      </c>
      <c r="F19" s="14">
        <f>SUM('Change Tracking'!N79:N82)</f>
        <v>63097</v>
      </c>
      <c r="G19" s="15">
        <f>F19/B19</f>
        <v>5.4151636941926262E-2</v>
      </c>
      <c r="I19" s="7" t="str">
        <f>A19</f>
        <v xml:space="preserve">40-59:  </v>
      </c>
      <c r="J19" s="14">
        <f>B19-B5</f>
        <v>-3092</v>
      </c>
      <c r="K19" s="14">
        <f>D19-D5</f>
        <v>1952</v>
      </c>
      <c r="L19" s="14">
        <f>F19-F5</f>
        <v>147</v>
      </c>
    </row>
    <row r="20" spans="1:12" x14ac:dyDescent="0.35">
      <c r="A20" s="9" t="s">
        <v>286</v>
      </c>
      <c r="B20" s="16">
        <f>SUM('Change Tracking'!K37:K39)</f>
        <v>655809</v>
      </c>
      <c r="C20" s="11">
        <f>B20/Total_Web</f>
        <v>0.17227032252302424</v>
      </c>
      <c r="D20" s="10">
        <f>SUM('Change Tracking'!L83:L85)</f>
        <v>525593</v>
      </c>
      <c r="E20" s="11">
        <f>D20/B20</f>
        <v>0.80144218819808821</v>
      </c>
      <c r="F20" s="14">
        <f>SUM('Change Tracking'!N83:N85)</f>
        <v>80061</v>
      </c>
      <c r="G20" s="15">
        <f>F20/B20</f>
        <v>0.12207975187897696</v>
      </c>
      <c r="I20" s="7" t="str">
        <f>A20</f>
        <v xml:space="preserve">60-74:  </v>
      </c>
      <c r="J20" s="14">
        <f>B20-B6</f>
        <v>-1131</v>
      </c>
      <c r="K20" s="14">
        <f>D20-D6</f>
        <v>1067</v>
      </c>
      <c r="L20" s="14">
        <f>F20-F6</f>
        <v>141</v>
      </c>
    </row>
    <row r="21" spans="1:12" x14ac:dyDescent="0.35">
      <c r="A21" s="9" t="s">
        <v>287</v>
      </c>
      <c r="B21" s="16">
        <f>SUM('Change Tracking'!K40:K43)</f>
        <v>250369</v>
      </c>
      <c r="C21" s="11">
        <f>B21/Total_Web</f>
        <v>6.5767850669580699E-2</v>
      </c>
      <c r="D21" s="10">
        <f>SUM('Change Tracking'!L86:L90)</f>
        <v>239108</v>
      </c>
      <c r="E21" s="11">
        <f>D21/B21</f>
        <v>0.95502238695685171</v>
      </c>
      <c r="F21" s="14">
        <f>SUM('Change Tracking'!N85:N90)</f>
        <v>228428</v>
      </c>
      <c r="G21" s="15">
        <f>F21/B21</f>
        <v>0.91236534874525199</v>
      </c>
      <c r="I21" s="7" t="str">
        <f>A21</f>
        <v xml:space="preserve">75+:  </v>
      </c>
      <c r="J21" s="14">
        <f>B21-B7</f>
        <v>-243</v>
      </c>
      <c r="K21" s="14">
        <f>D21-D7</f>
        <v>24391</v>
      </c>
      <c r="L21" s="14">
        <f>F21-F7</f>
        <v>44530</v>
      </c>
    </row>
    <row r="22" spans="1:12" x14ac:dyDescent="0.35">
      <c r="A22" s="9"/>
      <c r="B22" s="16"/>
      <c r="C22" s="11"/>
      <c r="D22" s="10"/>
      <c r="E22" s="11"/>
      <c r="F22" s="14"/>
      <c r="G22" s="15"/>
      <c r="I22" s="32"/>
      <c r="J22" s="1"/>
    </row>
    <row r="23" spans="1:12" x14ac:dyDescent="0.35">
      <c r="A23" s="9" t="s">
        <v>331</v>
      </c>
      <c r="B23" s="16">
        <f>SUM(B17:B21)</f>
        <v>3806859</v>
      </c>
      <c r="C23" s="27"/>
      <c r="D23" s="16">
        <f>SUM(D17:D21)</f>
        <v>2371529</v>
      </c>
      <c r="E23" s="28"/>
      <c r="F23" s="16">
        <f>SUM(F17:F21)</f>
        <v>423936</v>
      </c>
      <c r="G23" s="15"/>
      <c r="I23" s="7" t="str">
        <f>A23</f>
        <v>Calculated Sum</v>
      </c>
      <c r="J23" s="14">
        <f>B23-B9</f>
        <v>-8968</v>
      </c>
      <c r="K23" s="33"/>
      <c r="L23" s="33"/>
    </row>
    <row r="24" spans="1:12" x14ac:dyDescent="0.35">
      <c r="A24" s="9" t="s">
        <v>298</v>
      </c>
      <c r="B24" s="10">
        <f>'Change Tracking'!K45</f>
        <v>3806860</v>
      </c>
      <c r="C24" s="11">
        <f>B24/Total_Web</f>
        <v>1</v>
      </c>
      <c r="D24" s="12">
        <f>SUM(D17:D21)</f>
        <v>2371529</v>
      </c>
      <c r="E24" s="11">
        <f>D24/B24</f>
        <v>0.62296196865658315</v>
      </c>
      <c r="F24" s="12">
        <f>SUM(F17:F21)</f>
        <v>423936</v>
      </c>
      <c r="G24" s="15">
        <f>F24/B24</f>
        <v>0.11136106922765744</v>
      </c>
      <c r="I24" s="7" t="str">
        <f>A24</f>
        <v>Vaccine Eligible</v>
      </c>
      <c r="J24" s="14">
        <f>B24-B9</f>
        <v>-8967</v>
      </c>
      <c r="K24" s="14"/>
      <c r="L24" s="33"/>
    </row>
    <row r="25" spans="1:12" ht="27" customHeight="1" x14ac:dyDescent="0.35">
      <c r="A25" s="9"/>
      <c r="B25" s="10"/>
      <c r="C25" s="11"/>
      <c r="D25" s="12"/>
      <c r="E25" s="11"/>
      <c r="F25" s="12"/>
      <c r="G25" s="15"/>
      <c r="I25" s="32"/>
      <c r="J25" s="1"/>
    </row>
    <row r="26" spans="1:12" x14ac:dyDescent="0.35">
      <c r="A26" s="9" t="s">
        <v>333</v>
      </c>
      <c r="B26" s="12">
        <f>'Change Tracking'!K91</f>
        <v>3806860</v>
      </c>
      <c r="C26" s="11"/>
      <c r="D26" s="29">
        <f>'Change Tracking'!L92</f>
        <v>2371529</v>
      </c>
      <c r="E26" s="30"/>
      <c r="F26" s="29">
        <f>'Change Tracking'!N92</f>
        <v>388200</v>
      </c>
      <c r="G26" s="15"/>
      <c r="I26" s="7" t="str">
        <f>A26</f>
        <v>Total Web table</v>
      </c>
      <c r="J26" s="14">
        <f>Total_Web-Total</f>
        <v>-674677</v>
      </c>
      <c r="K26" s="33"/>
      <c r="L26" s="33"/>
    </row>
    <row r="27" spans="1:12" x14ac:dyDescent="0.35">
      <c r="A27" s="9" t="s">
        <v>332</v>
      </c>
      <c r="B27" s="12">
        <f>SUM('Change Tracking'!K92)</f>
        <v>4470643</v>
      </c>
      <c r="C27" s="11"/>
      <c r="D27" s="29">
        <f>SUM('Change Tracking'!L26:L44)</f>
        <v>2296416</v>
      </c>
      <c r="E27" s="30"/>
      <c r="F27" s="29">
        <f>SUM(F17:F21)</f>
        <v>423936</v>
      </c>
      <c r="G27" s="15"/>
      <c r="I27" s="7" t="str">
        <f>A27</f>
        <v>Calculated total</v>
      </c>
      <c r="J27" s="14">
        <f>B27-Total</f>
        <v>-10894</v>
      </c>
      <c r="K27" s="33"/>
      <c r="L27" s="33"/>
    </row>
    <row r="28" spans="1:12" x14ac:dyDescent="0.35">
      <c r="A28" s="9" t="s">
        <v>290</v>
      </c>
      <c r="B28" s="12">
        <v>4481537</v>
      </c>
      <c r="C28" s="18">
        <f>100%</f>
        <v>1</v>
      </c>
      <c r="D28" s="12">
        <f>SUM('Change Tracking'!L72:L90)</f>
        <v>2371529</v>
      </c>
      <c r="E28" s="18">
        <f>D28/Total</f>
        <v>0.52917760134525271</v>
      </c>
      <c r="F28" s="12">
        <f>SUM('Change Tracking'!N72:N90)</f>
        <v>388200</v>
      </c>
      <c r="G28" s="31">
        <f>F28/Total_Web</f>
        <v>0.10197380518327441</v>
      </c>
      <c r="I28" s="7" t="str">
        <f>A28</f>
        <v>Total</v>
      </c>
      <c r="J28" s="14">
        <f>B28-Total</f>
        <v>0</v>
      </c>
      <c r="K28" s="33"/>
      <c r="L28" s="33"/>
    </row>
    <row r="29" spans="1:12" x14ac:dyDescent="0.35">
      <c r="B29" s="1"/>
      <c r="C29" s="2"/>
      <c r="D29" s="1"/>
      <c r="E29" s="2"/>
      <c r="G29" s="2"/>
      <c r="I29" s="32"/>
      <c r="J29" s="1"/>
    </row>
    <row r="30" spans="1:12" x14ac:dyDescent="0.35">
      <c r="A30" s="9" t="s">
        <v>288</v>
      </c>
      <c r="B30" s="10">
        <f>B28-B24</f>
        <v>674677</v>
      </c>
      <c r="C30" s="11">
        <f>B30/Total</f>
        <v>0.1505458953033301</v>
      </c>
      <c r="D30" s="12"/>
      <c r="E30" s="13"/>
      <c r="F30" s="12"/>
      <c r="G30" s="13"/>
      <c r="I30" s="7" t="str">
        <f>A30</f>
        <v>Under 12</v>
      </c>
      <c r="J30" s="14">
        <f>B30-B13</f>
        <v>8967</v>
      </c>
      <c r="K30" s="14">
        <f>D30-D13</f>
        <v>-9130</v>
      </c>
      <c r="L30" s="14">
        <f>F30-F13</f>
        <v>-4</v>
      </c>
    </row>
  </sheetData>
  <hyperlinks>
    <hyperlink ref="A1" r:id="rId1" xr:uid="{6C365CAF-4286-470C-A43B-34FF2FEC5132}"/>
    <hyperlink ref="A15" r:id="rId2" location="vaccinations" xr:uid="{95F53A1C-85A7-42FA-8461-6040634781B7}"/>
    <hyperlink ref="J1" r:id="rId3" location="vaccinations" xr:uid="{B2795331-824A-4784-B7CD-27E71ECEA68B}"/>
  </hyperlinks>
  <pageMargins left="0.7" right="0.7" top="0.75" bottom="0.75" header="0.3" footer="0.3"/>
  <pageSetup orientation="portrait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35653-C384-43E3-8809-F39D0631BBA2}">
  <dimension ref="A1:AT1295"/>
  <sheetViews>
    <sheetView tabSelected="1" topLeftCell="A1241" zoomScaleNormal="100" workbookViewId="0">
      <selection activeCell="Q1295" sqref="Q1295"/>
    </sheetView>
  </sheetViews>
  <sheetFormatPr defaultRowHeight="14.5" x14ac:dyDescent="0.35"/>
  <cols>
    <col min="2" max="2" width="9.26953125" customWidth="1"/>
    <col min="4" max="4" width="16" customWidth="1"/>
    <col min="6" max="6" width="8.7265625" style="35"/>
    <col min="7" max="7" width="14" customWidth="1"/>
    <col min="8" max="8" width="11.26953125" customWidth="1"/>
    <col min="9" max="9" width="8.7265625" bestFit="1" customWidth="1"/>
    <col min="11" max="11" width="9.81640625" customWidth="1"/>
    <col min="12" max="12" width="9.81640625" bestFit="1" customWidth="1"/>
    <col min="13" max="13" width="16.54296875" customWidth="1"/>
    <col min="14" max="14" width="9.7265625" customWidth="1"/>
    <col min="15" max="15" width="14.08984375" customWidth="1"/>
    <col min="16" max="16" width="14.08984375" style="35" customWidth="1"/>
    <col min="17" max="17" width="11.54296875" customWidth="1"/>
    <col min="22" max="22" width="8.7265625" style="35"/>
    <col min="23" max="23" width="12.36328125" customWidth="1"/>
    <col min="24" max="24" width="10.1796875" customWidth="1"/>
    <col min="25" max="25" width="10.08984375" bestFit="1" customWidth="1"/>
    <col min="26" max="27" width="10.08984375" style="35" customWidth="1"/>
    <col min="28" max="28" width="7.81640625" customWidth="1"/>
    <col min="29" max="29" width="24.54296875" customWidth="1"/>
    <col min="30" max="30" width="10.36328125" customWidth="1"/>
    <col min="31" max="31" width="10.1796875" bestFit="1" customWidth="1"/>
    <col min="32" max="32" width="13.6328125" customWidth="1"/>
    <col min="33" max="33" width="11.08984375" customWidth="1"/>
    <col min="34" max="34" width="14.54296875" customWidth="1"/>
    <col min="35" max="35" width="11.6328125" customWidth="1"/>
    <col min="36" max="36" width="10.08984375" bestFit="1" customWidth="1"/>
    <col min="37" max="37" width="8.81640625" bestFit="1" customWidth="1"/>
    <col min="38" max="38" width="10.08984375" bestFit="1" customWidth="1"/>
    <col min="40" max="40" width="10.26953125" customWidth="1"/>
    <col min="41" max="42" width="10.453125" customWidth="1"/>
    <col min="43" max="43" width="11.7265625" customWidth="1"/>
    <col min="48" max="48" width="11.1796875" customWidth="1"/>
    <col min="49" max="49" width="11.54296875" customWidth="1"/>
  </cols>
  <sheetData>
    <row r="1" s="35" customFormat="1" x14ac:dyDescent="0.35"/>
    <row r="2" s="35" customFormat="1" x14ac:dyDescent="0.35"/>
    <row r="3" s="35" customFormat="1" x14ac:dyDescent="0.35"/>
    <row r="4" s="35" customFormat="1" x14ac:dyDescent="0.35"/>
    <row r="5" s="35" customFormat="1" x14ac:dyDescent="0.35"/>
    <row r="6" s="35" customFormat="1" x14ac:dyDescent="0.35"/>
    <row r="7" s="35" customFormat="1" x14ac:dyDescent="0.35"/>
    <row r="8" s="35" customFormat="1" x14ac:dyDescent="0.35"/>
    <row r="9" s="35" customFormat="1" x14ac:dyDescent="0.35"/>
    <row r="10" s="35" customFormat="1" x14ac:dyDescent="0.35"/>
    <row r="11" s="35" customFormat="1" x14ac:dyDescent="0.35"/>
    <row r="12" s="35" customFormat="1" x14ac:dyDescent="0.35"/>
    <row r="13" s="35" customFormat="1" x14ac:dyDescent="0.35"/>
    <row r="14" s="35" customFormat="1" x14ac:dyDescent="0.35"/>
    <row r="15" s="35" customFormat="1" x14ac:dyDescent="0.35"/>
    <row r="16" s="35" customFormat="1" x14ac:dyDescent="0.35"/>
    <row r="17" spans="1:37" s="35" customFormat="1" x14ac:dyDescent="0.35"/>
    <row r="18" spans="1:37" s="35" customFormat="1" x14ac:dyDescent="0.35"/>
    <row r="19" spans="1:37" s="35" customFormat="1" x14ac:dyDescent="0.35"/>
    <row r="20" spans="1:37" s="35" customFormat="1" x14ac:dyDescent="0.35"/>
    <row r="21" spans="1:37" s="35" customFormat="1" x14ac:dyDescent="0.35"/>
    <row r="22" spans="1:37" s="35" customFormat="1" x14ac:dyDescent="0.35"/>
    <row r="23" spans="1:37" s="35" customFormat="1" x14ac:dyDescent="0.35"/>
    <row r="24" spans="1:37" x14ac:dyDescent="0.35">
      <c r="A24" s="110">
        <v>44343</v>
      </c>
      <c r="B24" s="110"/>
      <c r="C24" s="110"/>
      <c r="D24" s="110"/>
      <c r="E24" s="110"/>
      <c r="F24" s="110"/>
      <c r="G24" s="110"/>
      <c r="H24" s="110"/>
      <c r="J24" s="110">
        <v>44344</v>
      </c>
      <c r="K24" s="110"/>
      <c r="L24" s="110"/>
      <c r="M24" s="110"/>
      <c r="N24" s="110"/>
      <c r="O24" s="110"/>
      <c r="P24" s="110"/>
      <c r="Q24" s="110"/>
      <c r="S24" s="113" t="str">
        <f>"Change " &amp; TEXT(A24,"DDDD MMM DD, YYYY") &amp; " -  " &amp;TEXT(J24,"DDDD MMM DD, YYYY")</f>
        <v>Change Thursday May 27, 2021 -  Friday May 28, 2021</v>
      </c>
      <c r="T24" s="113"/>
      <c r="U24" s="113"/>
      <c r="V24" s="113"/>
      <c r="W24" s="113"/>
      <c r="X24" s="113"/>
      <c r="Y24" s="113"/>
      <c r="Z24" s="113"/>
      <c r="AA24" s="88"/>
      <c r="AC24" s="65">
        <f>A24</f>
        <v>44343</v>
      </c>
    </row>
    <row r="25" spans="1:37" ht="27.5" customHeight="1" x14ac:dyDescent="0.35">
      <c r="A25" s="53" t="s">
        <v>305</v>
      </c>
      <c r="B25" s="53" t="s">
        <v>2</v>
      </c>
      <c r="C25" s="53" t="s">
        <v>302</v>
      </c>
      <c r="D25" s="53" t="s">
        <v>306</v>
      </c>
      <c r="E25" s="53" t="s">
        <v>303</v>
      </c>
      <c r="F25" s="53"/>
      <c r="G25" s="53" t="s">
        <v>307</v>
      </c>
      <c r="H25" s="53" t="s">
        <v>304</v>
      </c>
      <c r="J25" s="53" t="s">
        <v>305</v>
      </c>
      <c r="K25" s="53" t="s">
        <v>2</v>
      </c>
      <c r="L25" s="53" t="s">
        <v>302</v>
      </c>
      <c r="M25" s="53" t="s">
        <v>306</v>
      </c>
      <c r="N25" s="53" t="s">
        <v>303</v>
      </c>
      <c r="O25" s="53" t="s">
        <v>307</v>
      </c>
      <c r="P25" s="53"/>
      <c r="Q25" s="53" t="s">
        <v>304</v>
      </c>
      <c r="S25" s="53" t="s">
        <v>305</v>
      </c>
      <c r="T25" s="53" t="s">
        <v>302</v>
      </c>
      <c r="U25" s="53" t="s">
        <v>303</v>
      </c>
      <c r="V25" s="53"/>
      <c r="W25" s="53" t="s">
        <v>304</v>
      </c>
      <c r="X25" s="53" t="s">
        <v>335</v>
      </c>
      <c r="Y25" s="53" t="s">
        <v>336</v>
      </c>
      <c r="Z25" s="53" t="s">
        <v>337</v>
      </c>
      <c r="AA25" s="89"/>
      <c r="AB25" s="35"/>
      <c r="AC25" s="49" t="s">
        <v>365</v>
      </c>
      <c r="AD25" s="64"/>
      <c r="AE25" s="47" t="str">
        <f t="shared" ref="AE25:AE44" si="0">J25</f>
        <v>Age group</v>
      </c>
      <c r="AF25" s="47" t="str">
        <f t="shared" ref="AF25:AF44" si="1">K25</f>
        <v>Population</v>
      </c>
      <c r="AG25" s="47" t="str">
        <f t="shared" ref="AG25:AG44" si="2">L25</f>
        <v>Dose 1</v>
      </c>
      <c r="AH25" s="47" t="str">
        <f t="shared" ref="AH25:AH44" si="3">N25</f>
        <v>Dose 2</v>
      </c>
      <c r="AI25" s="47" t="s">
        <v>334</v>
      </c>
      <c r="AJ25" s="47" t="str">
        <f t="shared" ref="AJ25:AJ44" si="4">T25</f>
        <v>Dose 1</v>
      </c>
      <c r="AK25" s="47" t="str">
        <f t="shared" ref="AK25:AK44" si="5">U25</f>
        <v>Dose 2</v>
      </c>
    </row>
    <row r="26" spans="1:37" x14ac:dyDescent="0.35">
      <c r="A26" s="54" t="s">
        <v>308</v>
      </c>
      <c r="B26" s="55">
        <v>663783</v>
      </c>
      <c r="C26" s="54">
        <v>0</v>
      </c>
      <c r="D26" s="54">
        <v>0</v>
      </c>
      <c r="E26" s="54">
        <v>0</v>
      </c>
      <c r="F26" s="54"/>
      <c r="G26" s="54">
        <v>0</v>
      </c>
      <c r="H26" s="54">
        <v>0</v>
      </c>
      <c r="J26" s="54" t="s">
        <v>308</v>
      </c>
      <c r="K26" s="55">
        <v>663783</v>
      </c>
      <c r="L26" s="54">
        <v>0</v>
      </c>
      <c r="M26" s="54">
        <v>0</v>
      </c>
      <c r="N26" s="54">
        <v>0</v>
      </c>
      <c r="O26" s="54">
        <v>0</v>
      </c>
      <c r="P26" s="54"/>
      <c r="Q26" s="54">
        <v>0</v>
      </c>
      <c r="S26" s="54" t="str">
        <f t="shared" ref="S26:S46" si="6">A26</f>
        <v>00-11</v>
      </c>
      <c r="T26" s="55">
        <f t="shared" ref="T26:T46" si="7">L26-C26</f>
        <v>0</v>
      </c>
      <c r="U26" s="55">
        <f t="shared" ref="U26:U46" si="8">N26-E26</f>
        <v>0</v>
      </c>
      <c r="V26" s="55"/>
      <c r="W26" s="55">
        <f t="shared" ref="W26:W46" si="9">Q26-H26</f>
        <v>0</v>
      </c>
      <c r="X26" s="58">
        <f t="shared" ref="X26:X46" si="10">T26/T$45</f>
        <v>0</v>
      </c>
      <c r="Y26" s="55">
        <f t="shared" ref="Y26:Y46" si="11">T26/$AB26</f>
        <v>0</v>
      </c>
      <c r="Z26" s="55">
        <f t="shared" ref="Z26:Z46" si="12">U26/$AB26</f>
        <v>0</v>
      </c>
      <c r="AA26" s="90"/>
      <c r="AB26" s="35">
        <f>IF(DATEDIF(A24,J24,"D")&lt;1,1,DATEDIF(A24,J24,"D"))</f>
        <v>1</v>
      </c>
      <c r="AC26" s="51" t="s">
        <v>366</v>
      </c>
      <c r="AD26" s="2">
        <v>0.7</v>
      </c>
      <c r="AE26" s="47" t="str">
        <f t="shared" si="0"/>
        <v>00-11</v>
      </c>
      <c r="AF26" s="45">
        <f t="shared" si="1"/>
        <v>663783</v>
      </c>
      <c r="AG26" s="45">
        <f t="shared" si="2"/>
        <v>0</v>
      </c>
      <c r="AH26" s="45">
        <f t="shared" si="3"/>
        <v>0</v>
      </c>
      <c r="AI26" s="45">
        <f t="shared" ref="AI26:AI44" si="13">AG26-AH26</f>
        <v>0</v>
      </c>
      <c r="AJ26" s="1">
        <f t="shared" si="4"/>
        <v>0</v>
      </c>
      <c r="AK26" s="1">
        <f t="shared" si="5"/>
        <v>0</v>
      </c>
    </row>
    <row r="27" spans="1:37" x14ac:dyDescent="0.35">
      <c r="A27" s="59" t="s">
        <v>329</v>
      </c>
      <c r="B27" s="56">
        <v>166087</v>
      </c>
      <c r="C27" s="60">
        <v>48891</v>
      </c>
      <c r="D27" s="57">
        <v>29.4</v>
      </c>
      <c r="E27" s="69">
        <v>13</v>
      </c>
      <c r="F27" s="69"/>
      <c r="G27" s="57">
        <v>0</v>
      </c>
      <c r="H27" s="56">
        <v>48904</v>
      </c>
      <c r="J27" s="59" t="s">
        <v>329</v>
      </c>
      <c r="K27" s="56">
        <v>166087</v>
      </c>
      <c r="L27" s="60">
        <v>57848</v>
      </c>
      <c r="M27" s="57">
        <v>34.799999999999997</v>
      </c>
      <c r="N27" s="69">
        <v>32</v>
      </c>
      <c r="O27" s="57">
        <v>0</v>
      </c>
      <c r="P27" s="57"/>
      <c r="Q27" s="56">
        <v>57880</v>
      </c>
      <c r="S27" s="59" t="str">
        <f t="shared" si="6"/>
        <v>12-14</v>
      </c>
      <c r="T27" s="60">
        <f t="shared" si="7"/>
        <v>8957</v>
      </c>
      <c r="U27" s="60">
        <f t="shared" si="8"/>
        <v>19</v>
      </c>
      <c r="V27" s="60"/>
      <c r="W27" s="60">
        <f t="shared" si="9"/>
        <v>8976</v>
      </c>
      <c r="X27" s="61">
        <f t="shared" si="10"/>
        <v>9.0877730542506668E-2</v>
      </c>
      <c r="Y27" s="60">
        <f t="shared" si="11"/>
        <v>8957</v>
      </c>
      <c r="Z27" s="60">
        <f t="shared" si="12"/>
        <v>19</v>
      </c>
      <c r="AA27" s="91"/>
      <c r="AB27" s="35">
        <f>AB26</f>
        <v>1</v>
      </c>
      <c r="AC27" s="50">
        <f>C45/B45</f>
        <v>0.57734064294457899</v>
      </c>
      <c r="AD27" s="2">
        <f>AC27/AD26</f>
        <v>0.8247723470636843</v>
      </c>
      <c r="AE27" s="47" t="str">
        <f t="shared" si="0"/>
        <v>12-14</v>
      </c>
      <c r="AF27" s="45">
        <f t="shared" si="1"/>
        <v>166087</v>
      </c>
      <c r="AG27" s="45">
        <f t="shared" si="2"/>
        <v>57848</v>
      </c>
      <c r="AH27" s="45">
        <f t="shared" si="3"/>
        <v>32</v>
      </c>
      <c r="AI27" s="45">
        <f t="shared" si="13"/>
        <v>57816</v>
      </c>
      <c r="AJ27" s="1">
        <f t="shared" si="4"/>
        <v>8957</v>
      </c>
      <c r="AK27" s="1">
        <f t="shared" si="5"/>
        <v>19</v>
      </c>
    </row>
    <row r="28" spans="1:37" x14ac:dyDescent="0.35">
      <c r="A28" s="54" t="s">
        <v>309</v>
      </c>
      <c r="B28" s="55">
        <v>258656</v>
      </c>
      <c r="C28" s="60">
        <v>94259</v>
      </c>
      <c r="D28" s="54">
        <v>36.4</v>
      </c>
      <c r="E28" s="60">
        <v>1316</v>
      </c>
      <c r="F28" s="60"/>
      <c r="G28" s="54">
        <v>0.5</v>
      </c>
      <c r="H28" s="55">
        <v>95575</v>
      </c>
      <c r="J28" s="54" t="s">
        <v>309</v>
      </c>
      <c r="K28" s="55">
        <v>258656</v>
      </c>
      <c r="L28" s="60">
        <v>108073</v>
      </c>
      <c r="M28" s="54">
        <v>41.8</v>
      </c>
      <c r="N28" s="60">
        <v>1538</v>
      </c>
      <c r="O28" s="54">
        <v>0.6</v>
      </c>
      <c r="P28" s="54"/>
      <c r="Q28" s="55">
        <v>109611</v>
      </c>
      <c r="S28" s="54" t="str">
        <f t="shared" si="6"/>
        <v>15-19</v>
      </c>
      <c r="T28" s="60">
        <f t="shared" si="7"/>
        <v>13814</v>
      </c>
      <c r="U28" s="60">
        <f t="shared" si="8"/>
        <v>222</v>
      </c>
      <c r="V28" s="60"/>
      <c r="W28" s="60">
        <f t="shared" si="9"/>
        <v>14036</v>
      </c>
      <c r="X28" s="61">
        <f t="shared" si="10"/>
        <v>0.14015685717474458</v>
      </c>
      <c r="Y28" s="60">
        <f t="shared" si="11"/>
        <v>13814</v>
      </c>
      <c r="Z28" s="60">
        <f t="shared" si="12"/>
        <v>222</v>
      </c>
      <c r="AA28" s="91"/>
      <c r="AB28" s="35">
        <f t="shared" ref="AB28:AB46" si="14">AB27</f>
        <v>1</v>
      </c>
      <c r="AC28" s="52" t="s">
        <v>367</v>
      </c>
      <c r="AD28" s="2">
        <v>0.7</v>
      </c>
      <c r="AE28" s="47" t="str">
        <f t="shared" si="0"/>
        <v>15-19</v>
      </c>
      <c r="AF28" s="45">
        <f t="shared" si="1"/>
        <v>258656</v>
      </c>
      <c r="AG28" s="45">
        <f t="shared" si="2"/>
        <v>108073</v>
      </c>
      <c r="AH28" s="45">
        <f t="shared" si="3"/>
        <v>1538</v>
      </c>
      <c r="AI28" s="45">
        <f t="shared" si="13"/>
        <v>106535</v>
      </c>
      <c r="AJ28" s="1">
        <f t="shared" si="4"/>
        <v>13814</v>
      </c>
      <c r="AK28" s="1">
        <f t="shared" si="5"/>
        <v>222</v>
      </c>
    </row>
    <row r="29" spans="1:37" x14ac:dyDescent="0.35">
      <c r="A29" s="57" t="s">
        <v>310</v>
      </c>
      <c r="B29" s="56">
        <v>276991</v>
      </c>
      <c r="C29" s="56">
        <v>105439</v>
      </c>
      <c r="D29" s="57">
        <v>38.1</v>
      </c>
      <c r="E29" s="56">
        <v>5772</v>
      </c>
      <c r="F29" s="56"/>
      <c r="G29" s="57">
        <v>2.1</v>
      </c>
      <c r="H29" s="56">
        <v>111211</v>
      </c>
      <c r="J29" s="57" t="s">
        <v>310</v>
      </c>
      <c r="K29" s="56">
        <v>276991</v>
      </c>
      <c r="L29" s="56">
        <v>117326</v>
      </c>
      <c r="M29" s="57">
        <v>42.4</v>
      </c>
      <c r="N29" s="56">
        <v>6264</v>
      </c>
      <c r="O29" s="57">
        <v>2.2999999999999998</v>
      </c>
      <c r="P29" s="57"/>
      <c r="Q29" s="56">
        <v>123590</v>
      </c>
      <c r="S29" s="57" t="str">
        <f t="shared" si="6"/>
        <v>20-24</v>
      </c>
      <c r="T29" s="56">
        <f t="shared" si="7"/>
        <v>11887</v>
      </c>
      <c r="U29" s="56">
        <f t="shared" si="8"/>
        <v>492</v>
      </c>
      <c r="V29" s="56"/>
      <c r="W29" s="56">
        <f t="shared" si="9"/>
        <v>12379</v>
      </c>
      <c r="X29" s="62">
        <f t="shared" si="10"/>
        <v>0.12060551333691825</v>
      </c>
      <c r="Y29" s="55">
        <f t="shared" si="11"/>
        <v>11887</v>
      </c>
      <c r="Z29" s="55">
        <f t="shared" si="12"/>
        <v>492</v>
      </c>
      <c r="AA29" s="90"/>
      <c r="AB29" s="35">
        <f t="shared" si="14"/>
        <v>1</v>
      </c>
      <c r="AC29" s="50">
        <f>E45/B45</f>
        <v>9.3111383134656903E-2</v>
      </c>
      <c r="AD29" s="2">
        <f>AC29/AD28</f>
        <v>0.13301626162093844</v>
      </c>
      <c r="AE29" s="47" t="str">
        <f t="shared" si="0"/>
        <v>20-24</v>
      </c>
      <c r="AF29" s="45">
        <f t="shared" si="1"/>
        <v>276991</v>
      </c>
      <c r="AG29" s="45">
        <f t="shared" si="2"/>
        <v>117326</v>
      </c>
      <c r="AH29" s="45">
        <f t="shared" si="3"/>
        <v>6264</v>
      </c>
      <c r="AI29" s="45">
        <f t="shared" si="13"/>
        <v>111062</v>
      </c>
      <c r="AJ29" s="1">
        <f t="shared" si="4"/>
        <v>11887</v>
      </c>
      <c r="AK29" s="1">
        <f t="shared" si="5"/>
        <v>492</v>
      </c>
    </row>
    <row r="30" spans="1:37" x14ac:dyDescent="0.35">
      <c r="A30" s="54" t="s">
        <v>311</v>
      </c>
      <c r="B30" s="55">
        <v>310735</v>
      </c>
      <c r="C30" s="55">
        <v>123809</v>
      </c>
      <c r="D30" s="54">
        <v>39.799999999999997</v>
      </c>
      <c r="E30" s="55">
        <v>10421</v>
      </c>
      <c r="F30" s="55"/>
      <c r="G30" s="54">
        <v>3.4</v>
      </c>
      <c r="H30" s="55">
        <v>134230</v>
      </c>
      <c r="J30" s="54" t="s">
        <v>311</v>
      </c>
      <c r="K30" s="55">
        <v>310735</v>
      </c>
      <c r="L30" s="55">
        <v>135104</v>
      </c>
      <c r="M30" s="54">
        <v>43.5</v>
      </c>
      <c r="N30" s="55">
        <v>11057</v>
      </c>
      <c r="O30" s="54">
        <v>3.6</v>
      </c>
      <c r="P30" s="54"/>
      <c r="Q30" s="55">
        <v>146161</v>
      </c>
      <c r="S30" s="54" t="str">
        <f t="shared" si="6"/>
        <v>25-29</v>
      </c>
      <c r="T30" s="55">
        <f t="shared" si="7"/>
        <v>11295</v>
      </c>
      <c r="U30" s="55">
        <f t="shared" si="8"/>
        <v>636</v>
      </c>
      <c r="V30" s="55"/>
      <c r="W30" s="55">
        <f t="shared" si="9"/>
        <v>11931</v>
      </c>
      <c r="X30" s="58">
        <f t="shared" si="10"/>
        <v>0.11459908077231359</v>
      </c>
      <c r="Y30" s="55">
        <f t="shared" si="11"/>
        <v>11295</v>
      </c>
      <c r="Z30" s="55">
        <f t="shared" si="12"/>
        <v>636</v>
      </c>
      <c r="AA30" s="90"/>
      <c r="AB30" s="35">
        <f t="shared" si="14"/>
        <v>1</v>
      </c>
      <c r="AC30" s="49" t="s">
        <v>363</v>
      </c>
      <c r="AD30" s="35"/>
      <c r="AE30" s="47" t="str">
        <f t="shared" si="0"/>
        <v>25-29</v>
      </c>
      <c r="AF30" s="45">
        <f t="shared" si="1"/>
        <v>310735</v>
      </c>
      <c r="AG30" s="45">
        <f t="shared" si="2"/>
        <v>135104</v>
      </c>
      <c r="AH30" s="45">
        <f t="shared" si="3"/>
        <v>11057</v>
      </c>
      <c r="AI30" s="45">
        <f t="shared" si="13"/>
        <v>124047</v>
      </c>
      <c r="AJ30" s="1">
        <f t="shared" si="4"/>
        <v>11295</v>
      </c>
      <c r="AK30" s="1">
        <f t="shared" si="5"/>
        <v>636</v>
      </c>
    </row>
    <row r="31" spans="1:37" x14ac:dyDescent="0.35">
      <c r="A31" s="57" t="s">
        <v>312</v>
      </c>
      <c r="B31" s="56">
        <v>356322</v>
      </c>
      <c r="C31" s="56">
        <v>163541</v>
      </c>
      <c r="D31" s="57">
        <v>45.9</v>
      </c>
      <c r="E31" s="56">
        <v>13096</v>
      </c>
      <c r="F31" s="56"/>
      <c r="G31" s="57">
        <v>3.7</v>
      </c>
      <c r="H31" s="56">
        <v>176637</v>
      </c>
      <c r="J31" s="57" t="s">
        <v>312</v>
      </c>
      <c r="K31" s="56">
        <v>356322</v>
      </c>
      <c r="L31" s="56">
        <v>174860</v>
      </c>
      <c r="M31" s="57">
        <v>49.1</v>
      </c>
      <c r="N31" s="56">
        <v>14067</v>
      </c>
      <c r="O31" s="57">
        <v>3.9</v>
      </c>
      <c r="P31" s="57"/>
      <c r="Q31" s="56">
        <v>188927</v>
      </c>
      <c r="S31" s="57" t="str">
        <f t="shared" si="6"/>
        <v>30-34</v>
      </c>
      <c r="T31" s="56">
        <f t="shared" si="7"/>
        <v>11319</v>
      </c>
      <c r="U31" s="56">
        <f t="shared" si="8"/>
        <v>971</v>
      </c>
      <c r="V31" s="56"/>
      <c r="W31" s="56">
        <f t="shared" si="9"/>
        <v>12290</v>
      </c>
      <c r="X31" s="62">
        <f t="shared" si="10"/>
        <v>0.11484258479520297</v>
      </c>
      <c r="Y31" s="55">
        <f t="shared" si="11"/>
        <v>11319</v>
      </c>
      <c r="Z31" s="55">
        <f t="shared" si="12"/>
        <v>971</v>
      </c>
      <c r="AA31" s="90"/>
      <c r="AB31" s="35">
        <f t="shared" si="14"/>
        <v>1</v>
      </c>
      <c r="AC31" s="51" t="s">
        <v>366</v>
      </c>
      <c r="AD31" s="2">
        <v>0.7</v>
      </c>
      <c r="AE31" s="47" t="str">
        <f t="shared" si="0"/>
        <v>30-34</v>
      </c>
      <c r="AF31" s="45">
        <f t="shared" si="1"/>
        <v>356322</v>
      </c>
      <c r="AG31" s="45">
        <f t="shared" si="2"/>
        <v>174860</v>
      </c>
      <c r="AH31" s="45">
        <f t="shared" si="3"/>
        <v>14067</v>
      </c>
      <c r="AI31" s="45">
        <f t="shared" si="13"/>
        <v>160793</v>
      </c>
      <c r="AJ31" s="1">
        <f t="shared" si="4"/>
        <v>11319</v>
      </c>
      <c r="AK31" s="1">
        <f t="shared" si="5"/>
        <v>971</v>
      </c>
    </row>
    <row r="32" spans="1:37" x14ac:dyDescent="0.35">
      <c r="A32" s="54" t="s">
        <v>313</v>
      </c>
      <c r="B32" s="55">
        <v>366699</v>
      </c>
      <c r="C32" s="55">
        <v>180681</v>
      </c>
      <c r="D32" s="54">
        <v>49.3</v>
      </c>
      <c r="E32" s="55">
        <v>14755</v>
      </c>
      <c r="F32" s="55"/>
      <c r="G32" s="54">
        <v>4</v>
      </c>
      <c r="H32" s="55">
        <v>195436</v>
      </c>
      <c r="J32" s="54" t="s">
        <v>313</v>
      </c>
      <c r="K32" s="55">
        <v>366699</v>
      </c>
      <c r="L32" s="55">
        <v>192482</v>
      </c>
      <c r="M32" s="54">
        <v>52.5</v>
      </c>
      <c r="N32" s="55">
        <v>15929</v>
      </c>
      <c r="O32" s="54">
        <v>4.3</v>
      </c>
      <c r="P32" s="54"/>
      <c r="Q32" s="55">
        <v>208411</v>
      </c>
      <c r="S32" s="54" t="str">
        <f t="shared" si="6"/>
        <v>35-39</v>
      </c>
      <c r="T32" s="55">
        <f t="shared" si="7"/>
        <v>11801</v>
      </c>
      <c r="U32" s="55">
        <f t="shared" si="8"/>
        <v>1174</v>
      </c>
      <c r="V32" s="55"/>
      <c r="W32" s="55">
        <f t="shared" si="9"/>
        <v>12975</v>
      </c>
      <c r="X32" s="58">
        <f t="shared" si="10"/>
        <v>0.11973295725489798</v>
      </c>
      <c r="Y32" s="55">
        <f t="shared" si="11"/>
        <v>11801</v>
      </c>
      <c r="Z32" s="55">
        <f t="shared" si="12"/>
        <v>1174</v>
      </c>
      <c r="AA32" s="90"/>
      <c r="AB32" s="35">
        <f t="shared" si="14"/>
        <v>1</v>
      </c>
      <c r="AC32" s="50">
        <f>C46/B46</f>
        <v>0.49161943818819798</v>
      </c>
      <c r="AD32" s="2">
        <f>AC32/AD31</f>
        <v>0.70231348312599717</v>
      </c>
      <c r="AE32" s="47" t="str">
        <f t="shared" si="0"/>
        <v>35-39</v>
      </c>
      <c r="AF32" s="45">
        <f t="shared" si="1"/>
        <v>366699</v>
      </c>
      <c r="AG32" s="45">
        <f t="shared" si="2"/>
        <v>192482</v>
      </c>
      <c r="AH32" s="45">
        <f t="shared" si="3"/>
        <v>15929</v>
      </c>
      <c r="AI32" s="45">
        <f t="shared" si="13"/>
        <v>176553</v>
      </c>
      <c r="AJ32" s="1">
        <f t="shared" si="4"/>
        <v>11801</v>
      </c>
      <c r="AK32" s="1">
        <f t="shared" si="5"/>
        <v>1174</v>
      </c>
    </row>
    <row r="33" spans="1:40" x14ac:dyDescent="0.35">
      <c r="A33" s="57" t="s">
        <v>314</v>
      </c>
      <c r="B33" s="56">
        <v>325544</v>
      </c>
      <c r="C33" s="56">
        <v>180312</v>
      </c>
      <c r="D33" s="57">
        <v>55.4</v>
      </c>
      <c r="E33" s="56">
        <v>13884</v>
      </c>
      <c r="F33" s="56"/>
      <c r="G33" s="57">
        <v>4.3</v>
      </c>
      <c r="H33" s="56">
        <v>194196</v>
      </c>
      <c r="J33" s="57" t="s">
        <v>314</v>
      </c>
      <c r="K33" s="56">
        <v>325544</v>
      </c>
      <c r="L33" s="56">
        <v>188540</v>
      </c>
      <c r="M33" s="57">
        <v>57.9</v>
      </c>
      <c r="N33" s="56">
        <v>15017</v>
      </c>
      <c r="O33" s="57">
        <v>4.5999999999999996</v>
      </c>
      <c r="P33" s="57"/>
      <c r="Q33" s="56">
        <v>203557</v>
      </c>
      <c r="S33" s="57" t="str">
        <f t="shared" si="6"/>
        <v>40-44</v>
      </c>
      <c r="T33" s="56">
        <f t="shared" si="7"/>
        <v>8228</v>
      </c>
      <c r="U33" s="56">
        <f t="shared" si="8"/>
        <v>1133</v>
      </c>
      <c r="V33" s="56"/>
      <c r="W33" s="56">
        <f t="shared" si="9"/>
        <v>9361</v>
      </c>
      <c r="X33" s="62">
        <f t="shared" si="10"/>
        <v>8.3481295847241815E-2</v>
      </c>
      <c r="Y33" s="55">
        <f t="shared" si="11"/>
        <v>8228</v>
      </c>
      <c r="Z33" s="55">
        <f t="shared" si="12"/>
        <v>1133</v>
      </c>
      <c r="AA33" s="90"/>
      <c r="AB33" s="35">
        <f t="shared" si="14"/>
        <v>1</v>
      </c>
      <c r="AC33" s="52" t="s">
        <v>367</v>
      </c>
      <c r="AD33" s="2">
        <v>0.7</v>
      </c>
      <c r="AE33" s="47" t="str">
        <f t="shared" si="0"/>
        <v>40-44</v>
      </c>
      <c r="AF33" s="45">
        <f t="shared" si="1"/>
        <v>325544</v>
      </c>
      <c r="AG33" s="45">
        <f t="shared" si="2"/>
        <v>188540</v>
      </c>
      <c r="AH33" s="45">
        <f t="shared" si="3"/>
        <v>15017</v>
      </c>
      <c r="AI33" s="45">
        <f t="shared" si="13"/>
        <v>173523</v>
      </c>
      <c r="AJ33" s="1">
        <f t="shared" si="4"/>
        <v>8228</v>
      </c>
      <c r="AK33" s="1">
        <f t="shared" si="5"/>
        <v>1133</v>
      </c>
    </row>
    <row r="34" spans="1:40" x14ac:dyDescent="0.35">
      <c r="A34" s="54" t="s">
        <v>315</v>
      </c>
      <c r="B34" s="55">
        <v>291312</v>
      </c>
      <c r="C34" s="55">
        <v>173668</v>
      </c>
      <c r="D34" s="54">
        <v>59.6</v>
      </c>
      <c r="E34" s="55">
        <v>13370</v>
      </c>
      <c r="F34" s="55"/>
      <c r="G34" s="54">
        <v>4.5999999999999996</v>
      </c>
      <c r="H34" s="55">
        <v>187038</v>
      </c>
      <c r="J34" s="54" t="s">
        <v>315</v>
      </c>
      <c r="K34" s="55">
        <v>291312</v>
      </c>
      <c r="L34" s="55">
        <v>180429</v>
      </c>
      <c r="M34" s="54">
        <v>61.9</v>
      </c>
      <c r="N34" s="55">
        <v>14500</v>
      </c>
      <c r="O34" s="54">
        <v>5</v>
      </c>
      <c r="P34" s="54"/>
      <c r="Q34" s="55">
        <v>194929</v>
      </c>
      <c r="S34" s="54" t="str">
        <f t="shared" si="6"/>
        <v>45-49</v>
      </c>
      <c r="T34" s="55">
        <f t="shared" si="7"/>
        <v>6761</v>
      </c>
      <c r="U34" s="55">
        <f t="shared" si="8"/>
        <v>1130</v>
      </c>
      <c r="V34" s="55"/>
      <c r="W34" s="55">
        <f t="shared" si="9"/>
        <v>7891</v>
      </c>
      <c r="X34" s="58">
        <f t="shared" si="10"/>
        <v>6.8597112448128564E-2</v>
      </c>
      <c r="Y34" s="55">
        <f t="shared" si="11"/>
        <v>6761</v>
      </c>
      <c r="Z34" s="55">
        <f t="shared" si="12"/>
        <v>1130</v>
      </c>
      <c r="AA34" s="90"/>
      <c r="AB34" s="35">
        <f t="shared" si="14"/>
        <v>1</v>
      </c>
      <c r="AC34" s="50">
        <f>E46/B46</f>
        <v>7.9286581370957149E-2</v>
      </c>
      <c r="AD34" s="2">
        <f>AC34/AD33</f>
        <v>0.11326654481565308</v>
      </c>
      <c r="AE34" s="47" t="str">
        <f t="shared" si="0"/>
        <v>45-49</v>
      </c>
      <c r="AF34" s="45">
        <f t="shared" si="1"/>
        <v>291312</v>
      </c>
      <c r="AG34" s="45">
        <f t="shared" si="2"/>
        <v>180429</v>
      </c>
      <c r="AH34" s="45">
        <f t="shared" si="3"/>
        <v>14500</v>
      </c>
      <c r="AI34" s="45">
        <f t="shared" si="13"/>
        <v>165929</v>
      </c>
      <c r="AJ34" s="1">
        <f t="shared" si="4"/>
        <v>6761</v>
      </c>
      <c r="AK34" s="1">
        <f t="shared" si="5"/>
        <v>1130</v>
      </c>
    </row>
    <row r="35" spans="1:40" x14ac:dyDescent="0.35">
      <c r="A35" s="57" t="s">
        <v>316</v>
      </c>
      <c r="B35" s="56">
        <v>262948</v>
      </c>
      <c r="C35" s="56">
        <v>176346</v>
      </c>
      <c r="D35" s="57">
        <v>67.099999999999994</v>
      </c>
      <c r="E35" s="56">
        <v>12624</v>
      </c>
      <c r="F35" s="56"/>
      <c r="G35" s="57">
        <v>4.8</v>
      </c>
      <c r="H35" s="56">
        <v>188970</v>
      </c>
      <c r="J35" s="57" t="s">
        <v>316</v>
      </c>
      <c r="K35" s="56">
        <v>262948</v>
      </c>
      <c r="L35" s="56">
        <v>181015</v>
      </c>
      <c r="M35" s="57">
        <v>68.8</v>
      </c>
      <c r="N35" s="56">
        <v>13950</v>
      </c>
      <c r="O35" s="57">
        <v>5.3</v>
      </c>
      <c r="P35" s="57"/>
      <c r="Q35" s="56">
        <v>194965</v>
      </c>
      <c r="S35" s="57" t="str">
        <f t="shared" si="6"/>
        <v>50-54</v>
      </c>
      <c r="T35" s="56">
        <f t="shared" si="7"/>
        <v>4669</v>
      </c>
      <c r="U35" s="56">
        <f t="shared" si="8"/>
        <v>1326</v>
      </c>
      <c r="V35" s="56"/>
      <c r="W35" s="56">
        <f t="shared" si="9"/>
        <v>5995</v>
      </c>
      <c r="X35" s="62">
        <f t="shared" si="10"/>
        <v>4.7371678452937778E-2</v>
      </c>
      <c r="Y35" s="55">
        <f t="shared" si="11"/>
        <v>4669</v>
      </c>
      <c r="Z35" s="55">
        <f t="shared" si="12"/>
        <v>1326</v>
      </c>
      <c r="AA35" s="90"/>
      <c r="AB35" s="35">
        <f t="shared" si="14"/>
        <v>1</v>
      </c>
      <c r="AD35" s="36"/>
      <c r="AE35" s="47" t="str">
        <f t="shared" si="0"/>
        <v>50-54</v>
      </c>
      <c r="AF35" s="45">
        <f t="shared" si="1"/>
        <v>262948</v>
      </c>
      <c r="AG35" s="45">
        <f t="shared" si="2"/>
        <v>181015</v>
      </c>
      <c r="AH35" s="45">
        <f t="shared" si="3"/>
        <v>13950</v>
      </c>
      <c r="AI35" s="45">
        <f t="shared" si="13"/>
        <v>167065</v>
      </c>
      <c r="AJ35" s="1">
        <f t="shared" si="4"/>
        <v>4669</v>
      </c>
      <c r="AK35" s="1">
        <f t="shared" si="5"/>
        <v>1326</v>
      </c>
    </row>
    <row r="36" spans="1:40" x14ac:dyDescent="0.35">
      <c r="A36" s="54" t="s">
        <v>317</v>
      </c>
      <c r="B36" s="55">
        <v>285387</v>
      </c>
      <c r="C36" s="55">
        <v>196859</v>
      </c>
      <c r="D36" s="54">
        <v>69</v>
      </c>
      <c r="E36" s="55">
        <v>13362</v>
      </c>
      <c r="F36" s="55"/>
      <c r="G36" s="54">
        <v>4.7</v>
      </c>
      <c r="H36" s="55">
        <v>210221</v>
      </c>
      <c r="J36" s="54" t="s">
        <v>317</v>
      </c>
      <c r="K36" s="55">
        <v>285387</v>
      </c>
      <c r="L36" s="55">
        <v>200790</v>
      </c>
      <c r="M36" s="54">
        <v>70.400000000000006</v>
      </c>
      <c r="N36" s="55">
        <v>14896</v>
      </c>
      <c r="O36" s="54">
        <v>5.2</v>
      </c>
      <c r="P36" s="54"/>
      <c r="Q36" s="55">
        <v>215686</v>
      </c>
      <c r="S36" s="54" t="str">
        <f t="shared" si="6"/>
        <v>55-59</v>
      </c>
      <c r="T36" s="55">
        <f t="shared" si="7"/>
        <v>3931</v>
      </c>
      <c r="U36" s="55">
        <f t="shared" si="8"/>
        <v>1534</v>
      </c>
      <c r="V36" s="55"/>
      <c r="W36" s="55">
        <f t="shared" si="9"/>
        <v>5465</v>
      </c>
      <c r="X36" s="58">
        <f t="shared" si="10"/>
        <v>3.9883929749089393E-2</v>
      </c>
      <c r="Y36" s="55">
        <f t="shared" si="11"/>
        <v>3931</v>
      </c>
      <c r="Z36" s="55">
        <f t="shared" si="12"/>
        <v>1534</v>
      </c>
      <c r="AA36" s="90"/>
      <c r="AB36" s="35">
        <f t="shared" si="14"/>
        <v>1</v>
      </c>
      <c r="AC36" s="65">
        <f>J24</f>
        <v>44344</v>
      </c>
      <c r="AD36" s="36"/>
      <c r="AE36" s="47" t="str">
        <f t="shared" si="0"/>
        <v>55-59</v>
      </c>
      <c r="AF36" s="45">
        <f t="shared" si="1"/>
        <v>285387</v>
      </c>
      <c r="AG36" s="45">
        <f t="shared" si="2"/>
        <v>200790</v>
      </c>
      <c r="AH36" s="45">
        <f t="shared" si="3"/>
        <v>14896</v>
      </c>
      <c r="AI36" s="45">
        <f t="shared" si="13"/>
        <v>185894</v>
      </c>
      <c r="AJ36" s="1">
        <f t="shared" si="4"/>
        <v>3931</v>
      </c>
      <c r="AK36" s="1">
        <f t="shared" si="5"/>
        <v>1534</v>
      </c>
    </row>
    <row r="37" spans="1:40" x14ac:dyDescent="0.35">
      <c r="A37" s="57" t="s">
        <v>318</v>
      </c>
      <c r="B37" s="56">
        <v>271707</v>
      </c>
      <c r="C37" s="56">
        <v>203173</v>
      </c>
      <c r="D37" s="57">
        <v>74.8</v>
      </c>
      <c r="E37" s="56">
        <v>15241</v>
      </c>
      <c r="F37" s="56"/>
      <c r="G37" s="57">
        <v>5.6</v>
      </c>
      <c r="H37" s="56">
        <v>218414</v>
      </c>
      <c r="J37" s="57" t="s">
        <v>318</v>
      </c>
      <c r="K37" s="56">
        <v>271707</v>
      </c>
      <c r="L37" s="56">
        <v>205992</v>
      </c>
      <c r="M37" s="57">
        <v>75.8</v>
      </c>
      <c r="N37" s="56">
        <v>17218</v>
      </c>
      <c r="O37" s="57">
        <v>6.3</v>
      </c>
      <c r="P37" s="57"/>
      <c r="Q37" s="56">
        <v>223210</v>
      </c>
      <c r="S37" s="57" t="str">
        <f t="shared" si="6"/>
        <v>60-64</v>
      </c>
      <c r="T37" s="56">
        <f t="shared" si="7"/>
        <v>2819</v>
      </c>
      <c r="U37" s="56">
        <f t="shared" si="8"/>
        <v>1977</v>
      </c>
      <c r="V37" s="56"/>
      <c r="W37" s="56">
        <f t="shared" si="9"/>
        <v>4796</v>
      </c>
      <c r="X37" s="62">
        <f t="shared" si="10"/>
        <v>2.8601576688548208E-2</v>
      </c>
      <c r="Y37" s="55">
        <f t="shared" si="11"/>
        <v>2819</v>
      </c>
      <c r="Z37" s="55">
        <f t="shared" si="12"/>
        <v>1977</v>
      </c>
      <c r="AA37" s="90"/>
      <c r="AB37" s="35">
        <f t="shared" si="14"/>
        <v>1</v>
      </c>
      <c r="AC37" s="49" t="s">
        <v>365</v>
      </c>
      <c r="AD37" s="36"/>
      <c r="AE37" s="47" t="str">
        <f t="shared" si="0"/>
        <v>60-64</v>
      </c>
      <c r="AF37" s="45">
        <f t="shared" si="1"/>
        <v>271707</v>
      </c>
      <c r="AG37" s="45">
        <f t="shared" si="2"/>
        <v>205992</v>
      </c>
      <c r="AH37" s="45">
        <f t="shared" si="3"/>
        <v>17218</v>
      </c>
      <c r="AI37" s="45">
        <f t="shared" si="13"/>
        <v>188774</v>
      </c>
      <c r="AJ37" s="1">
        <f t="shared" si="4"/>
        <v>2819</v>
      </c>
      <c r="AK37" s="1">
        <f t="shared" si="5"/>
        <v>1977</v>
      </c>
    </row>
    <row r="38" spans="1:40" x14ac:dyDescent="0.35">
      <c r="A38" s="54" t="s">
        <v>319</v>
      </c>
      <c r="B38" s="55">
        <v>217596</v>
      </c>
      <c r="C38" s="55">
        <v>176883</v>
      </c>
      <c r="D38" s="54">
        <v>81.3</v>
      </c>
      <c r="E38" s="55">
        <v>18744</v>
      </c>
      <c r="F38" s="55"/>
      <c r="G38" s="54">
        <v>8.6</v>
      </c>
      <c r="H38" s="55">
        <v>195627</v>
      </c>
      <c r="J38" s="54" t="s">
        <v>319</v>
      </c>
      <c r="K38" s="55">
        <v>217596</v>
      </c>
      <c r="L38" s="55">
        <v>178040</v>
      </c>
      <c r="M38" s="54">
        <v>81.8</v>
      </c>
      <c r="N38" s="55">
        <v>22336</v>
      </c>
      <c r="O38" s="54">
        <v>10.3</v>
      </c>
      <c r="P38" s="54"/>
      <c r="Q38" s="55">
        <v>200376</v>
      </c>
      <c r="S38" s="54" t="str">
        <f t="shared" si="6"/>
        <v>65-69</v>
      </c>
      <c r="T38" s="55">
        <f t="shared" si="7"/>
        <v>1157</v>
      </c>
      <c r="U38" s="55">
        <f t="shared" si="8"/>
        <v>3592</v>
      </c>
      <c r="V38" s="55"/>
      <c r="W38" s="55">
        <f t="shared" si="9"/>
        <v>4749</v>
      </c>
      <c r="X38" s="58">
        <f t="shared" si="10"/>
        <v>1.1738923103458771E-2</v>
      </c>
      <c r="Y38" s="55">
        <f t="shared" si="11"/>
        <v>1157</v>
      </c>
      <c r="Z38" s="55">
        <f t="shared" si="12"/>
        <v>3592</v>
      </c>
      <c r="AA38" s="90"/>
      <c r="AB38" s="35">
        <f t="shared" si="14"/>
        <v>1</v>
      </c>
      <c r="AC38" s="51" t="s">
        <v>366</v>
      </c>
      <c r="AD38" s="2">
        <v>0.7</v>
      </c>
      <c r="AE38" s="47" t="str">
        <f t="shared" si="0"/>
        <v>65-69</v>
      </c>
      <c r="AF38" s="45">
        <f t="shared" si="1"/>
        <v>217596</v>
      </c>
      <c r="AG38" s="45">
        <f t="shared" si="2"/>
        <v>178040</v>
      </c>
      <c r="AH38" s="45">
        <f t="shared" si="3"/>
        <v>22336</v>
      </c>
      <c r="AI38" s="45">
        <f t="shared" si="13"/>
        <v>155704</v>
      </c>
      <c r="AJ38" s="1">
        <f t="shared" si="4"/>
        <v>1157</v>
      </c>
      <c r="AK38" s="1">
        <f t="shared" si="5"/>
        <v>3592</v>
      </c>
    </row>
    <row r="39" spans="1:40" x14ac:dyDescent="0.35">
      <c r="A39" s="57" t="s">
        <v>320</v>
      </c>
      <c r="B39" s="56">
        <v>166506</v>
      </c>
      <c r="C39" s="56">
        <v>137636</v>
      </c>
      <c r="D39" s="57">
        <v>82.7</v>
      </c>
      <c r="E39" s="56">
        <v>29959</v>
      </c>
      <c r="F39" s="56"/>
      <c r="G39" s="57">
        <v>18</v>
      </c>
      <c r="H39" s="56">
        <v>167595</v>
      </c>
      <c r="J39" s="57" t="s">
        <v>320</v>
      </c>
      <c r="K39" s="56">
        <v>166506</v>
      </c>
      <c r="L39" s="56">
        <v>138331</v>
      </c>
      <c r="M39" s="57">
        <v>83.1</v>
      </c>
      <c r="N39" s="56">
        <v>33066</v>
      </c>
      <c r="O39" s="57">
        <v>19.899999999999999</v>
      </c>
      <c r="P39" s="57"/>
      <c r="Q39" s="56">
        <v>171397</v>
      </c>
      <c r="S39" s="57" t="str">
        <f t="shared" si="6"/>
        <v>70-74</v>
      </c>
      <c r="T39" s="56">
        <f t="shared" si="7"/>
        <v>695</v>
      </c>
      <c r="U39" s="56">
        <f t="shared" si="8"/>
        <v>3107</v>
      </c>
      <c r="V39" s="56"/>
      <c r="W39" s="56">
        <f t="shared" si="9"/>
        <v>3802</v>
      </c>
      <c r="X39" s="62">
        <f t="shared" si="10"/>
        <v>7.0514706628382424E-3</v>
      </c>
      <c r="Y39" s="55">
        <f t="shared" si="11"/>
        <v>695</v>
      </c>
      <c r="Z39" s="55">
        <f t="shared" si="12"/>
        <v>3107</v>
      </c>
      <c r="AA39" s="90"/>
      <c r="AB39" s="35">
        <f t="shared" si="14"/>
        <v>1</v>
      </c>
      <c r="AC39" s="50">
        <f>L45/K45</f>
        <v>0.60323100928324136</v>
      </c>
      <c r="AD39" s="2">
        <f>AC39/AD38</f>
        <v>0.86175858469034483</v>
      </c>
      <c r="AE39" s="48" t="str">
        <f t="shared" si="0"/>
        <v>70-74</v>
      </c>
      <c r="AF39" s="45">
        <f t="shared" si="1"/>
        <v>166506</v>
      </c>
      <c r="AG39" s="45">
        <f t="shared" si="2"/>
        <v>138331</v>
      </c>
      <c r="AH39" s="45">
        <f t="shared" si="3"/>
        <v>33066</v>
      </c>
      <c r="AI39" s="46">
        <f t="shared" si="13"/>
        <v>105265</v>
      </c>
      <c r="AJ39" s="1">
        <f t="shared" si="4"/>
        <v>695</v>
      </c>
      <c r="AK39" s="1">
        <f t="shared" si="5"/>
        <v>3107</v>
      </c>
    </row>
    <row r="40" spans="1:40" x14ac:dyDescent="0.35">
      <c r="A40" s="54" t="s">
        <v>321</v>
      </c>
      <c r="B40" s="55">
        <v>107003</v>
      </c>
      <c r="C40" s="55">
        <v>90334</v>
      </c>
      <c r="D40" s="54">
        <v>84.4</v>
      </c>
      <c r="E40" s="55">
        <v>75463</v>
      </c>
      <c r="F40" s="55"/>
      <c r="G40" s="54">
        <v>70.5</v>
      </c>
      <c r="H40" s="55">
        <v>165797</v>
      </c>
      <c r="J40" s="54" t="s">
        <v>321</v>
      </c>
      <c r="K40" s="55">
        <v>107003</v>
      </c>
      <c r="L40" s="55">
        <v>90616</v>
      </c>
      <c r="M40" s="54">
        <v>84.7</v>
      </c>
      <c r="N40" s="55">
        <v>75833</v>
      </c>
      <c r="O40" s="54">
        <v>70.900000000000006</v>
      </c>
      <c r="P40" s="54"/>
      <c r="Q40" s="55">
        <v>166449</v>
      </c>
      <c r="S40" s="54" t="str">
        <f t="shared" si="6"/>
        <v>75-79</v>
      </c>
      <c r="T40" s="55">
        <f t="shared" si="7"/>
        <v>282</v>
      </c>
      <c r="U40" s="55">
        <f t="shared" si="8"/>
        <v>370</v>
      </c>
      <c r="V40" s="55"/>
      <c r="W40" s="55">
        <f t="shared" si="9"/>
        <v>652</v>
      </c>
      <c r="X40" s="58">
        <f t="shared" si="10"/>
        <v>2.8611722689501932E-3</v>
      </c>
      <c r="Y40" s="55">
        <f t="shared" si="11"/>
        <v>282</v>
      </c>
      <c r="Z40" s="55">
        <f t="shared" si="12"/>
        <v>370</v>
      </c>
      <c r="AA40" s="90"/>
      <c r="AB40" s="35">
        <f t="shared" si="14"/>
        <v>1</v>
      </c>
      <c r="AC40" s="52" t="s">
        <v>367</v>
      </c>
      <c r="AD40" s="2">
        <v>0.7</v>
      </c>
      <c r="AE40" s="48" t="str">
        <f t="shared" si="0"/>
        <v>75-79</v>
      </c>
      <c r="AF40" s="45">
        <f t="shared" si="1"/>
        <v>107003</v>
      </c>
      <c r="AG40" s="45">
        <f t="shared" si="2"/>
        <v>90616</v>
      </c>
      <c r="AH40" s="45">
        <f t="shared" si="3"/>
        <v>75833</v>
      </c>
      <c r="AI40" s="46">
        <f t="shared" si="13"/>
        <v>14783</v>
      </c>
      <c r="AJ40" s="1">
        <f t="shared" si="4"/>
        <v>282</v>
      </c>
      <c r="AK40" s="1">
        <f t="shared" si="5"/>
        <v>370</v>
      </c>
    </row>
    <row r="41" spans="1:40" x14ac:dyDescent="0.35">
      <c r="A41" s="57" t="s">
        <v>322</v>
      </c>
      <c r="B41" s="56">
        <v>69877</v>
      </c>
      <c r="C41" s="56">
        <v>60261</v>
      </c>
      <c r="D41" s="57">
        <v>86.2</v>
      </c>
      <c r="E41" s="56">
        <v>51438</v>
      </c>
      <c r="F41" s="56"/>
      <c r="G41" s="57">
        <v>73.599999999999994</v>
      </c>
      <c r="H41" s="56">
        <v>111699</v>
      </c>
      <c r="J41" s="57" t="s">
        <v>322</v>
      </c>
      <c r="K41" s="56">
        <v>69877</v>
      </c>
      <c r="L41" s="56">
        <v>60438</v>
      </c>
      <c r="M41" s="57">
        <v>86.5</v>
      </c>
      <c r="N41" s="56">
        <v>51679</v>
      </c>
      <c r="O41" s="57">
        <v>74</v>
      </c>
      <c r="P41" s="57"/>
      <c r="Q41" s="56">
        <v>112117</v>
      </c>
      <c r="S41" s="57" t="str">
        <f t="shared" si="6"/>
        <v>80-84</v>
      </c>
      <c r="T41" s="56">
        <f t="shared" si="7"/>
        <v>177</v>
      </c>
      <c r="U41" s="56">
        <f t="shared" si="8"/>
        <v>241</v>
      </c>
      <c r="V41" s="56"/>
      <c r="W41" s="56">
        <f t="shared" si="9"/>
        <v>418</v>
      </c>
      <c r="X41" s="62">
        <f t="shared" si="10"/>
        <v>1.7958421688091639E-3</v>
      </c>
      <c r="Y41" s="55">
        <f t="shared" si="11"/>
        <v>177</v>
      </c>
      <c r="Z41" s="55">
        <f t="shared" si="12"/>
        <v>241</v>
      </c>
      <c r="AA41" s="90"/>
      <c r="AB41" s="35">
        <f t="shared" si="14"/>
        <v>1</v>
      </c>
      <c r="AC41" s="50">
        <f>N45/K45</f>
        <v>9.7757994777848412E-2</v>
      </c>
      <c r="AD41" s="2">
        <f>AC41/AD40</f>
        <v>0.13965427825406918</v>
      </c>
      <c r="AE41" s="48" t="str">
        <f t="shared" si="0"/>
        <v>80-84</v>
      </c>
      <c r="AF41" s="45">
        <f t="shared" si="1"/>
        <v>69877</v>
      </c>
      <c r="AG41" s="45">
        <f t="shared" si="2"/>
        <v>60438</v>
      </c>
      <c r="AH41" s="45">
        <f t="shared" si="3"/>
        <v>51679</v>
      </c>
      <c r="AI41" s="46">
        <f t="shared" si="13"/>
        <v>8759</v>
      </c>
      <c r="AJ41" s="1">
        <f t="shared" si="4"/>
        <v>177</v>
      </c>
      <c r="AK41" s="1">
        <f t="shared" si="5"/>
        <v>241</v>
      </c>
    </row>
    <row r="42" spans="1:40" x14ac:dyDescent="0.35">
      <c r="A42" s="54" t="s">
        <v>323</v>
      </c>
      <c r="B42" s="55">
        <v>44852</v>
      </c>
      <c r="C42" s="55">
        <v>38715</v>
      </c>
      <c r="D42" s="54">
        <v>86.3</v>
      </c>
      <c r="E42" s="55">
        <v>33679</v>
      </c>
      <c r="F42" s="55"/>
      <c r="G42" s="54">
        <v>75.099999999999994</v>
      </c>
      <c r="H42" s="55">
        <v>72394</v>
      </c>
      <c r="J42" s="54" t="s">
        <v>323</v>
      </c>
      <c r="K42" s="55">
        <v>44852</v>
      </c>
      <c r="L42" s="55">
        <v>38811</v>
      </c>
      <c r="M42" s="54">
        <v>86.5</v>
      </c>
      <c r="N42" s="55">
        <v>33846</v>
      </c>
      <c r="O42" s="54">
        <v>75.5</v>
      </c>
      <c r="P42" s="54"/>
      <c r="Q42" s="55">
        <v>72657</v>
      </c>
      <c r="S42" s="54" t="str">
        <f t="shared" si="6"/>
        <v>85-89</v>
      </c>
      <c r="T42" s="55">
        <f t="shared" si="7"/>
        <v>96</v>
      </c>
      <c r="U42" s="55">
        <f t="shared" si="8"/>
        <v>167</v>
      </c>
      <c r="V42" s="55"/>
      <c r="W42" s="55">
        <f t="shared" si="9"/>
        <v>263</v>
      </c>
      <c r="X42" s="58">
        <f t="shared" si="10"/>
        <v>9.7401609155751262E-4</v>
      </c>
      <c r="Y42" s="55">
        <f t="shared" si="11"/>
        <v>96</v>
      </c>
      <c r="Z42" s="55">
        <f t="shared" si="12"/>
        <v>167</v>
      </c>
      <c r="AA42" s="90"/>
      <c r="AB42" s="35">
        <f t="shared" si="14"/>
        <v>1</v>
      </c>
      <c r="AC42" s="49" t="s">
        <v>362</v>
      </c>
      <c r="AD42" s="35"/>
      <c r="AE42" s="48" t="str">
        <f t="shared" si="0"/>
        <v>85-89</v>
      </c>
      <c r="AF42" s="45">
        <f t="shared" si="1"/>
        <v>44852</v>
      </c>
      <c r="AG42" s="45">
        <f t="shared" si="2"/>
        <v>38811</v>
      </c>
      <c r="AH42" s="45">
        <f t="shared" si="3"/>
        <v>33846</v>
      </c>
      <c r="AI42" s="46">
        <f t="shared" si="13"/>
        <v>4965</v>
      </c>
      <c r="AJ42" s="1">
        <f t="shared" si="4"/>
        <v>96</v>
      </c>
      <c r="AK42" s="1">
        <f t="shared" si="5"/>
        <v>167</v>
      </c>
    </row>
    <row r="43" spans="1:40" x14ac:dyDescent="0.35">
      <c r="A43" s="57" t="s">
        <v>324</v>
      </c>
      <c r="B43" s="56">
        <v>28637</v>
      </c>
      <c r="C43" s="56">
        <v>24755</v>
      </c>
      <c r="D43" s="57">
        <v>86.4</v>
      </c>
      <c r="E43" s="56">
        <v>22005</v>
      </c>
      <c r="F43" s="56"/>
      <c r="G43" s="57">
        <v>76.8</v>
      </c>
      <c r="H43" s="56">
        <v>46760</v>
      </c>
      <c r="J43" s="57" t="s">
        <v>324</v>
      </c>
      <c r="K43" s="56">
        <v>28637</v>
      </c>
      <c r="L43" s="56">
        <v>24799</v>
      </c>
      <c r="M43" s="57">
        <v>86.6</v>
      </c>
      <c r="N43" s="56">
        <v>22096</v>
      </c>
      <c r="O43" s="57">
        <v>77.099999999999994</v>
      </c>
      <c r="P43" s="57"/>
      <c r="Q43" s="56">
        <v>46895</v>
      </c>
      <c r="S43" s="57" t="str">
        <f t="shared" si="6"/>
        <v>90+</v>
      </c>
      <c r="T43" s="56">
        <f t="shared" si="7"/>
        <v>44</v>
      </c>
      <c r="U43" s="56">
        <f t="shared" si="8"/>
        <v>91</v>
      </c>
      <c r="V43" s="56"/>
      <c r="W43" s="56">
        <f t="shared" si="9"/>
        <v>135</v>
      </c>
      <c r="X43" s="62">
        <f t="shared" si="10"/>
        <v>4.4642404196385997E-4</v>
      </c>
      <c r="Y43" s="55">
        <f t="shared" si="11"/>
        <v>44</v>
      </c>
      <c r="Z43" s="55">
        <f t="shared" si="12"/>
        <v>91</v>
      </c>
      <c r="AA43" s="90"/>
      <c r="AB43" s="35">
        <f t="shared" si="14"/>
        <v>1</v>
      </c>
      <c r="AC43" s="51" t="s">
        <v>366</v>
      </c>
      <c r="AD43" s="2">
        <v>0.7</v>
      </c>
      <c r="AE43" s="48" t="str">
        <f t="shared" si="0"/>
        <v>90+</v>
      </c>
      <c r="AF43" s="45">
        <f t="shared" si="1"/>
        <v>28637</v>
      </c>
      <c r="AG43" s="45">
        <f t="shared" si="2"/>
        <v>24799</v>
      </c>
      <c r="AH43" s="45">
        <f t="shared" si="3"/>
        <v>22096</v>
      </c>
      <c r="AI43" s="46">
        <f t="shared" si="13"/>
        <v>2703</v>
      </c>
      <c r="AJ43" s="1">
        <f t="shared" si="4"/>
        <v>44</v>
      </c>
      <c r="AK43" s="1">
        <f t="shared" si="5"/>
        <v>91</v>
      </c>
    </row>
    <row r="44" spans="1:40" ht="15.5" customHeight="1" x14ac:dyDescent="0.35">
      <c r="A44" s="54" t="s">
        <v>325</v>
      </c>
      <c r="B44" s="54" t="s">
        <v>326</v>
      </c>
      <c r="C44" s="55">
        <v>22293</v>
      </c>
      <c r="D44" s="54" t="s">
        <v>326</v>
      </c>
      <c r="E44" s="55">
        <v>9320</v>
      </c>
      <c r="F44" s="55"/>
      <c r="G44" s="54" t="s">
        <v>326</v>
      </c>
      <c r="H44" s="55">
        <v>31613</v>
      </c>
      <c r="J44" s="54" t="s">
        <v>325</v>
      </c>
      <c r="K44" s="54" t="s">
        <v>326</v>
      </c>
      <c r="L44" s="55">
        <v>22922</v>
      </c>
      <c r="M44" s="54" t="s">
        <v>326</v>
      </c>
      <c r="N44" s="55">
        <v>8827</v>
      </c>
      <c r="O44" s="54" t="s">
        <v>326</v>
      </c>
      <c r="P44" s="54"/>
      <c r="Q44" s="55">
        <v>31749</v>
      </c>
      <c r="S44" s="54" t="str">
        <f t="shared" si="6"/>
        <v>Unknown</v>
      </c>
      <c r="T44" s="54">
        <f t="shared" si="7"/>
        <v>629</v>
      </c>
      <c r="U44" s="54">
        <f t="shared" si="8"/>
        <v>-493</v>
      </c>
      <c r="V44" s="54"/>
      <c r="W44" s="54">
        <f t="shared" si="9"/>
        <v>136</v>
      </c>
      <c r="X44" s="58">
        <f t="shared" si="10"/>
        <v>6.381834599892452E-3</v>
      </c>
      <c r="Y44" s="55">
        <f t="shared" si="11"/>
        <v>629</v>
      </c>
      <c r="Z44" s="55">
        <f t="shared" si="12"/>
        <v>-493</v>
      </c>
      <c r="AA44" s="90"/>
      <c r="AB44" s="35">
        <f t="shared" si="14"/>
        <v>1</v>
      </c>
      <c r="AC44" s="50">
        <f>L46/K46</f>
        <v>0.51366570759508201</v>
      </c>
      <c r="AD44" s="2">
        <f>AC44/AD43</f>
        <v>0.73380815370726005</v>
      </c>
      <c r="AE44" s="47" t="str">
        <f t="shared" si="0"/>
        <v>Unknown</v>
      </c>
      <c r="AF44" s="45" t="str">
        <f t="shared" si="1"/>
        <v>NA</v>
      </c>
      <c r="AG44" s="45">
        <f t="shared" si="2"/>
        <v>22922</v>
      </c>
      <c r="AH44" s="45">
        <f t="shared" si="3"/>
        <v>8827</v>
      </c>
      <c r="AI44" s="45">
        <f t="shared" si="13"/>
        <v>14095</v>
      </c>
      <c r="AJ44" s="1">
        <f t="shared" si="4"/>
        <v>629</v>
      </c>
      <c r="AK44" s="1">
        <f t="shared" si="5"/>
        <v>-493</v>
      </c>
    </row>
    <row r="45" spans="1:40" x14ac:dyDescent="0.35">
      <c r="A45" s="57" t="s">
        <v>327</v>
      </c>
      <c r="B45" s="56">
        <v>3806860</v>
      </c>
      <c r="C45" s="56">
        <v>2197855</v>
      </c>
      <c r="D45" s="57">
        <v>57.7</v>
      </c>
      <c r="E45" s="56">
        <v>354462</v>
      </c>
      <c r="F45" s="56"/>
      <c r="G45" s="57">
        <v>9.3000000000000007</v>
      </c>
      <c r="H45" s="56">
        <v>2552317</v>
      </c>
      <c r="J45" s="57" t="s">
        <v>327</v>
      </c>
      <c r="K45" s="56">
        <v>3806860</v>
      </c>
      <c r="L45" s="56">
        <v>2296416</v>
      </c>
      <c r="M45" s="57">
        <v>60.3</v>
      </c>
      <c r="N45" s="56">
        <v>372151</v>
      </c>
      <c r="O45" s="57">
        <v>9.8000000000000007</v>
      </c>
      <c r="P45" s="57"/>
      <c r="Q45" s="56">
        <v>2668567</v>
      </c>
      <c r="S45" s="57" t="str">
        <f t="shared" si="6"/>
        <v>12+</v>
      </c>
      <c r="T45" s="60">
        <f>L45-C45</f>
        <v>98561</v>
      </c>
      <c r="U45" s="60">
        <f t="shared" si="8"/>
        <v>17689</v>
      </c>
      <c r="V45" s="60"/>
      <c r="W45" s="63">
        <f t="shared" si="9"/>
        <v>116250</v>
      </c>
      <c r="X45" s="62">
        <f t="shared" si="10"/>
        <v>1</v>
      </c>
      <c r="Y45" s="60">
        <f t="shared" si="11"/>
        <v>98561</v>
      </c>
      <c r="Z45" s="60">
        <f t="shared" si="12"/>
        <v>17689</v>
      </c>
      <c r="AA45" s="91"/>
      <c r="AB45" s="35">
        <f t="shared" si="14"/>
        <v>1</v>
      </c>
      <c r="AC45" s="52" t="s">
        <v>367</v>
      </c>
      <c r="AD45" s="2">
        <v>0.7</v>
      </c>
      <c r="AE45" s="35"/>
      <c r="AG45" s="38"/>
      <c r="AH45" s="35"/>
      <c r="AI45" s="35"/>
      <c r="AJ45" s="35"/>
      <c r="AK45" s="35"/>
      <c r="AL45" s="35"/>
      <c r="AM45" s="35"/>
      <c r="AN45" s="35"/>
    </row>
    <row r="46" spans="1:40" x14ac:dyDescent="0.35">
      <c r="A46" s="54" t="s">
        <v>328</v>
      </c>
      <c r="B46" s="55">
        <v>4470643</v>
      </c>
      <c r="C46" s="55">
        <v>2197855</v>
      </c>
      <c r="D46" s="54">
        <v>49.2</v>
      </c>
      <c r="E46" s="55">
        <v>354462</v>
      </c>
      <c r="F46" s="55"/>
      <c r="G46" s="54">
        <v>7.9</v>
      </c>
      <c r="H46" s="55">
        <v>2552317</v>
      </c>
      <c r="J46" s="54" t="s">
        <v>328</v>
      </c>
      <c r="K46" s="55">
        <v>4470643</v>
      </c>
      <c r="L46" s="55">
        <v>2296416</v>
      </c>
      <c r="M46" s="54">
        <v>51.4</v>
      </c>
      <c r="N46" s="55">
        <v>372151</v>
      </c>
      <c r="O46" s="54">
        <v>8.3000000000000007</v>
      </c>
      <c r="P46" s="54"/>
      <c r="Q46" s="55">
        <v>2668567</v>
      </c>
      <c r="S46" s="54" t="str">
        <f t="shared" si="6"/>
        <v>ALL</v>
      </c>
      <c r="T46" s="60">
        <f t="shared" si="7"/>
        <v>98561</v>
      </c>
      <c r="U46" s="60">
        <f t="shared" si="8"/>
        <v>17689</v>
      </c>
      <c r="V46" s="60"/>
      <c r="W46" s="63">
        <f t="shared" si="9"/>
        <v>116250</v>
      </c>
      <c r="X46" s="58">
        <f t="shared" si="10"/>
        <v>1</v>
      </c>
      <c r="Y46" s="60">
        <f t="shared" si="11"/>
        <v>98561</v>
      </c>
      <c r="Z46" s="60">
        <f t="shared" si="12"/>
        <v>17689</v>
      </c>
      <c r="AA46" s="91"/>
      <c r="AB46" s="35">
        <f t="shared" si="14"/>
        <v>1</v>
      </c>
      <c r="AC46" s="50">
        <f>N46/K46</f>
        <v>8.3243282901363402E-2</v>
      </c>
      <c r="AD46" s="2">
        <f>AC46/AD45</f>
        <v>0.1189189755733763</v>
      </c>
      <c r="AE46" s="35"/>
      <c r="AG46" s="2">
        <f>T45/L45</f>
        <v>4.2919488455053438E-2</v>
      </c>
      <c r="AH46" s="2">
        <f>U45/N45</f>
        <v>4.7531781454302154E-2</v>
      </c>
      <c r="AI46" s="2">
        <f>W45/Q45</f>
        <v>4.3562706126546571E-2</v>
      </c>
      <c r="AJ46" s="35"/>
      <c r="AK46" s="35"/>
      <c r="AL46" s="35"/>
      <c r="AM46" s="35"/>
      <c r="AN46" s="35"/>
    </row>
    <row r="47" spans="1:40" x14ac:dyDescent="0.35">
      <c r="A47" s="110">
        <f>J24</f>
        <v>44344</v>
      </c>
      <c r="B47" s="110"/>
      <c r="C47" s="110"/>
      <c r="D47" s="110"/>
      <c r="E47" s="110"/>
      <c r="F47" s="110"/>
      <c r="G47" s="110"/>
      <c r="H47" s="110"/>
      <c r="I47" s="35"/>
      <c r="J47" s="110">
        <v>44345</v>
      </c>
      <c r="K47" s="110"/>
      <c r="L47" s="110"/>
      <c r="M47" s="110"/>
      <c r="N47" s="110"/>
      <c r="O47" s="110"/>
      <c r="P47" s="110"/>
      <c r="Q47" s="110"/>
      <c r="R47" s="35"/>
      <c r="S47" s="113" t="str">
        <f>"Change " &amp; TEXT(A47,"DDDD MMM DD, YYYY") &amp; " -  " &amp;TEXT(J47,"DDDD MMM DD, YYYY")</f>
        <v>Change Friday May 28, 2021 -  Saturday May 29, 2021</v>
      </c>
      <c r="T47" s="113"/>
      <c r="U47" s="113"/>
      <c r="V47" s="113"/>
      <c r="W47" s="113"/>
      <c r="X47" s="113"/>
      <c r="Y47" s="113"/>
      <c r="Z47" s="113"/>
      <c r="AA47" s="88"/>
      <c r="AB47" s="35"/>
      <c r="AC47" s="65">
        <f>A47</f>
        <v>44344</v>
      </c>
      <c r="AD47" s="35"/>
      <c r="AE47" s="35"/>
      <c r="AF47" s="35"/>
      <c r="AG47" s="35"/>
      <c r="AH47" s="35"/>
      <c r="AI47" s="35"/>
      <c r="AJ47" s="35"/>
      <c r="AK47" s="35"/>
    </row>
    <row r="48" spans="1:40" ht="32.5" customHeight="1" x14ac:dyDescent="0.35">
      <c r="A48" s="53" t="str">
        <f>J25</f>
        <v>Age group</v>
      </c>
      <c r="B48" s="53" t="str">
        <f t="shared" ref="B48:B69" si="15">K25</f>
        <v>Population</v>
      </c>
      <c r="C48" s="53" t="str">
        <f t="shared" ref="C48:C69" si="16">L25</f>
        <v>Dose 1</v>
      </c>
      <c r="D48" s="53" t="str">
        <f t="shared" ref="D48:D69" si="17">M25</f>
        <v>% of population with at least 1 dose</v>
      </c>
      <c r="E48" s="53" t="str">
        <f t="shared" ref="E48:E69" si="18">N25</f>
        <v>Dose 2</v>
      </c>
      <c r="F48" s="53"/>
      <c r="G48" s="53" t="str">
        <f t="shared" ref="G48" si="19">O25</f>
        <v>% of population fully vaccinated</v>
      </c>
      <c r="H48" s="53" t="str">
        <f t="shared" ref="H48:H69" si="20">Q25</f>
        <v>Total administered</v>
      </c>
      <c r="I48" s="35"/>
      <c r="J48" s="53" t="s">
        <v>305</v>
      </c>
      <c r="K48" s="53" t="s">
        <v>2</v>
      </c>
      <c r="L48" s="53" t="s">
        <v>302</v>
      </c>
      <c r="M48" s="53" t="s">
        <v>306</v>
      </c>
      <c r="N48" s="53" t="s">
        <v>303</v>
      </c>
      <c r="O48" s="53" t="s">
        <v>307</v>
      </c>
      <c r="P48" s="53"/>
      <c r="Q48" s="53" t="s">
        <v>304</v>
      </c>
      <c r="R48" s="35"/>
      <c r="S48" s="53" t="s">
        <v>305</v>
      </c>
      <c r="T48" s="53" t="s">
        <v>302</v>
      </c>
      <c r="U48" s="53" t="s">
        <v>303</v>
      </c>
      <c r="V48" s="53"/>
      <c r="W48" s="53" t="s">
        <v>304</v>
      </c>
      <c r="X48" s="53" t="s">
        <v>335</v>
      </c>
      <c r="Y48" s="53" t="s">
        <v>336</v>
      </c>
      <c r="Z48" s="53" t="s">
        <v>337</v>
      </c>
      <c r="AA48" s="89"/>
      <c r="AB48" s="35"/>
      <c r="AC48" s="49" t="s">
        <v>365</v>
      </c>
      <c r="AD48" s="64"/>
      <c r="AE48" s="47" t="str">
        <f t="shared" ref="AE48:AE67" si="21">J48</f>
        <v>Age group</v>
      </c>
      <c r="AF48" s="47" t="str">
        <f t="shared" ref="AF48:AF67" si="22">K48</f>
        <v>Population</v>
      </c>
      <c r="AG48" s="47" t="str">
        <f t="shared" ref="AG48:AG67" si="23">L48</f>
        <v>Dose 1</v>
      </c>
      <c r="AH48" s="47" t="str">
        <f t="shared" ref="AH48:AH67" si="24">N48</f>
        <v>Dose 2</v>
      </c>
      <c r="AI48" s="47" t="s">
        <v>334</v>
      </c>
      <c r="AJ48" s="47" t="str">
        <f t="shared" ref="AJ48:AJ67" si="25">T48</f>
        <v>Dose 1</v>
      </c>
      <c r="AK48" s="47" t="str">
        <f t="shared" ref="AK48:AK67" si="26">U48</f>
        <v>Dose 2</v>
      </c>
    </row>
    <row r="49" spans="1:37" x14ac:dyDescent="0.35">
      <c r="A49" s="54" t="str">
        <f>J26</f>
        <v>00-11</v>
      </c>
      <c r="B49" s="55">
        <f t="shared" si="15"/>
        <v>663783</v>
      </c>
      <c r="C49" s="55">
        <f t="shared" si="16"/>
        <v>0</v>
      </c>
      <c r="D49" s="55">
        <f t="shared" si="17"/>
        <v>0</v>
      </c>
      <c r="E49" s="55">
        <f t="shared" si="18"/>
        <v>0</v>
      </c>
      <c r="F49" s="55"/>
      <c r="G49" s="55">
        <f t="shared" ref="G49" si="27">O26</f>
        <v>0</v>
      </c>
      <c r="H49" s="55">
        <f t="shared" si="20"/>
        <v>0</v>
      </c>
      <c r="I49" s="35"/>
      <c r="J49" s="54" t="s">
        <v>308</v>
      </c>
      <c r="K49" s="55">
        <v>663783</v>
      </c>
      <c r="L49" s="54">
        <v>0</v>
      </c>
      <c r="M49" s="54">
        <v>0</v>
      </c>
      <c r="N49" s="54">
        <v>0</v>
      </c>
      <c r="O49" s="54">
        <v>0</v>
      </c>
      <c r="P49" s="54"/>
      <c r="Q49" s="54">
        <v>0</v>
      </c>
      <c r="R49" s="35"/>
      <c r="S49" s="54" t="str">
        <f t="shared" ref="S49:S69" si="28">A49</f>
        <v>00-11</v>
      </c>
      <c r="T49" s="55">
        <f t="shared" ref="T49:T67" si="29">L49-C49</f>
        <v>0</v>
      </c>
      <c r="U49" s="55">
        <f t="shared" ref="U49:U69" si="30">N49-E49</f>
        <v>0</v>
      </c>
      <c r="V49" s="55"/>
      <c r="W49" s="55">
        <f t="shared" ref="W49:W69" si="31">Q49-H49</f>
        <v>0</v>
      </c>
      <c r="X49" s="58">
        <f t="shared" ref="X49:X69" si="32">T49/T$69</f>
        <v>0</v>
      </c>
      <c r="Y49" s="55">
        <f t="shared" ref="Y49:Y69" si="33">T49/$AB49</f>
        <v>0</v>
      </c>
      <c r="Z49" s="55">
        <f t="shared" ref="Z49:Z69" si="34">U49/$AB49</f>
        <v>0</v>
      </c>
      <c r="AA49" s="90"/>
      <c r="AB49" s="35">
        <f>IF(DATEDIF(A47,J47,"D")&lt;1,1,DATEDIF(A47,J47,"D"))</f>
        <v>1</v>
      </c>
      <c r="AC49" s="51" t="s">
        <v>366</v>
      </c>
      <c r="AD49" s="2">
        <v>0.7</v>
      </c>
      <c r="AE49" s="47" t="str">
        <f t="shared" si="21"/>
        <v>00-11</v>
      </c>
      <c r="AF49" s="45">
        <f t="shared" si="22"/>
        <v>663783</v>
      </c>
      <c r="AG49" s="45">
        <f t="shared" si="23"/>
        <v>0</v>
      </c>
      <c r="AH49" s="45">
        <f t="shared" si="24"/>
        <v>0</v>
      </c>
      <c r="AI49" s="45">
        <f t="shared" ref="AI49:AI67" si="35">AG49-AH49</f>
        <v>0</v>
      </c>
      <c r="AJ49" s="1">
        <f t="shared" si="25"/>
        <v>0</v>
      </c>
      <c r="AK49" s="1">
        <f t="shared" si="26"/>
        <v>0</v>
      </c>
    </row>
    <row r="50" spans="1:37" x14ac:dyDescent="0.35">
      <c r="A50" s="54" t="str">
        <f t="shared" ref="A50:A69" si="36">J27</f>
        <v>12-14</v>
      </c>
      <c r="B50" s="55">
        <f t="shared" si="15"/>
        <v>166087</v>
      </c>
      <c r="C50" s="60">
        <f t="shared" si="16"/>
        <v>57848</v>
      </c>
      <c r="D50" s="55">
        <f t="shared" si="17"/>
        <v>34.799999999999997</v>
      </c>
      <c r="E50" s="60">
        <f t="shared" si="18"/>
        <v>32</v>
      </c>
      <c r="F50" s="60"/>
      <c r="G50" s="55">
        <f t="shared" ref="G50" si="37">O27</f>
        <v>0</v>
      </c>
      <c r="H50" s="55">
        <f t="shared" si="20"/>
        <v>57880</v>
      </c>
      <c r="I50" s="35"/>
      <c r="J50" s="67">
        <v>44544</v>
      </c>
      <c r="K50" s="56">
        <v>166087</v>
      </c>
      <c r="L50" s="60">
        <v>62252</v>
      </c>
      <c r="M50" s="57">
        <v>37.5</v>
      </c>
      <c r="N50" s="69">
        <v>53</v>
      </c>
      <c r="O50" s="57">
        <v>0</v>
      </c>
      <c r="P50" s="57"/>
      <c r="Q50" s="56">
        <v>62305</v>
      </c>
      <c r="R50" s="35"/>
      <c r="S50" s="59" t="str">
        <f t="shared" si="28"/>
        <v>12-14</v>
      </c>
      <c r="T50" s="60">
        <f t="shared" si="29"/>
        <v>4404</v>
      </c>
      <c r="U50" s="60">
        <f t="shared" si="30"/>
        <v>21</v>
      </c>
      <c r="V50" s="60"/>
      <c r="W50" s="60">
        <f t="shared" si="31"/>
        <v>4425</v>
      </c>
      <c r="X50" s="61">
        <f t="shared" si="32"/>
        <v>0.10181246532272979</v>
      </c>
      <c r="Y50" s="60">
        <f t="shared" si="33"/>
        <v>4404</v>
      </c>
      <c r="Z50" s="60">
        <f t="shared" si="34"/>
        <v>21</v>
      </c>
      <c r="AA50" s="91"/>
      <c r="AB50" s="35">
        <f>AB49</f>
        <v>1</v>
      </c>
      <c r="AC50" s="50">
        <f>C68/B68</f>
        <v>0.60323100928324136</v>
      </c>
      <c r="AD50" s="2">
        <f>AC50/AD49</f>
        <v>0.86175858469034483</v>
      </c>
      <c r="AE50" s="47">
        <f t="shared" si="21"/>
        <v>44544</v>
      </c>
      <c r="AF50" s="45">
        <f t="shared" si="22"/>
        <v>166087</v>
      </c>
      <c r="AG50" s="45">
        <f t="shared" si="23"/>
        <v>62252</v>
      </c>
      <c r="AH50" s="45">
        <f t="shared" si="24"/>
        <v>53</v>
      </c>
      <c r="AI50" s="45">
        <f t="shared" si="35"/>
        <v>62199</v>
      </c>
      <c r="AJ50" s="1">
        <f t="shared" si="25"/>
        <v>4404</v>
      </c>
      <c r="AK50" s="1">
        <f t="shared" si="26"/>
        <v>21</v>
      </c>
    </row>
    <row r="51" spans="1:37" x14ac:dyDescent="0.35">
      <c r="A51" s="54" t="str">
        <f t="shared" si="36"/>
        <v>15-19</v>
      </c>
      <c r="B51" s="55">
        <f t="shared" si="15"/>
        <v>258656</v>
      </c>
      <c r="C51" s="60">
        <f t="shared" si="16"/>
        <v>108073</v>
      </c>
      <c r="D51" s="55">
        <f t="shared" si="17"/>
        <v>41.8</v>
      </c>
      <c r="E51" s="60">
        <f t="shared" si="18"/>
        <v>1538</v>
      </c>
      <c r="F51" s="60"/>
      <c r="G51" s="55">
        <f t="shared" ref="G51" si="38">O28</f>
        <v>0.6</v>
      </c>
      <c r="H51" s="55">
        <f t="shared" si="20"/>
        <v>109611</v>
      </c>
      <c r="I51" s="35"/>
      <c r="J51" s="54" t="s">
        <v>309</v>
      </c>
      <c r="K51" s="55">
        <v>258656</v>
      </c>
      <c r="L51" s="60">
        <v>114098</v>
      </c>
      <c r="M51" s="54">
        <v>44.1</v>
      </c>
      <c r="N51" s="60">
        <v>1678</v>
      </c>
      <c r="O51" s="54">
        <v>0.6</v>
      </c>
      <c r="P51" s="54"/>
      <c r="Q51" s="55">
        <v>115776</v>
      </c>
      <c r="R51" s="35"/>
      <c r="S51" s="54" t="str">
        <f t="shared" si="28"/>
        <v>15-19</v>
      </c>
      <c r="T51" s="60">
        <f t="shared" si="29"/>
        <v>6025</v>
      </c>
      <c r="U51" s="60">
        <f t="shared" si="30"/>
        <v>140</v>
      </c>
      <c r="V51" s="60"/>
      <c r="W51" s="60">
        <f t="shared" si="31"/>
        <v>6165</v>
      </c>
      <c r="X51" s="61">
        <f t="shared" si="32"/>
        <v>0.13928703532457926</v>
      </c>
      <c r="Y51" s="60">
        <f t="shared" si="33"/>
        <v>6025</v>
      </c>
      <c r="Z51" s="60">
        <f t="shared" si="34"/>
        <v>140</v>
      </c>
      <c r="AA51" s="91"/>
      <c r="AB51" s="35">
        <f t="shared" ref="AB51:AB69" si="39">AB50</f>
        <v>1</v>
      </c>
      <c r="AC51" s="52" t="s">
        <v>367</v>
      </c>
      <c r="AD51" s="2">
        <v>0.7</v>
      </c>
      <c r="AE51" s="47" t="str">
        <f t="shared" si="21"/>
        <v>15-19</v>
      </c>
      <c r="AF51" s="45">
        <f t="shared" si="22"/>
        <v>258656</v>
      </c>
      <c r="AG51" s="45">
        <f t="shared" si="23"/>
        <v>114098</v>
      </c>
      <c r="AH51" s="45">
        <f t="shared" si="24"/>
        <v>1678</v>
      </c>
      <c r="AI51" s="45">
        <f t="shared" si="35"/>
        <v>112420</v>
      </c>
      <c r="AJ51" s="1">
        <f t="shared" si="25"/>
        <v>6025</v>
      </c>
      <c r="AK51" s="1">
        <f t="shared" si="26"/>
        <v>140</v>
      </c>
    </row>
    <row r="52" spans="1:37" x14ac:dyDescent="0.35">
      <c r="A52" s="54" t="str">
        <f t="shared" si="36"/>
        <v>20-24</v>
      </c>
      <c r="B52" s="55">
        <f t="shared" si="15"/>
        <v>276991</v>
      </c>
      <c r="C52" s="55">
        <f t="shared" si="16"/>
        <v>117326</v>
      </c>
      <c r="D52" s="55">
        <f t="shared" si="17"/>
        <v>42.4</v>
      </c>
      <c r="E52" s="55">
        <f t="shared" si="18"/>
        <v>6264</v>
      </c>
      <c r="F52" s="55"/>
      <c r="G52" s="55">
        <f t="shared" ref="G52" si="40">O29</f>
        <v>2.2999999999999998</v>
      </c>
      <c r="H52" s="55">
        <f t="shared" si="20"/>
        <v>123590</v>
      </c>
      <c r="I52" s="35"/>
      <c r="J52" s="57" t="s">
        <v>310</v>
      </c>
      <c r="K52" s="56">
        <v>276991</v>
      </c>
      <c r="L52" s="56">
        <v>122457</v>
      </c>
      <c r="M52" s="57">
        <v>44.2</v>
      </c>
      <c r="N52" s="56">
        <v>6520</v>
      </c>
      <c r="O52" s="57">
        <v>2.4</v>
      </c>
      <c r="P52" s="57"/>
      <c r="Q52" s="56">
        <v>128977</v>
      </c>
      <c r="R52" s="35"/>
      <c r="S52" s="57" t="str">
        <f t="shared" si="28"/>
        <v>20-24</v>
      </c>
      <c r="T52" s="56">
        <f t="shared" si="29"/>
        <v>5131</v>
      </c>
      <c r="U52" s="56">
        <f t="shared" si="30"/>
        <v>256</v>
      </c>
      <c r="V52" s="56"/>
      <c r="W52" s="56">
        <f t="shared" si="31"/>
        <v>5387</v>
      </c>
      <c r="X52" s="62">
        <f t="shared" si="32"/>
        <v>0.11861938228222674</v>
      </c>
      <c r="Y52" s="55">
        <f t="shared" si="33"/>
        <v>5131</v>
      </c>
      <c r="Z52" s="55">
        <f t="shared" si="34"/>
        <v>256</v>
      </c>
      <c r="AA52" s="90"/>
      <c r="AB52" s="35">
        <f t="shared" si="39"/>
        <v>1</v>
      </c>
      <c r="AC52" s="50">
        <f>E68/B68</f>
        <v>9.7757994777848412E-2</v>
      </c>
      <c r="AD52" s="2">
        <f>AC52/AD51</f>
        <v>0.13965427825406918</v>
      </c>
      <c r="AE52" s="47" t="str">
        <f t="shared" si="21"/>
        <v>20-24</v>
      </c>
      <c r="AF52" s="45">
        <f t="shared" si="22"/>
        <v>276991</v>
      </c>
      <c r="AG52" s="45">
        <f t="shared" si="23"/>
        <v>122457</v>
      </c>
      <c r="AH52" s="45">
        <f t="shared" si="24"/>
        <v>6520</v>
      </c>
      <c r="AI52" s="45">
        <f t="shared" si="35"/>
        <v>115937</v>
      </c>
      <c r="AJ52" s="1">
        <f t="shared" si="25"/>
        <v>5131</v>
      </c>
      <c r="AK52" s="1">
        <f t="shared" si="26"/>
        <v>256</v>
      </c>
    </row>
    <row r="53" spans="1:37" x14ac:dyDescent="0.35">
      <c r="A53" s="54" t="str">
        <f t="shared" si="36"/>
        <v>25-29</v>
      </c>
      <c r="B53" s="55">
        <f t="shared" si="15"/>
        <v>310735</v>
      </c>
      <c r="C53" s="55">
        <f t="shared" si="16"/>
        <v>135104</v>
      </c>
      <c r="D53" s="55">
        <f t="shared" si="17"/>
        <v>43.5</v>
      </c>
      <c r="E53" s="55">
        <f t="shared" si="18"/>
        <v>11057</v>
      </c>
      <c r="F53" s="55"/>
      <c r="G53" s="55">
        <f t="shared" ref="G53" si="41">O30</f>
        <v>3.6</v>
      </c>
      <c r="H53" s="55">
        <f t="shared" si="20"/>
        <v>146161</v>
      </c>
      <c r="I53" s="35"/>
      <c r="J53" s="54" t="s">
        <v>311</v>
      </c>
      <c r="K53" s="55">
        <v>310735</v>
      </c>
      <c r="L53" s="55">
        <v>140199</v>
      </c>
      <c r="M53" s="54">
        <v>45.1</v>
      </c>
      <c r="N53" s="55">
        <v>11410</v>
      </c>
      <c r="O53" s="54">
        <v>3.7</v>
      </c>
      <c r="P53" s="54"/>
      <c r="Q53" s="55">
        <v>151609</v>
      </c>
      <c r="R53" s="35"/>
      <c r="S53" s="54" t="str">
        <f t="shared" si="28"/>
        <v>25-29</v>
      </c>
      <c r="T53" s="55">
        <f t="shared" si="29"/>
        <v>5095</v>
      </c>
      <c r="U53" s="55">
        <f t="shared" si="30"/>
        <v>353</v>
      </c>
      <c r="V53" s="55"/>
      <c r="W53" s="55">
        <f t="shared" si="31"/>
        <v>5448</v>
      </c>
      <c r="X53" s="58">
        <f t="shared" si="32"/>
        <v>0.1177871277972998</v>
      </c>
      <c r="Y53" s="55">
        <f t="shared" si="33"/>
        <v>5095</v>
      </c>
      <c r="Z53" s="55">
        <f t="shared" si="34"/>
        <v>353</v>
      </c>
      <c r="AA53" s="90"/>
      <c r="AB53" s="35">
        <f t="shared" si="39"/>
        <v>1</v>
      </c>
      <c r="AC53" s="49" t="s">
        <v>363</v>
      </c>
      <c r="AD53" s="35"/>
      <c r="AE53" s="47" t="str">
        <f t="shared" si="21"/>
        <v>25-29</v>
      </c>
      <c r="AF53" s="45">
        <f t="shared" si="22"/>
        <v>310735</v>
      </c>
      <c r="AG53" s="45">
        <f t="shared" si="23"/>
        <v>140199</v>
      </c>
      <c r="AH53" s="45">
        <f t="shared" si="24"/>
        <v>11410</v>
      </c>
      <c r="AI53" s="45">
        <f t="shared" si="35"/>
        <v>128789</v>
      </c>
      <c r="AJ53" s="1">
        <f t="shared" si="25"/>
        <v>5095</v>
      </c>
      <c r="AK53" s="1">
        <f t="shared" si="26"/>
        <v>353</v>
      </c>
    </row>
    <row r="54" spans="1:37" x14ac:dyDescent="0.35">
      <c r="A54" s="54" t="str">
        <f t="shared" si="36"/>
        <v>30-34</v>
      </c>
      <c r="B54" s="55">
        <f t="shared" si="15"/>
        <v>356322</v>
      </c>
      <c r="C54" s="55">
        <f t="shared" si="16"/>
        <v>174860</v>
      </c>
      <c r="D54" s="55">
        <f t="shared" si="17"/>
        <v>49.1</v>
      </c>
      <c r="E54" s="55">
        <f t="shared" si="18"/>
        <v>14067</v>
      </c>
      <c r="F54" s="55"/>
      <c r="G54" s="55">
        <f t="shared" ref="G54" si="42">O31</f>
        <v>3.9</v>
      </c>
      <c r="H54" s="55">
        <f t="shared" si="20"/>
        <v>188927</v>
      </c>
      <c r="I54" s="35"/>
      <c r="J54" s="57" t="s">
        <v>312</v>
      </c>
      <c r="K54" s="56">
        <v>356322</v>
      </c>
      <c r="L54" s="56">
        <v>179436</v>
      </c>
      <c r="M54" s="57">
        <v>50.4</v>
      </c>
      <c r="N54" s="56">
        <v>14613</v>
      </c>
      <c r="O54" s="57">
        <v>4.0999999999999996</v>
      </c>
      <c r="P54" s="57"/>
      <c r="Q54" s="56">
        <v>194049</v>
      </c>
      <c r="R54" s="35"/>
      <c r="S54" s="57" t="str">
        <f t="shared" si="28"/>
        <v>30-34</v>
      </c>
      <c r="T54" s="56">
        <f t="shared" si="29"/>
        <v>4576</v>
      </c>
      <c r="U54" s="56">
        <f t="shared" si="30"/>
        <v>546</v>
      </c>
      <c r="V54" s="56"/>
      <c r="W54" s="56">
        <f t="shared" si="31"/>
        <v>5122</v>
      </c>
      <c r="X54" s="62">
        <f t="shared" si="32"/>
        <v>0.10578879230626966</v>
      </c>
      <c r="Y54" s="55">
        <f t="shared" si="33"/>
        <v>4576</v>
      </c>
      <c r="Z54" s="55">
        <f t="shared" si="34"/>
        <v>546</v>
      </c>
      <c r="AA54" s="90"/>
      <c r="AB54" s="35">
        <f t="shared" si="39"/>
        <v>1</v>
      </c>
      <c r="AC54" s="51" t="s">
        <v>366</v>
      </c>
      <c r="AD54" s="2">
        <v>0.7</v>
      </c>
      <c r="AE54" s="47" t="str">
        <f t="shared" si="21"/>
        <v>30-34</v>
      </c>
      <c r="AF54" s="45">
        <f t="shared" si="22"/>
        <v>356322</v>
      </c>
      <c r="AG54" s="45">
        <f t="shared" si="23"/>
        <v>179436</v>
      </c>
      <c r="AH54" s="45">
        <f t="shared" si="24"/>
        <v>14613</v>
      </c>
      <c r="AI54" s="45">
        <f t="shared" si="35"/>
        <v>164823</v>
      </c>
      <c r="AJ54" s="1">
        <f t="shared" si="25"/>
        <v>4576</v>
      </c>
      <c r="AK54" s="1">
        <f t="shared" si="26"/>
        <v>546</v>
      </c>
    </row>
    <row r="55" spans="1:37" x14ac:dyDescent="0.35">
      <c r="A55" s="54" t="str">
        <f t="shared" si="36"/>
        <v>35-39</v>
      </c>
      <c r="B55" s="55">
        <f t="shared" si="15"/>
        <v>366699</v>
      </c>
      <c r="C55" s="55">
        <f t="shared" si="16"/>
        <v>192482</v>
      </c>
      <c r="D55" s="55">
        <f t="shared" si="17"/>
        <v>52.5</v>
      </c>
      <c r="E55" s="55">
        <f t="shared" si="18"/>
        <v>15929</v>
      </c>
      <c r="F55" s="55"/>
      <c r="G55" s="55">
        <f t="shared" ref="G55" si="43">O32</f>
        <v>4.3</v>
      </c>
      <c r="H55" s="55">
        <f t="shared" si="20"/>
        <v>208411</v>
      </c>
      <c r="I55" s="35"/>
      <c r="J55" s="54" t="s">
        <v>313</v>
      </c>
      <c r="K55" s="55">
        <v>366699</v>
      </c>
      <c r="L55" s="55">
        <v>197383</v>
      </c>
      <c r="M55" s="54">
        <v>53.8</v>
      </c>
      <c r="N55" s="55">
        <v>16515</v>
      </c>
      <c r="O55" s="54">
        <v>4.5</v>
      </c>
      <c r="P55" s="54"/>
      <c r="Q55" s="55">
        <v>213898</v>
      </c>
      <c r="R55" s="35"/>
      <c r="S55" s="54" t="str">
        <f t="shared" si="28"/>
        <v>35-39</v>
      </c>
      <c r="T55" s="55">
        <f t="shared" si="29"/>
        <v>4901</v>
      </c>
      <c r="U55" s="55">
        <f t="shared" si="30"/>
        <v>586</v>
      </c>
      <c r="V55" s="55"/>
      <c r="W55" s="55">
        <f t="shared" si="31"/>
        <v>5487</v>
      </c>
      <c r="X55" s="58">
        <f t="shared" si="32"/>
        <v>0.11330220085074903</v>
      </c>
      <c r="Y55" s="55">
        <f t="shared" si="33"/>
        <v>4901</v>
      </c>
      <c r="Z55" s="55">
        <f t="shared" si="34"/>
        <v>586</v>
      </c>
      <c r="AA55" s="90"/>
      <c r="AB55" s="35">
        <f t="shared" si="39"/>
        <v>1</v>
      </c>
      <c r="AC55" s="50">
        <f>C69/B69</f>
        <v>0.51366570759508201</v>
      </c>
      <c r="AD55" s="2">
        <f>AC55/AD54</f>
        <v>0.73380815370726005</v>
      </c>
      <c r="AE55" s="47" t="str">
        <f t="shared" si="21"/>
        <v>35-39</v>
      </c>
      <c r="AF55" s="45">
        <f t="shared" si="22"/>
        <v>366699</v>
      </c>
      <c r="AG55" s="45">
        <f t="shared" si="23"/>
        <v>197383</v>
      </c>
      <c r="AH55" s="45">
        <f t="shared" si="24"/>
        <v>16515</v>
      </c>
      <c r="AI55" s="45">
        <f t="shared" si="35"/>
        <v>180868</v>
      </c>
      <c r="AJ55" s="1">
        <f t="shared" si="25"/>
        <v>4901</v>
      </c>
      <c r="AK55" s="1">
        <f t="shared" si="26"/>
        <v>586</v>
      </c>
    </row>
    <row r="56" spans="1:37" x14ac:dyDescent="0.35">
      <c r="A56" s="54" t="str">
        <f t="shared" si="36"/>
        <v>40-44</v>
      </c>
      <c r="B56" s="55">
        <f t="shared" si="15"/>
        <v>325544</v>
      </c>
      <c r="C56" s="55">
        <f t="shared" si="16"/>
        <v>188540</v>
      </c>
      <c r="D56" s="55">
        <f t="shared" si="17"/>
        <v>57.9</v>
      </c>
      <c r="E56" s="55">
        <f t="shared" si="18"/>
        <v>15017</v>
      </c>
      <c r="F56" s="55"/>
      <c r="G56" s="55">
        <f t="shared" ref="G56" si="44">O33</f>
        <v>4.5999999999999996</v>
      </c>
      <c r="H56" s="55">
        <f t="shared" si="20"/>
        <v>203557</v>
      </c>
      <c r="I56" s="35"/>
      <c r="J56" s="57" t="s">
        <v>314</v>
      </c>
      <c r="K56" s="56">
        <v>325544</v>
      </c>
      <c r="L56" s="56">
        <v>192242</v>
      </c>
      <c r="M56" s="57">
        <v>59.1</v>
      </c>
      <c r="N56" s="56">
        <v>15619</v>
      </c>
      <c r="O56" s="57">
        <v>4.8</v>
      </c>
      <c r="P56" s="57"/>
      <c r="Q56" s="56">
        <v>207861</v>
      </c>
      <c r="R56" s="35"/>
      <c r="S56" s="57" t="str">
        <f t="shared" si="28"/>
        <v>40-44</v>
      </c>
      <c r="T56" s="56">
        <f t="shared" si="29"/>
        <v>3702</v>
      </c>
      <c r="U56" s="56">
        <f t="shared" si="30"/>
        <v>602</v>
      </c>
      <c r="V56" s="56"/>
      <c r="W56" s="56">
        <f t="shared" si="31"/>
        <v>4304</v>
      </c>
      <c r="X56" s="62">
        <f t="shared" si="32"/>
        <v>8.5583502866654337E-2</v>
      </c>
      <c r="Y56" s="55">
        <f t="shared" si="33"/>
        <v>3702</v>
      </c>
      <c r="Z56" s="55">
        <f t="shared" si="34"/>
        <v>602</v>
      </c>
      <c r="AA56" s="90"/>
      <c r="AB56" s="35">
        <f t="shared" si="39"/>
        <v>1</v>
      </c>
      <c r="AC56" s="52" t="s">
        <v>367</v>
      </c>
      <c r="AD56" s="2">
        <v>0.7</v>
      </c>
      <c r="AE56" s="47" t="str">
        <f t="shared" si="21"/>
        <v>40-44</v>
      </c>
      <c r="AF56" s="45">
        <f t="shared" si="22"/>
        <v>325544</v>
      </c>
      <c r="AG56" s="45">
        <f t="shared" si="23"/>
        <v>192242</v>
      </c>
      <c r="AH56" s="45">
        <f t="shared" si="24"/>
        <v>15619</v>
      </c>
      <c r="AI56" s="45">
        <f t="shared" si="35"/>
        <v>176623</v>
      </c>
      <c r="AJ56" s="1">
        <f t="shared" si="25"/>
        <v>3702</v>
      </c>
      <c r="AK56" s="1">
        <f t="shared" si="26"/>
        <v>602</v>
      </c>
    </row>
    <row r="57" spans="1:37" x14ac:dyDescent="0.35">
      <c r="A57" s="54" t="str">
        <f t="shared" si="36"/>
        <v>45-49</v>
      </c>
      <c r="B57" s="55">
        <f t="shared" si="15"/>
        <v>291312</v>
      </c>
      <c r="C57" s="55">
        <f t="shared" si="16"/>
        <v>180429</v>
      </c>
      <c r="D57" s="55">
        <f t="shared" si="17"/>
        <v>61.9</v>
      </c>
      <c r="E57" s="55">
        <f t="shared" si="18"/>
        <v>14500</v>
      </c>
      <c r="F57" s="55"/>
      <c r="G57" s="55">
        <f t="shared" ref="G57" si="45">O34</f>
        <v>5</v>
      </c>
      <c r="H57" s="55">
        <f t="shared" si="20"/>
        <v>194929</v>
      </c>
      <c r="I57" s="35"/>
      <c r="J57" s="54" t="s">
        <v>315</v>
      </c>
      <c r="K57" s="55">
        <v>291312</v>
      </c>
      <c r="L57" s="55">
        <v>183422</v>
      </c>
      <c r="M57" s="54">
        <v>63</v>
      </c>
      <c r="N57" s="55">
        <v>15092</v>
      </c>
      <c r="O57" s="54">
        <v>5.2</v>
      </c>
      <c r="P57" s="54"/>
      <c r="Q57" s="55">
        <v>198514</v>
      </c>
      <c r="R57" s="35"/>
      <c r="S57" s="54" t="str">
        <f t="shared" si="28"/>
        <v>45-49</v>
      </c>
      <c r="T57" s="55">
        <f t="shared" si="29"/>
        <v>2993</v>
      </c>
      <c r="U57" s="55">
        <f t="shared" si="30"/>
        <v>592</v>
      </c>
      <c r="V57" s="55"/>
      <c r="W57" s="55">
        <f t="shared" si="31"/>
        <v>3585</v>
      </c>
      <c r="X57" s="58">
        <f t="shared" si="32"/>
        <v>6.919271314962086E-2</v>
      </c>
      <c r="Y57" s="55">
        <f t="shared" si="33"/>
        <v>2993</v>
      </c>
      <c r="Z57" s="55">
        <f t="shared" si="34"/>
        <v>592</v>
      </c>
      <c r="AA57" s="90"/>
      <c r="AB57" s="35">
        <f t="shared" si="39"/>
        <v>1</v>
      </c>
      <c r="AC57" s="50">
        <f>E69/B69</f>
        <v>8.3243282901363402E-2</v>
      </c>
      <c r="AD57" s="2">
        <f>AC57/AD56</f>
        <v>0.1189189755733763</v>
      </c>
      <c r="AE57" s="47" t="str">
        <f t="shared" si="21"/>
        <v>45-49</v>
      </c>
      <c r="AF57" s="45">
        <f t="shared" si="22"/>
        <v>291312</v>
      </c>
      <c r="AG57" s="45">
        <f t="shared" si="23"/>
        <v>183422</v>
      </c>
      <c r="AH57" s="45">
        <f t="shared" si="24"/>
        <v>15092</v>
      </c>
      <c r="AI57" s="45">
        <f t="shared" si="35"/>
        <v>168330</v>
      </c>
      <c r="AJ57" s="1">
        <f t="shared" si="25"/>
        <v>2993</v>
      </c>
      <c r="AK57" s="1">
        <f t="shared" si="26"/>
        <v>592</v>
      </c>
    </row>
    <row r="58" spans="1:37" x14ac:dyDescent="0.35">
      <c r="A58" s="54" t="str">
        <f t="shared" si="36"/>
        <v>50-54</v>
      </c>
      <c r="B58" s="55">
        <f t="shared" si="15"/>
        <v>262948</v>
      </c>
      <c r="C58" s="55">
        <f t="shared" si="16"/>
        <v>181015</v>
      </c>
      <c r="D58" s="55">
        <f t="shared" si="17"/>
        <v>68.8</v>
      </c>
      <c r="E58" s="55">
        <f t="shared" si="18"/>
        <v>13950</v>
      </c>
      <c r="F58" s="55"/>
      <c r="G58" s="55">
        <f t="shared" ref="G58" si="46">O35</f>
        <v>5.3</v>
      </c>
      <c r="H58" s="55">
        <f t="shared" si="20"/>
        <v>194965</v>
      </c>
      <c r="I58" s="35"/>
      <c r="J58" s="57" t="s">
        <v>316</v>
      </c>
      <c r="K58" s="56">
        <v>262948</v>
      </c>
      <c r="L58" s="56">
        <v>183060</v>
      </c>
      <c r="M58" s="57">
        <v>69.599999999999994</v>
      </c>
      <c r="N58" s="56">
        <v>14593</v>
      </c>
      <c r="O58" s="57">
        <v>5.5</v>
      </c>
      <c r="P58" s="57"/>
      <c r="Q58" s="56">
        <v>197653</v>
      </c>
      <c r="R58" s="35"/>
      <c r="S58" s="57" t="str">
        <f t="shared" si="28"/>
        <v>50-54</v>
      </c>
      <c r="T58" s="56">
        <f t="shared" si="29"/>
        <v>2045</v>
      </c>
      <c r="U58" s="56">
        <f t="shared" si="30"/>
        <v>643</v>
      </c>
      <c r="V58" s="56"/>
      <c r="W58" s="56">
        <f t="shared" si="31"/>
        <v>2688</v>
      </c>
      <c r="X58" s="62">
        <f t="shared" si="32"/>
        <v>4.7276678379877937E-2</v>
      </c>
      <c r="Y58" s="55">
        <f t="shared" si="33"/>
        <v>2045</v>
      </c>
      <c r="Z58" s="55">
        <f t="shared" si="34"/>
        <v>643</v>
      </c>
      <c r="AA58" s="90"/>
      <c r="AB58" s="35">
        <f t="shared" si="39"/>
        <v>1</v>
      </c>
      <c r="AC58" s="35"/>
      <c r="AD58" s="36"/>
      <c r="AE58" s="47" t="str">
        <f t="shared" si="21"/>
        <v>50-54</v>
      </c>
      <c r="AF58" s="45">
        <f t="shared" si="22"/>
        <v>262948</v>
      </c>
      <c r="AG58" s="45">
        <f t="shared" si="23"/>
        <v>183060</v>
      </c>
      <c r="AH58" s="45">
        <f t="shared" si="24"/>
        <v>14593</v>
      </c>
      <c r="AI58" s="45">
        <f t="shared" si="35"/>
        <v>168467</v>
      </c>
      <c r="AJ58" s="1">
        <f t="shared" si="25"/>
        <v>2045</v>
      </c>
      <c r="AK58" s="1">
        <f t="shared" si="26"/>
        <v>643</v>
      </c>
    </row>
    <row r="59" spans="1:37" x14ac:dyDescent="0.35">
      <c r="A59" s="54" t="str">
        <f t="shared" si="36"/>
        <v>55-59</v>
      </c>
      <c r="B59" s="55">
        <f t="shared" si="15"/>
        <v>285387</v>
      </c>
      <c r="C59" s="55">
        <f t="shared" si="16"/>
        <v>200790</v>
      </c>
      <c r="D59" s="55">
        <f t="shared" si="17"/>
        <v>70.400000000000006</v>
      </c>
      <c r="E59" s="55">
        <f t="shared" si="18"/>
        <v>14896</v>
      </c>
      <c r="F59" s="55"/>
      <c r="G59" s="55">
        <f t="shared" ref="G59" si="47">O36</f>
        <v>5.2</v>
      </c>
      <c r="H59" s="55">
        <f t="shared" si="20"/>
        <v>215686</v>
      </c>
      <c r="I59" s="35"/>
      <c r="J59" s="54" t="s">
        <v>317</v>
      </c>
      <c r="K59" s="55">
        <v>285387</v>
      </c>
      <c r="L59" s="55">
        <v>202482</v>
      </c>
      <c r="M59" s="54">
        <v>70.900000000000006</v>
      </c>
      <c r="N59" s="55">
        <v>15643</v>
      </c>
      <c r="O59" s="54">
        <v>5.5</v>
      </c>
      <c r="P59" s="54"/>
      <c r="Q59" s="55">
        <v>218125</v>
      </c>
      <c r="R59" s="35"/>
      <c r="S59" s="54" t="str">
        <f t="shared" si="28"/>
        <v>55-59</v>
      </c>
      <c r="T59" s="55">
        <f t="shared" si="29"/>
        <v>1692</v>
      </c>
      <c r="U59" s="55">
        <f t="shared" si="30"/>
        <v>747</v>
      </c>
      <c r="V59" s="55"/>
      <c r="W59" s="55">
        <f t="shared" si="31"/>
        <v>2439</v>
      </c>
      <c r="X59" s="58">
        <f t="shared" si="32"/>
        <v>3.9115960791566491E-2</v>
      </c>
      <c r="Y59" s="55">
        <f t="shared" si="33"/>
        <v>1692</v>
      </c>
      <c r="Z59" s="55">
        <f t="shared" si="34"/>
        <v>747</v>
      </c>
      <c r="AA59" s="90"/>
      <c r="AB59" s="35">
        <f t="shared" si="39"/>
        <v>1</v>
      </c>
      <c r="AC59" s="65">
        <f>J47</f>
        <v>44345</v>
      </c>
      <c r="AD59" s="36"/>
      <c r="AE59" s="47" t="str">
        <f t="shared" si="21"/>
        <v>55-59</v>
      </c>
      <c r="AF59" s="45">
        <f t="shared" si="22"/>
        <v>285387</v>
      </c>
      <c r="AG59" s="45">
        <f t="shared" si="23"/>
        <v>202482</v>
      </c>
      <c r="AH59" s="45">
        <f t="shared" si="24"/>
        <v>15643</v>
      </c>
      <c r="AI59" s="45">
        <f t="shared" si="35"/>
        <v>186839</v>
      </c>
      <c r="AJ59" s="1">
        <f t="shared" si="25"/>
        <v>1692</v>
      </c>
      <c r="AK59" s="1">
        <f t="shared" si="26"/>
        <v>747</v>
      </c>
    </row>
    <row r="60" spans="1:37" x14ac:dyDescent="0.35">
      <c r="A60" s="54" t="str">
        <f t="shared" si="36"/>
        <v>60-64</v>
      </c>
      <c r="B60" s="55">
        <f t="shared" si="15"/>
        <v>271707</v>
      </c>
      <c r="C60" s="55">
        <f t="shared" si="16"/>
        <v>205992</v>
      </c>
      <c r="D60" s="55">
        <f t="shared" si="17"/>
        <v>75.8</v>
      </c>
      <c r="E60" s="55">
        <f t="shared" si="18"/>
        <v>17218</v>
      </c>
      <c r="F60" s="55"/>
      <c r="G60" s="55">
        <f t="shared" ref="G60" si="48">O37</f>
        <v>6.3</v>
      </c>
      <c r="H60" s="55">
        <f t="shared" si="20"/>
        <v>223210</v>
      </c>
      <c r="I60" s="35"/>
      <c r="J60" s="57" t="s">
        <v>318</v>
      </c>
      <c r="K60" s="56">
        <v>271707</v>
      </c>
      <c r="L60" s="56">
        <v>207146</v>
      </c>
      <c r="M60" s="57">
        <v>76.2</v>
      </c>
      <c r="N60" s="56">
        <v>18116</v>
      </c>
      <c r="O60" s="57">
        <v>6.7</v>
      </c>
      <c r="P60" s="57"/>
      <c r="Q60" s="56">
        <v>225262</v>
      </c>
      <c r="R60" s="35"/>
      <c r="S60" s="57" t="str">
        <f t="shared" si="28"/>
        <v>60-64</v>
      </c>
      <c r="T60" s="56">
        <f t="shared" si="29"/>
        <v>1154</v>
      </c>
      <c r="U60" s="56">
        <f t="shared" si="30"/>
        <v>898</v>
      </c>
      <c r="V60" s="56"/>
      <c r="W60" s="56">
        <f t="shared" si="31"/>
        <v>2052</v>
      </c>
      <c r="X60" s="62">
        <f t="shared" si="32"/>
        <v>2.6678379877936007E-2</v>
      </c>
      <c r="Y60" s="55">
        <f t="shared" si="33"/>
        <v>1154</v>
      </c>
      <c r="Z60" s="55">
        <f t="shared" si="34"/>
        <v>898</v>
      </c>
      <c r="AA60" s="90"/>
      <c r="AB60" s="35">
        <f t="shared" si="39"/>
        <v>1</v>
      </c>
      <c r="AC60" s="49" t="s">
        <v>365</v>
      </c>
      <c r="AD60" s="36"/>
      <c r="AE60" s="47" t="str">
        <f t="shared" si="21"/>
        <v>60-64</v>
      </c>
      <c r="AF60" s="45">
        <f t="shared" si="22"/>
        <v>271707</v>
      </c>
      <c r="AG60" s="45">
        <f t="shared" si="23"/>
        <v>207146</v>
      </c>
      <c r="AH60" s="45">
        <f t="shared" si="24"/>
        <v>18116</v>
      </c>
      <c r="AI60" s="45">
        <f t="shared" si="35"/>
        <v>189030</v>
      </c>
      <c r="AJ60" s="1">
        <f t="shared" si="25"/>
        <v>1154</v>
      </c>
      <c r="AK60" s="1">
        <f t="shared" si="26"/>
        <v>898</v>
      </c>
    </row>
    <row r="61" spans="1:37" x14ac:dyDescent="0.35">
      <c r="A61" s="54" t="str">
        <f t="shared" si="36"/>
        <v>65-69</v>
      </c>
      <c r="B61" s="55">
        <f t="shared" si="15"/>
        <v>217596</v>
      </c>
      <c r="C61" s="55">
        <f t="shared" si="16"/>
        <v>178040</v>
      </c>
      <c r="D61" s="55">
        <f t="shared" si="17"/>
        <v>81.8</v>
      </c>
      <c r="E61" s="55">
        <f t="shared" si="18"/>
        <v>22336</v>
      </c>
      <c r="F61" s="55"/>
      <c r="G61" s="55">
        <f t="shared" ref="G61" si="49">O38</f>
        <v>10.3</v>
      </c>
      <c r="H61" s="55">
        <f t="shared" si="20"/>
        <v>200376</v>
      </c>
      <c r="I61" s="35"/>
      <c r="J61" s="54" t="s">
        <v>319</v>
      </c>
      <c r="K61" s="55">
        <v>217596</v>
      </c>
      <c r="L61" s="55">
        <v>178528</v>
      </c>
      <c r="M61" s="54">
        <v>82</v>
      </c>
      <c r="N61" s="55">
        <v>24120</v>
      </c>
      <c r="O61" s="54">
        <v>11.1</v>
      </c>
      <c r="P61" s="54"/>
      <c r="Q61" s="55">
        <v>202648</v>
      </c>
      <c r="R61" s="35"/>
      <c r="S61" s="54" t="str">
        <f t="shared" si="28"/>
        <v>65-69</v>
      </c>
      <c r="T61" s="55">
        <f t="shared" si="29"/>
        <v>488</v>
      </c>
      <c r="U61" s="55">
        <f t="shared" si="30"/>
        <v>1784</v>
      </c>
      <c r="V61" s="55"/>
      <c r="W61" s="55">
        <f t="shared" si="31"/>
        <v>2272</v>
      </c>
      <c r="X61" s="58">
        <f t="shared" si="32"/>
        <v>1.1281671906787498E-2</v>
      </c>
      <c r="Y61" s="55">
        <f t="shared" si="33"/>
        <v>488</v>
      </c>
      <c r="Z61" s="55">
        <f t="shared" si="34"/>
        <v>1784</v>
      </c>
      <c r="AA61" s="90"/>
      <c r="AB61" s="35">
        <f t="shared" si="39"/>
        <v>1</v>
      </c>
      <c r="AC61" s="51" t="s">
        <v>366</v>
      </c>
      <c r="AD61" s="2">
        <v>0.7</v>
      </c>
      <c r="AE61" s="47" t="str">
        <f t="shared" si="21"/>
        <v>65-69</v>
      </c>
      <c r="AF61" s="45">
        <f t="shared" si="22"/>
        <v>217596</v>
      </c>
      <c r="AG61" s="45">
        <f t="shared" si="23"/>
        <v>178528</v>
      </c>
      <c r="AH61" s="45">
        <f t="shared" si="24"/>
        <v>24120</v>
      </c>
      <c r="AI61" s="45">
        <f t="shared" si="35"/>
        <v>154408</v>
      </c>
      <c r="AJ61" s="1">
        <f t="shared" si="25"/>
        <v>488</v>
      </c>
      <c r="AK61" s="1">
        <f t="shared" si="26"/>
        <v>1784</v>
      </c>
    </row>
    <row r="62" spans="1:37" x14ac:dyDescent="0.35">
      <c r="A62" s="54" t="str">
        <f t="shared" si="36"/>
        <v>70-74</v>
      </c>
      <c r="B62" s="55">
        <f t="shared" si="15"/>
        <v>166506</v>
      </c>
      <c r="C62" s="55">
        <f t="shared" si="16"/>
        <v>138331</v>
      </c>
      <c r="D62" s="55">
        <f t="shared" si="17"/>
        <v>83.1</v>
      </c>
      <c r="E62" s="55">
        <f t="shared" si="18"/>
        <v>33066</v>
      </c>
      <c r="F62" s="55"/>
      <c r="G62" s="55">
        <f t="shared" ref="G62" si="50">O39</f>
        <v>19.899999999999999</v>
      </c>
      <c r="H62" s="55">
        <f t="shared" si="20"/>
        <v>171397</v>
      </c>
      <c r="I62" s="35"/>
      <c r="J62" s="57" t="s">
        <v>320</v>
      </c>
      <c r="K62" s="56">
        <v>166506</v>
      </c>
      <c r="L62" s="56">
        <v>138620</v>
      </c>
      <c r="M62" s="57">
        <v>83.3</v>
      </c>
      <c r="N62" s="56">
        <v>34590</v>
      </c>
      <c r="O62" s="57">
        <v>20.8</v>
      </c>
      <c r="P62" s="57"/>
      <c r="Q62" s="56">
        <v>173210</v>
      </c>
      <c r="R62" s="35"/>
      <c r="S62" s="57" t="str">
        <f t="shared" si="28"/>
        <v>70-74</v>
      </c>
      <c r="T62" s="56">
        <f t="shared" si="29"/>
        <v>289</v>
      </c>
      <c r="U62" s="56">
        <f t="shared" si="30"/>
        <v>1524</v>
      </c>
      <c r="V62" s="56"/>
      <c r="W62" s="56">
        <f t="shared" si="31"/>
        <v>1813</v>
      </c>
      <c r="X62" s="62">
        <f t="shared" si="32"/>
        <v>6.6811540595524323E-3</v>
      </c>
      <c r="Y62" s="55">
        <f t="shared" si="33"/>
        <v>289</v>
      </c>
      <c r="Z62" s="55">
        <f t="shared" si="34"/>
        <v>1524</v>
      </c>
      <c r="AA62" s="90"/>
      <c r="AB62" s="35">
        <f t="shared" si="39"/>
        <v>1</v>
      </c>
      <c r="AC62" s="50">
        <f>L68/K68</f>
        <v>0.61459365461298809</v>
      </c>
      <c r="AD62" s="2">
        <f>AC62/AD61</f>
        <v>0.87799093516141158</v>
      </c>
      <c r="AE62" s="48" t="str">
        <f t="shared" si="21"/>
        <v>70-74</v>
      </c>
      <c r="AF62" s="45">
        <f t="shared" si="22"/>
        <v>166506</v>
      </c>
      <c r="AG62" s="45">
        <f t="shared" si="23"/>
        <v>138620</v>
      </c>
      <c r="AH62" s="45">
        <f t="shared" si="24"/>
        <v>34590</v>
      </c>
      <c r="AI62" s="46">
        <f t="shared" si="35"/>
        <v>104030</v>
      </c>
      <c r="AJ62" s="1">
        <f t="shared" si="25"/>
        <v>289</v>
      </c>
      <c r="AK62" s="1">
        <f t="shared" si="26"/>
        <v>1524</v>
      </c>
    </row>
    <row r="63" spans="1:37" x14ac:dyDescent="0.35">
      <c r="A63" s="54" t="str">
        <f t="shared" si="36"/>
        <v>75-79</v>
      </c>
      <c r="B63" s="55">
        <f t="shared" si="15"/>
        <v>107003</v>
      </c>
      <c r="C63" s="55">
        <f t="shared" si="16"/>
        <v>90616</v>
      </c>
      <c r="D63" s="55">
        <f t="shared" si="17"/>
        <v>84.7</v>
      </c>
      <c r="E63" s="55">
        <f t="shared" si="18"/>
        <v>75833</v>
      </c>
      <c r="F63" s="55"/>
      <c r="G63" s="55">
        <f t="shared" ref="G63" si="51">O40</f>
        <v>70.900000000000006</v>
      </c>
      <c r="H63" s="55">
        <f t="shared" si="20"/>
        <v>166449</v>
      </c>
      <c r="I63" s="35"/>
      <c r="J63" s="54" t="s">
        <v>321</v>
      </c>
      <c r="K63" s="55">
        <v>107003</v>
      </c>
      <c r="L63" s="55">
        <v>90728</v>
      </c>
      <c r="M63" s="54">
        <v>84.8</v>
      </c>
      <c r="N63" s="55">
        <v>76002</v>
      </c>
      <c r="O63" s="54">
        <v>71</v>
      </c>
      <c r="P63" s="54"/>
      <c r="Q63" s="55">
        <v>166730</v>
      </c>
      <c r="R63" s="35"/>
      <c r="S63" s="54" t="str">
        <f t="shared" si="28"/>
        <v>75-79</v>
      </c>
      <c r="T63" s="55">
        <f t="shared" si="29"/>
        <v>112</v>
      </c>
      <c r="U63" s="55">
        <f t="shared" si="30"/>
        <v>169</v>
      </c>
      <c r="V63" s="55"/>
      <c r="W63" s="55">
        <f t="shared" si="31"/>
        <v>281</v>
      </c>
      <c r="X63" s="58">
        <f t="shared" si="32"/>
        <v>2.5892361753282783E-3</v>
      </c>
      <c r="Y63" s="55">
        <f t="shared" si="33"/>
        <v>112</v>
      </c>
      <c r="Z63" s="55">
        <f t="shared" si="34"/>
        <v>169</v>
      </c>
      <c r="AA63" s="90"/>
      <c r="AB63" s="35">
        <f t="shared" si="39"/>
        <v>1</v>
      </c>
      <c r="AC63" s="52" t="s">
        <v>367</v>
      </c>
      <c r="AD63" s="2">
        <v>0.7</v>
      </c>
      <c r="AE63" s="48" t="str">
        <f t="shared" si="21"/>
        <v>75-79</v>
      </c>
      <c r="AF63" s="45">
        <f t="shared" si="22"/>
        <v>107003</v>
      </c>
      <c r="AG63" s="45">
        <f t="shared" si="23"/>
        <v>90728</v>
      </c>
      <c r="AH63" s="45">
        <f t="shared" si="24"/>
        <v>76002</v>
      </c>
      <c r="AI63" s="46">
        <f t="shared" si="35"/>
        <v>14726</v>
      </c>
      <c r="AJ63" s="1">
        <f t="shared" si="25"/>
        <v>112</v>
      </c>
      <c r="AK63" s="1">
        <f t="shared" si="26"/>
        <v>169</v>
      </c>
    </row>
    <row r="64" spans="1:37" x14ac:dyDescent="0.35">
      <c r="A64" s="54" t="str">
        <f t="shared" si="36"/>
        <v>80-84</v>
      </c>
      <c r="B64" s="55">
        <f t="shared" si="15"/>
        <v>69877</v>
      </c>
      <c r="C64" s="55">
        <f t="shared" si="16"/>
        <v>60438</v>
      </c>
      <c r="D64" s="55">
        <f t="shared" si="17"/>
        <v>86.5</v>
      </c>
      <c r="E64" s="55">
        <f t="shared" si="18"/>
        <v>51679</v>
      </c>
      <c r="F64" s="55"/>
      <c r="G64" s="55">
        <f t="shared" ref="G64" si="52">O41</f>
        <v>74</v>
      </c>
      <c r="H64" s="55">
        <f t="shared" si="20"/>
        <v>112117</v>
      </c>
      <c r="I64" s="35"/>
      <c r="J64" s="57" t="s">
        <v>322</v>
      </c>
      <c r="K64" s="56">
        <v>69877</v>
      </c>
      <c r="L64" s="56">
        <v>60507</v>
      </c>
      <c r="M64" s="57">
        <v>86.6</v>
      </c>
      <c r="N64" s="56">
        <v>51799</v>
      </c>
      <c r="O64" s="57">
        <v>74.099999999999994</v>
      </c>
      <c r="P64" s="57"/>
      <c r="Q64" s="56">
        <v>112306</v>
      </c>
      <c r="R64" s="35"/>
      <c r="S64" s="57" t="str">
        <f t="shared" si="28"/>
        <v>80-84</v>
      </c>
      <c r="T64" s="56">
        <f t="shared" si="29"/>
        <v>69</v>
      </c>
      <c r="U64" s="56">
        <f t="shared" si="30"/>
        <v>120</v>
      </c>
      <c r="V64" s="56"/>
      <c r="W64" s="56">
        <f t="shared" si="31"/>
        <v>189</v>
      </c>
      <c r="X64" s="62">
        <f t="shared" si="32"/>
        <v>1.5951544294433141E-3</v>
      </c>
      <c r="Y64" s="55">
        <f t="shared" si="33"/>
        <v>69</v>
      </c>
      <c r="Z64" s="55">
        <f t="shared" si="34"/>
        <v>120</v>
      </c>
      <c r="AA64" s="90"/>
      <c r="AB64" s="35">
        <f t="shared" si="39"/>
        <v>1</v>
      </c>
      <c r="AC64" s="50">
        <f>N68/K68</f>
        <v>0.10008642293123467</v>
      </c>
      <c r="AD64" s="2">
        <f>AC64/AD63</f>
        <v>0.1429806041874781</v>
      </c>
      <c r="AE64" s="48" t="str">
        <f t="shared" si="21"/>
        <v>80-84</v>
      </c>
      <c r="AF64" s="45">
        <f t="shared" si="22"/>
        <v>69877</v>
      </c>
      <c r="AG64" s="45">
        <f t="shared" si="23"/>
        <v>60507</v>
      </c>
      <c r="AH64" s="45">
        <f t="shared" si="24"/>
        <v>51799</v>
      </c>
      <c r="AI64" s="46">
        <f t="shared" si="35"/>
        <v>8708</v>
      </c>
      <c r="AJ64" s="1">
        <f t="shared" si="25"/>
        <v>69</v>
      </c>
      <c r="AK64" s="1">
        <f t="shared" si="26"/>
        <v>120</v>
      </c>
    </row>
    <row r="65" spans="1:37" x14ac:dyDescent="0.35">
      <c r="A65" s="54" t="str">
        <f t="shared" si="36"/>
        <v>85-89</v>
      </c>
      <c r="B65" s="55">
        <f t="shared" si="15"/>
        <v>44852</v>
      </c>
      <c r="C65" s="55">
        <f t="shared" si="16"/>
        <v>38811</v>
      </c>
      <c r="D65" s="55">
        <f t="shared" si="17"/>
        <v>86.5</v>
      </c>
      <c r="E65" s="55">
        <f t="shared" si="18"/>
        <v>33846</v>
      </c>
      <c r="F65" s="55"/>
      <c r="G65" s="55">
        <f t="shared" ref="G65" si="53">O42</f>
        <v>75.5</v>
      </c>
      <c r="H65" s="55">
        <f t="shared" si="20"/>
        <v>72657</v>
      </c>
      <c r="I65" s="35"/>
      <c r="J65" s="54" t="s">
        <v>323</v>
      </c>
      <c r="K65" s="55">
        <v>44852</v>
      </c>
      <c r="L65" s="55">
        <v>38847</v>
      </c>
      <c r="M65" s="54">
        <v>86.6</v>
      </c>
      <c r="N65" s="55">
        <v>33927</v>
      </c>
      <c r="O65" s="54">
        <v>75.599999999999994</v>
      </c>
      <c r="P65" s="54"/>
      <c r="Q65" s="55">
        <v>72774</v>
      </c>
      <c r="R65" s="35"/>
      <c r="S65" s="54" t="str">
        <f t="shared" si="28"/>
        <v>85-89</v>
      </c>
      <c r="T65" s="55">
        <f t="shared" si="29"/>
        <v>36</v>
      </c>
      <c r="U65" s="55">
        <f t="shared" si="30"/>
        <v>81</v>
      </c>
      <c r="V65" s="55"/>
      <c r="W65" s="55">
        <f t="shared" si="31"/>
        <v>117</v>
      </c>
      <c r="X65" s="58">
        <f t="shared" si="32"/>
        <v>8.3225448492694652E-4</v>
      </c>
      <c r="Y65" s="55">
        <f t="shared" si="33"/>
        <v>36</v>
      </c>
      <c r="Z65" s="55">
        <f t="shared" si="34"/>
        <v>81</v>
      </c>
      <c r="AA65" s="90"/>
      <c r="AB65" s="35">
        <f t="shared" si="39"/>
        <v>1</v>
      </c>
      <c r="AC65" s="49" t="s">
        <v>362</v>
      </c>
      <c r="AD65" s="35"/>
      <c r="AE65" s="48" t="str">
        <f t="shared" si="21"/>
        <v>85-89</v>
      </c>
      <c r="AF65" s="45">
        <f t="shared" si="22"/>
        <v>44852</v>
      </c>
      <c r="AG65" s="45">
        <f t="shared" si="23"/>
        <v>38847</v>
      </c>
      <c r="AH65" s="45">
        <f t="shared" si="24"/>
        <v>33927</v>
      </c>
      <c r="AI65" s="46">
        <f t="shared" si="35"/>
        <v>4920</v>
      </c>
      <c r="AJ65" s="1">
        <f t="shared" si="25"/>
        <v>36</v>
      </c>
      <c r="AK65" s="1">
        <f t="shared" si="26"/>
        <v>81</v>
      </c>
    </row>
    <row r="66" spans="1:37" x14ac:dyDescent="0.35">
      <c r="A66" s="54" t="str">
        <f t="shared" si="36"/>
        <v>90+</v>
      </c>
      <c r="B66" s="55">
        <f t="shared" si="15"/>
        <v>28637</v>
      </c>
      <c r="C66" s="55">
        <f t="shared" si="16"/>
        <v>24799</v>
      </c>
      <c r="D66" s="55">
        <f t="shared" si="17"/>
        <v>86.6</v>
      </c>
      <c r="E66" s="55">
        <f t="shared" si="18"/>
        <v>22096</v>
      </c>
      <c r="F66" s="55"/>
      <c r="G66" s="55">
        <f t="shared" ref="G66" si="54">O43</f>
        <v>77.099999999999994</v>
      </c>
      <c r="H66" s="55">
        <f t="shared" si="20"/>
        <v>46895</v>
      </c>
      <c r="I66" s="35"/>
      <c r="J66" s="57" t="s">
        <v>324</v>
      </c>
      <c r="K66" s="56">
        <v>28637</v>
      </c>
      <c r="L66" s="56">
        <v>24819</v>
      </c>
      <c r="M66" s="57">
        <v>86.7</v>
      </c>
      <c r="N66" s="56">
        <v>22162</v>
      </c>
      <c r="O66" s="57">
        <v>77.400000000000006</v>
      </c>
      <c r="P66" s="57"/>
      <c r="Q66" s="56">
        <v>46981</v>
      </c>
      <c r="R66" s="35"/>
      <c r="S66" s="57" t="str">
        <f t="shared" si="28"/>
        <v>90+</v>
      </c>
      <c r="T66" s="56">
        <f t="shared" si="29"/>
        <v>20</v>
      </c>
      <c r="U66" s="56">
        <f t="shared" si="30"/>
        <v>66</v>
      </c>
      <c r="V66" s="56"/>
      <c r="W66" s="56">
        <f t="shared" si="31"/>
        <v>86</v>
      </c>
      <c r="X66" s="62">
        <f t="shared" si="32"/>
        <v>4.6236360273719255E-4</v>
      </c>
      <c r="Y66" s="55">
        <f t="shared" si="33"/>
        <v>20</v>
      </c>
      <c r="Z66" s="55">
        <f t="shared" si="34"/>
        <v>66</v>
      </c>
      <c r="AA66" s="90"/>
      <c r="AB66" s="35">
        <f t="shared" si="39"/>
        <v>1</v>
      </c>
      <c r="AC66" s="51" t="s">
        <v>366</v>
      </c>
      <c r="AD66" s="2">
        <v>0.7</v>
      </c>
      <c r="AE66" s="48" t="str">
        <f t="shared" si="21"/>
        <v>90+</v>
      </c>
      <c r="AF66" s="45">
        <f t="shared" si="22"/>
        <v>28637</v>
      </c>
      <c r="AG66" s="45">
        <f t="shared" si="23"/>
        <v>24819</v>
      </c>
      <c r="AH66" s="45">
        <f t="shared" si="24"/>
        <v>22162</v>
      </c>
      <c r="AI66" s="46">
        <f t="shared" si="35"/>
        <v>2657</v>
      </c>
      <c r="AJ66" s="1">
        <f t="shared" si="25"/>
        <v>20</v>
      </c>
      <c r="AK66" s="1">
        <f t="shared" si="26"/>
        <v>66</v>
      </c>
    </row>
    <row r="67" spans="1:37" x14ac:dyDescent="0.35">
      <c r="A67" s="54" t="str">
        <f t="shared" si="36"/>
        <v>Unknown</v>
      </c>
      <c r="B67" s="55" t="str">
        <f t="shared" si="15"/>
        <v>NA</v>
      </c>
      <c r="C67" s="55">
        <f t="shared" si="16"/>
        <v>22922</v>
      </c>
      <c r="D67" s="55" t="str">
        <f t="shared" si="17"/>
        <v>NA</v>
      </c>
      <c r="E67" s="55">
        <f t="shared" si="18"/>
        <v>8827</v>
      </c>
      <c r="F67" s="55"/>
      <c r="G67" s="55" t="str">
        <f t="shared" ref="G67" si="55">O44</f>
        <v>NA</v>
      </c>
      <c r="H67" s="55">
        <f t="shared" si="20"/>
        <v>31749</v>
      </c>
      <c r="I67" s="35"/>
      <c r="J67" s="54" t="s">
        <v>325</v>
      </c>
      <c r="K67" s="54" t="s">
        <v>326</v>
      </c>
      <c r="L67" s="55">
        <v>23446</v>
      </c>
      <c r="M67" s="54" t="s">
        <v>326</v>
      </c>
      <c r="N67" s="55">
        <v>8563</v>
      </c>
      <c r="O67" s="54" t="s">
        <v>326</v>
      </c>
      <c r="P67" s="54"/>
      <c r="Q67" s="55">
        <v>32009</v>
      </c>
      <c r="R67" s="35"/>
      <c r="S67" s="54" t="str">
        <f t="shared" si="28"/>
        <v>Unknown</v>
      </c>
      <c r="T67" s="54">
        <f t="shared" si="29"/>
        <v>524</v>
      </c>
      <c r="U67" s="54">
        <f t="shared" si="30"/>
        <v>-264</v>
      </c>
      <c r="V67" s="54"/>
      <c r="W67" s="54">
        <f t="shared" si="31"/>
        <v>260</v>
      </c>
      <c r="X67" s="58">
        <f t="shared" si="32"/>
        <v>1.2113926391714444E-2</v>
      </c>
      <c r="Y67" s="55">
        <f t="shared" si="33"/>
        <v>524</v>
      </c>
      <c r="Z67" s="55">
        <f t="shared" si="34"/>
        <v>-264</v>
      </c>
      <c r="AA67" s="90"/>
      <c r="AB67" s="35">
        <f t="shared" si="39"/>
        <v>1</v>
      </c>
      <c r="AC67" s="50">
        <f>L69/K69</f>
        <v>0.52334127327992863</v>
      </c>
      <c r="AD67" s="2">
        <f>AC67/AD66</f>
        <v>0.74763039039989809</v>
      </c>
      <c r="AE67" s="47" t="str">
        <f t="shared" si="21"/>
        <v>Unknown</v>
      </c>
      <c r="AF67" s="45" t="str">
        <f t="shared" si="22"/>
        <v>NA</v>
      </c>
      <c r="AG67" s="45">
        <f t="shared" si="23"/>
        <v>23446</v>
      </c>
      <c r="AH67" s="45">
        <f t="shared" si="24"/>
        <v>8563</v>
      </c>
      <c r="AI67" s="45">
        <f t="shared" si="35"/>
        <v>14883</v>
      </c>
      <c r="AJ67" s="1">
        <f t="shared" si="25"/>
        <v>524</v>
      </c>
      <c r="AK67" s="1">
        <f t="shared" si="26"/>
        <v>-264</v>
      </c>
    </row>
    <row r="68" spans="1:37" x14ac:dyDescent="0.35">
      <c r="A68" s="54" t="str">
        <f t="shared" si="36"/>
        <v>12+</v>
      </c>
      <c r="B68" s="55">
        <f t="shared" si="15"/>
        <v>3806860</v>
      </c>
      <c r="C68" s="55">
        <f t="shared" si="16"/>
        <v>2296416</v>
      </c>
      <c r="D68" s="55">
        <f t="shared" si="17"/>
        <v>60.3</v>
      </c>
      <c r="E68" s="55">
        <f t="shared" si="18"/>
        <v>372151</v>
      </c>
      <c r="F68" s="55"/>
      <c r="G68" s="55">
        <f t="shared" ref="G68" si="56">O45</f>
        <v>9.8000000000000007</v>
      </c>
      <c r="H68" s="55">
        <f t="shared" si="20"/>
        <v>2668567</v>
      </c>
      <c r="I68" s="35"/>
      <c r="J68" s="57" t="s">
        <v>327</v>
      </c>
      <c r="K68" s="56">
        <v>3806860</v>
      </c>
      <c r="L68" s="56">
        <v>2339672</v>
      </c>
      <c r="M68" s="57">
        <v>61.5</v>
      </c>
      <c r="N68" s="56">
        <v>381015</v>
      </c>
      <c r="O68" s="57">
        <v>10</v>
      </c>
      <c r="P68" s="57"/>
      <c r="Q68" s="56">
        <v>2720687</v>
      </c>
      <c r="R68" s="35"/>
      <c r="S68" s="57" t="str">
        <f t="shared" si="28"/>
        <v>12+</v>
      </c>
      <c r="T68" s="60">
        <f>L68-C68</f>
        <v>43256</v>
      </c>
      <c r="U68" s="60">
        <f t="shared" si="30"/>
        <v>8864</v>
      </c>
      <c r="V68" s="60"/>
      <c r="W68" s="63">
        <f t="shared" si="31"/>
        <v>52120</v>
      </c>
      <c r="X68" s="62">
        <f t="shared" si="32"/>
        <v>1</v>
      </c>
      <c r="Y68" s="60">
        <f t="shared" si="33"/>
        <v>43256</v>
      </c>
      <c r="Z68" s="60">
        <f t="shared" si="34"/>
        <v>8864</v>
      </c>
      <c r="AA68" s="91"/>
      <c r="AB68" s="35">
        <f t="shared" si="39"/>
        <v>1</v>
      </c>
      <c r="AC68" s="52" t="s">
        <v>367</v>
      </c>
      <c r="AD68" s="2">
        <v>0.7</v>
      </c>
      <c r="AE68" s="35"/>
      <c r="AF68" s="35"/>
      <c r="AG68" s="38"/>
      <c r="AH68" s="35"/>
      <c r="AI68" s="35"/>
      <c r="AJ68" s="35"/>
      <c r="AK68" s="35"/>
    </row>
    <row r="69" spans="1:37" x14ac:dyDescent="0.35">
      <c r="A69" s="54" t="str">
        <f t="shared" si="36"/>
        <v>ALL</v>
      </c>
      <c r="B69" s="55">
        <f t="shared" si="15"/>
        <v>4470643</v>
      </c>
      <c r="C69" s="55">
        <f t="shared" si="16"/>
        <v>2296416</v>
      </c>
      <c r="D69" s="55">
        <f t="shared" si="17"/>
        <v>51.4</v>
      </c>
      <c r="E69" s="55">
        <f t="shared" si="18"/>
        <v>372151</v>
      </c>
      <c r="F69" s="55"/>
      <c r="G69" s="55">
        <f t="shared" ref="G69" si="57">O46</f>
        <v>8.3000000000000007</v>
      </c>
      <c r="H69" s="55">
        <f t="shared" si="20"/>
        <v>2668567</v>
      </c>
      <c r="I69" s="35"/>
      <c r="J69" s="54" t="s">
        <v>328</v>
      </c>
      <c r="K69" s="55">
        <v>4470643</v>
      </c>
      <c r="L69" s="55">
        <v>2339672</v>
      </c>
      <c r="M69" s="54">
        <v>52.3</v>
      </c>
      <c r="N69" s="55">
        <v>381015</v>
      </c>
      <c r="O69" s="54">
        <v>8.5</v>
      </c>
      <c r="P69" s="54"/>
      <c r="Q69" s="55">
        <v>2720687</v>
      </c>
      <c r="R69" s="35"/>
      <c r="S69" s="54" t="str">
        <f t="shared" si="28"/>
        <v>ALL</v>
      </c>
      <c r="T69" s="60">
        <f t="shared" ref="T69" si="58">L69-C69</f>
        <v>43256</v>
      </c>
      <c r="U69" s="60">
        <f t="shared" si="30"/>
        <v>8864</v>
      </c>
      <c r="V69" s="60"/>
      <c r="W69" s="63">
        <f t="shared" si="31"/>
        <v>52120</v>
      </c>
      <c r="X69" s="58">
        <f t="shared" si="32"/>
        <v>1</v>
      </c>
      <c r="Y69" s="60">
        <f t="shared" si="33"/>
        <v>43256</v>
      </c>
      <c r="Z69" s="60">
        <f t="shared" si="34"/>
        <v>8864</v>
      </c>
      <c r="AA69" s="91"/>
      <c r="AB69" s="35">
        <f t="shared" si="39"/>
        <v>1</v>
      </c>
      <c r="AC69" s="50">
        <f>N69/K69</f>
        <v>8.5225995455239886E-2</v>
      </c>
      <c r="AD69" s="2">
        <f>AC69/AD68</f>
        <v>0.12175142207891414</v>
      </c>
      <c r="AE69" s="35"/>
      <c r="AF69" s="35"/>
      <c r="AG69" s="2">
        <f>T68/L68</f>
        <v>1.8488061574442913E-2</v>
      </c>
      <c r="AH69" s="2">
        <f>U68/N68</f>
        <v>2.3264175951078041E-2</v>
      </c>
      <c r="AI69" s="2">
        <f>W68/Q68</f>
        <v>1.9156926173426049E-2</v>
      </c>
      <c r="AJ69" s="35"/>
      <c r="AK69" s="35"/>
    </row>
    <row r="70" spans="1:37" x14ac:dyDescent="0.35">
      <c r="A70" s="110">
        <f>J47</f>
        <v>44345</v>
      </c>
      <c r="B70" s="110"/>
      <c r="C70" s="110"/>
      <c r="D70" s="110"/>
      <c r="E70" s="110"/>
      <c r="F70" s="110"/>
      <c r="G70" s="110"/>
      <c r="H70" s="110"/>
      <c r="J70" s="110">
        <v>44345</v>
      </c>
      <c r="K70" s="110"/>
      <c r="L70" s="110"/>
      <c r="M70" s="110"/>
      <c r="N70" s="110"/>
      <c r="O70" s="110"/>
      <c r="P70" s="110"/>
      <c r="Q70" s="110"/>
      <c r="S70" s="113" t="str">
        <f>"Change " &amp; TEXT(A70,"DDDD MMM DD, YYYY") &amp; " -  " &amp;TEXT(J70,"DDDD MMM DD, YYYY")</f>
        <v>Change Saturday May 29, 2021 -  Saturday May 29, 2021</v>
      </c>
      <c r="T70" s="113"/>
      <c r="U70" s="113"/>
      <c r="V70" s="113"/>
      <c r="W70" s="113"/>
      <c r="X70" s="113"/>
      <c r="Y70" s="113"/>
      <c r="Z70" s="113"/>
      <c r="AA70" s="88"/>
      <c r="AB70" s="35"/>
      <c r="AC70" s="65">
        <f>A70</f>
        <v>44345</v>
      </c>
      <c r="AD70" s="35"/>
      <c r="AE70" s="35"/>
      <c r="AF70" s="35"/>
      <c r="AG70" s="35"/>
      <c r="AH70" s="35"/>
      <c r="AI70" s="35"/>
      <c r="AJ70" s="35"/>
      <c r="AK70" s="35"/>
    </row>
    <row r="71" spans="1:37" ht="29" customHeight="1" x14ac:dyDescent="0.35">
      <c r="A71" s="53" t="str">
        <f>J48</f>
        <v>Age group</v>
      </c>
      <c r="B71" s="53" t="str">
        <f>K48</f>
        <v>Population</v>
      </c>
      <c r="C71" s="53" t="str">
        <f>L48</f>
        <v>Dose 1</v>
      </c>
      <c r="D71" s="53" t="str">
        <f>M48</f>
        <v>% of population with at least 1 dose</v>
      </c>
      <c r="E71" s="53" t="str">
        <f>N48</f>
        <v>Dose 2</v>
      </c>
      <c r="F71" s="53"/>
      <c r="G71" s="53" t="str">
        <f t="shared" ref="G71" si="59">O48</f>
        <v>% of population fully vaccinated</v>
      </c>
      <c r="H71" s="53" t="str">
        <f>Q48</f>
        <v>Total administered</v>
      </c>
      <c r="J71" s="53" t="s">
        <v>305</v>
      </c>
      <c r="K71" s="53" t="s">
        <v>2</v>
      </c>
      <c r="L71" s="53" t="s">
        <v>302</v>
      </c>
      <c r="M71" s="53" t="s">
        <v>306</v>
      </c>
      <c r="N71" s="53" t="s">
        <v>303</v>
      </c>
      <c r="O71" s="53" t="s">
        <v>307</v>
      </c>
      <c r="P71" s="53"/>
      <c r="Q71" s="53" t="s">
        <v>304</v>
      </c>
      <c r="S71" s="53" t="s">
        <v>305</v>
      </c>
      <c r="T71" s="53" t="s">
        <v>302</v>
      </c>
      <c r="U71" s="53" t="s">
        <v>303</v>
      </c>
      <c r="V71" s="53"/>
      <c r="W71" s="53" t="s">
        <v>304</v>
      </c>
      <c r="X71" s="53" t="s">
        <v>335</v>
      </c>
      <c r="Y71" s="53" t="s">
        <v>336</v>
      </c>
      <c r="Z71" s="53" t="s">
        <v>337</v>
      </c>
      <c r="AA71" s="89"/>
      <c r="AB71" s="35"/>
      <c r="AC71" s="49" t="s">
        <v>365</v>
      </c>
      <c r="AD71" s="64"/>
      <c r="AE71" s="47" t="str">
        <f t="shared" ref="AE71:AE90" si="60">J71</f>
        <v>Age group</v>
      </c>
      <c r="AF71" s="47" t="str">
        <f t="shared" ref="AF71:AF90" si="61">K71</f>
        <v>Population</v>
      </c>
      <c r="AG71" s="47" t="str">
        <f t="shared" ref="AG71:AG90" si="62">L71</f>
        <v>Dose 1</v>
      </c>
      <c r="AH71" s="47" t="str">
        <f t="shared" ref="AH71:AH90" si="63">N71</f>
        <v>Dose 2</v>
      </c>
      <c r="AI71" s="47" t="s">
        <v>334</v>
      </c>
      <c r="AJ71" s="47" t="str">
        <f t="shared" ref="AJ71:AJ90" si="64">T71</f>
        <v>Dose 1</v>
      </c>
      <c r="AK71" s="47" t="str">
        <f t="shared" ref="AK71:AK90" si="65">U71</f>
        <v>Dose 2</v>
      </c>
    </row>
    <row r="72" spans="1:37" x14ac:dyDescent="0.35">
      <c r="A72" s="54" t="str">
        <f>J49</f>
        <v>00-11</v>
      </c>
      <c r="B72" s="55">
        <f>K49</f>
        <v>663783</v>
      </c>
      <c r="C72" s="55">
        <f t="shared" ref="C72:C92" si="66">L49</f>
        <v>0</v>
      </c>
      <c r="D72" s="55">
        <f t="shared" ref="D72:D92" si="67">M49</f>
        <v>0</v>
      </c>
      <c r="E72" s="55">
        <f t="shared" ref="E72:E92" si="68">N49</f>
        <v>0</v>
      </c>
      <c r="F72" s="55"/>
      <c r="G72" s="55">
        <f t="shared" ref="G72:G92" si="69">O49</f>
        <v>0</v>
      </c>
      <c r="H72" s="55">
        <f t="shared" ref="H72:H92" si="70">Q49</f>
        <v>0</v>
      </c>
      <c r="J72" s="54" t="s">
        <v>308</v>
      </c>
      <c r="K72" s="55">
        <v>663783</v>
      </c>
      <c r="L72" s="54">
        <v>0</v>
      </c>
      <c r="M72" s="54">
        <v>0</v>
      </c>
      <c r="N72" s="54">
        <v>0</v>
      </c>
      <c r="O72" s="54">
        <v>0</v>
      </c>
      <c r="P72" s="54"/>
      <c r="Q72" s="54">
        <v>0</v>
      </c>
      <c r="S72" s="54" t="str">
        <f t="shared" ref="S72:S92" si="71">A72</f>
        <v>00-11</v>
      </c>
      <c r="T72" s="55">
        <f t="shared" ref="T72:T90" si="72">L72-C72</f>
        <v>0</v>
      </c>
      <c r="U72" s="55">
        <f t="shared" ref="U72:U92" si="73">N72-E72</f>
        <v>0</v>
      </c>
      <c r="V72" s="55"/>
      <c r="W72" s="55">
        <f t="shared" ref="W72:W92" si="74">Q72-H72</f>
        <v>0</v>
      </c>
      <c r="X72" s="58">
        <f t="shared" ref="X72:X92" si="75">T72/T$92</f>
        <v>0</v>
      </c>
      <c r="Y72" s="55">
        <f t="shared" ref="Y72:Y92" si="76">T72/$AB72</f>
        <v>0</v>
      </c>
      <c r="Z72" s="55">
        <f t="shared" ref="Z72:Z92" si="77">U72/$AB72</f>
        <v>0</v>
      </c>
      <c r="AA72" s="90"/>
      <c r="AB72" s="35">
        <f>IF(DATEDIF(A70,J70,"D")&lt;1,1,DATEDIF(A70,J70,"D"))</f>
        <v>1</v>
      </c>
      <c r="AC72" s="51" t="s">
        <v>366</v>
      </c>
      <c r="AD72" s="2">
        <v>0.7</v>
      </c>
      <c r="AE72" s="47" t="str">
        <f t="shared" si="60"/>
        <v>00-11</v>
      </c>
      <c r="AF72" s="45">
        <f t="shared" si="61"/>
        <v>663783</v>
      </c>
      <c r="AG72" s="45">
        <f t="shared" si="62"/>
        <v>0</v>
      </c>
      <c r="AH72" s="45">
        <f t="shared" si="63"/>
        <v>0</v>
      </c>
      <c r="AI72" s="45">
        <f t="shared" ref="AI72:AI90" si="78">AG72-AH72</f>
        <v>0</v>
      </c>
      <c r="AJ72" s="1">
        <f t="shared" si="64"/>
        <v>0</v>
      </c>
      <c r="AK72" s="1">
        <f t="shared" si="65"/>
        <v>0</v>
      </c>
    </row>
    <row r="73" spans="1:37" x14ac:dyDescent="0.35">
      <c r="A73" s="54">
        <f t="shared" ref="A73:A92" si="79">J50</f>
        <v>44544</v>
      </c>
      <c r="B73" s="55">
        <f t="shared" ref="B73:B92" si="80">K50</f>
        <v>166087</v>
      </c>
      <c r="C73" s="60">
        <f t="shared" si="66"/>
        <v>62252</v>
      </c>
      <c r="D73" s="55">
        <f t="shared" si="67"/>
        <v>37.5</v>
      </c>
      <c r="E73" s="60">
        <f t="shared" si="68"/>
        <v>53</v>
      </c>
      <c r="F73" s="60"/>
      <c r="G73" s="55">
        <f t="shared" si="69"/>
        <v>0</v>
      </c>
      <c r="H73" s="55">
        <f t="shared" si="70"/>
        <v>62305</v>
      </c>
      <c r="J73" s="59" t="s">
        <v>329</v>
      </c>
      <c r="K73" s="56">
        <v>166087</v>
      </c>
      <c r="L73" s="60">
        <v>66084</v>
      </c>
      <c r="M73" s="57">
        <v>39.799999999999997</v>
      </c>
      <c r="N73" s="69">
        <v>65</v>
      </c>
      <c r="O73" s="57">
        <v>0</v>
      </c>
      <c r="P73" s="57"/>
      <c r="Q73" s="56">
        <v>66149</v>
      </c>
      <c r="S73" s="59">
        <f t="shared" si="71"/>
        <v>44544</v>
      </c>
      <c r="T73" s="60">
        <f t="shared" si="72"/>
        <v>3832</v>
      </c>
      <c r="U73" s="60">
        <f t="shared" si="73"/>
        <v>12</v>
      </c>
      <c r="V73" s="60"/>
      <c r="W73" s="60">
        <f t="shared" si="74"/>
        <v>3844</v>
      </c>
      <c r="X73" s="61">
        <f t="shared" si="75"/>
        <v>0.12028753492168126</v>
      </c>
      <c r="Y73" s="60">
        <f t="shared" si="76"/>
        <v>3832</v>
      </c>
      <c r="Z73" s="60">
        <f t="shared" si="77"/>
        <v>12</v>
      </c>
      <c r="AA73" s="91"/>
      <c r="AB73" s="35">
        <f>AB72</f>
        <v>1</v>
      </c>
      <c r="AC73" s="50">
        <f>C91/B91</f>
        <v>0.61459365461298809</v>
      </c>
      <c r="AD73" s="2">
        <f>AC73/AD72</f>
        <v>0.87799093516141158</v>
      </c>
      <c r="AE73" s="47" t="str">
        <f t="shared" si="60"/>
        <v>12-14</v>
      </c>
      <c r="AF73" s="45">
        <f t="shared" si="61"/>
        <v>166087</v>
      </c>
      <c r="AG73" s="45">
        <f t="shared" si="62"/>
        <v>66084</v>
      </c>
      <c r="AH73" s="45">
        <f t="shared" si="63"/>
        <v>65</v>
      </c>
      <c r="AI73" s="45">
        <f t="shared" si="78"/>
        <v>66019</v>
      </c>
      <c r="AJ73" s="1">
        <f t="shared" si="64"/>
        <v>3832</v>
      </c>
      <c r="AK73" s="1">
        <f t="shared" si="65"/>
        <v>12</v>
      </c>
    </row>
    <row r="74" spans="1:37" x14ac:dyDescent="0.35">
      <c r="A74" s="54" t="str">
        <f t="shared" si="79"/>
        <v>15-19</v>
      </c>
      <c r="B74" s="55">
        <f t="shared" si="80"/>
        <v>258656</v>
      </c>
      <c r="C74" s="60">
        <f t="shared" si="66"/>
        <v>114098</v>
      </c>
      <c r="D74" s="55">
        <f t="shared" si="67"/>
        <v>44.1</v>
      </c>
      <c r="E74" s="60">
        <f t="shared" si="68"/>
        <v>1678</v>
      </c>
      <c r="F74" s="60"/>
      <c r="G74" s="55">
        <f t="shared" si="69"/>
        <v>0.6</v>
      </c>
      <c r="H74" s="55">
        <f t="shared" si="70"/>
        <v>115776</v>
      </c>
      <c r="J74" s="54" t="s">
        <v>309</v>
      </c>
      <c r="K74" s="55">
        <v>258656</v>
      </c>
      <c r="L74" s="60">
        <v>119276</v>
      </c>
      <c r="M74" s="54">
        <v>46.1</v>
      </c>
      <c r="N74" s="60">
        <v>1778</v>
      </c>
      <c r="O74" s="54">
        <v>0.7</v>
      </c>
      <c r="P74" s="54"/>
      <c r="Q74" s="55">
        <v>121054</v>
      </c>
      <c r="S74" s="54" t="str">
        <f t="shared" si="71"/>
        <v>15-19</v>
      </c>
      <c r="T74" s="60">
        <f t="shared" si="72"/>
        <v>5178</v>
      </c>
      <c r="U74" s="60">
        <f t="shared" si="73"/>
        <v>100</v>
      </c>
      <c r="V74" s="60"/>
      <c r="W74" s="60">
        <f t="shared" si="74"/>
        <v>5278</v>
      </c>
      <c r="X74" s="61">
        <f t="shared" si="75"/>
        <v>0.16253884546567474</v>
      </c>
      <c r="Y74" s="60">
        <f t="shared" si="76"/>
        <v>5178</v>
      </c>
      <c r="Z74" s="60">
        <f t="shared" si="77"/>
        <v>100</v>
      </c>
      <c r="AA74" s="91"/>
      <c r="AB74" s="35">
        <f t="shared" ref="AB74:AB92" si="81">AB73</f>
        <v>1</v>
      </c>
      <c r="AC74" s="52" t="s">
        <v>367</v>
      </c>
      <c r="AD74" s="2">
        <v>0.7</v>
      </c>
      <c r="AE74" s="47" t="str">
        <f t="shared" si="60"/>
        <v>15-19</v>
      </c>
      <c r="AF74" s="45">
        <f t="shared" si="61"/>
        <v>258656</v>
      </c>
      <c r="AG74" s="45">
        <f t="shared" si="62"/>
        <v>119276</v>
      </c>
      <c r="AH74" s="45">
        <f t="shared" si="63"/>
        <v>1778</v>
      </c>
      <c r="AI74" s="45">
        <f t="shared" si="78"/>
        <v>117498</v>
      </c>
      <c r="AJ74" s="1">
        <f t="shared" si="64"/>
        <v>5178</v>
      </c>
      <c r="AK74" s="1">
        <f t="shared" si="65"/>
        <v>100</v>
      </c>
    </row>
    <row r="75" spans="1:37" x14ac:dyDescent="0.35">
      <c r="A75" s="54" t="str">
        <f t="shared" si="79"/>
        <v>20-24</v>
      </c>
      <c r="B75" s="55">
        <f t="shared" si="80"/>
        <v>276991</v>
      </c>
      <c r="C75" s="55">
        <f t="shared" si="66"/>
        <v>122457</v>
      </c>
      <c r="D75" s="55">
        <f t="shared" si="67"/>
        <v>44.2</v>
      </c>
      <c r="E75" s="55">
        <f t="shared" si="68"/>
        <v>6520</v>
      </c>
      <c r="F75" s="55"/>
      <c r="G75" s="55">
        <f t="shared" si="69"/>
        <v>2.4</v>
      </c>
      <c r="H75" s="55">
        <f t="shared" si="70"/>
        <v>128977</v>
      </c>
      <c r="J75" s="57" t="s">
        <v>310</v>
      </c>
      <c r="K75" s="56">
        <v>276991</v>
      </c>
      <c r="L75" s="56">
        <v>126310</v>
      </c>
      <c r="M75" s="57">
        <v>45.6</v>
      </c>
      <c r="N75" s="56">
        <v>6743</v>
      </c>
      <c r="O75" s="57">
        <v>2.4</v>
      </c>
      <c r="P75" s="57"/>
      <c r="Q75" s="56">
        <v>133053</v>
      </c>
      <c r="S75" s="57" t="str">
        <f t="shared" si="71"/>
        <v>20-24</v>
      </c>
      <c r="T75" s="56">
        <f t="shared" si="72"/>
        <v>3853</v>
      </c>
      <c r="U75" s="56">
        <f t="shared" si="73"/>
        <v>223</v>
      </c>
      <c r="V75" s="56"/>
      <c r="W75" s="56">
        <f t="shared" si="74"/>
        <v>4076</v>
      </c>
      <c r="X75" s="62">
        <f t="shared" si="75"/>
        <v>0.12094673070282827</v>
      </c>
      <c r="Y75" s="55">
        <f t="shared" si="76"/>
        <v>3853</v>
      </c>
      <c r="Z75" s="55">
        <f t="shared" si="77"/>
        <v>223</v>
      </c>
      <c r="AA75" s="90"/>
      <c r="AB75" s="35">
        <f t="shared" si="81"/>
        <v>1</v>
      </c>
      <c r="AC75" s="50">
        <f>E91/B91</f>
        <v>0.10008642293123467</v>
      </c>
      <c r="AD75" s="2">
        <f>AC75/AD74</f>
        <v>0.1429806041874781</v>
      </c>
      <c r="AE75" s="47" t="str">
        <f t="shared" si="60"/>
        <v>20-24</v>
      </c>
      <c r="AF75" s="45">
        <f t="shared" si="61"/>
        <v>276991</v>
      </c>
      <c r="AG75" s="45">
        <f t="shared" si="62"/>
        <v>126310</v>
      </c>
      <c r="AH75" s="45">
        <f t="shared" si="63"/>
        <v>6743</v>
      </c>
      <c r="AI75" s="45">
        <f t="shared" si="78"/>
        <v>119567</v>
      </c>
      <c r="AJ75" s="1">
        <f t="shared" si="64"/>
        <v>3853</v>
      </c>
      <c r="AK75" s="1">
        <f t="shared" si="65"/>
        <v>223</v>
      </c>
    </row>
    <row r="76" spans="1:37" x14ac:dyDescent="0.35">
      <c r="A76" s="54" t="str">
        <f t="shared" si="79"/>
        <v>25-29</v>
      </c>
      <c r="B76" s="55">
        <f t="shared" si="80"/>
        <v>310735</v>
      </c>
      <c r="C76" s="55">
        <f t="shared" si="66"/>
        <v>140199</v>
      </c>
      <c r="D76" s="55">
        <f t="shared" si="67"/>
        <v>45.1</v>
      </c>
      <c r="E76" s="55">
        <f t="shared" si="68"/>
        <v>11410</v>
      </c>
      <c r="F76" s="55"/>
      <c r="G76" s="55">
        <f t="shared" si="69"/>
        <v>3.7</v>
      </c>
      <c r="H76" s="55">
        <f t="shared" si="70"/>
        <v>151609</v>
      </c>
      <c r="J76" s="54" t="s">
        <v>311</v>
      </c>
      <c r="K76" s="55">
        <v>310735</v>
      </c>
      <c r="L76" s="55">
        <v>143805</v>
      </c>
      <c r="M76" s="54">
        <v>46.3</v>
      </c>
      <c r="N76" s="55">
        <v>11720</v>
      </c>
      <c r="O76" s="54">
        <v>3.8</v>
      </c>
      <c r="P76" s="54"/>
      <c r="Q76" s="55">
        <v>155525</v>
      </c>
      <c r="S76" s="54" t="str">
        <f t="shared" si="71"/>
        <v>25-29</v>
      </c>
      <c r="T76" s="55">
        <f t="shared" si="72"/>
        <v>3606</v>
      </c>
      <c r="U76" s="55">
        <f t="shared" si="73"/>
        <v>310</v>
      </c>
      <c r="V76" s="55"/>
      <c r="W76" s="55">
        <f t="shared" si="74"/>
        <v>3916</v>
      </c>
      <c r="X76" s="58">
        <f t="shared" si="75"/>
        <v>0.11319333270552782</v>
      </c>
      <c r="Y76" s="55">
        <f t="shared" si="76"/>
        <v>3606</v>
      </c>
      <c r="Z76" s="55">
        <f t="shared" si="77"/>
        <v>310</v>
      </c>
      <c r="AA76" s="90"/>
      <c r="AB76" s="35">
        <f t="shared" si="81"/>
        <v>1</v>
      </c>
      <c r="AC76" s="49" t="s">
        <v>363</v>
      </c>
      <c r="AD76" s="35"/>
      <c r="AE76" s="47" t="str">
        <f t="shared" si="60"/>
        <v>25-29</v>
      </c>
      <c r="AF76" s="45">
        <f t="shared" si="61"/>
        <v>310735</v>
      </c>
      <c r="AG76" s="45">
        <f t="shared" si="62"/>
        <v>143805</v>
      </c>
      <c r="AH76" s="45">
        <f t="shared" si="63"/>
        <v>11720</v>
      </c>
      <c r="AI76" s="45">
        <f t="shared" si="78"/>
        <v>132085</v>
      </c>
      <c r="AJ76" s="1">
        <f t="shared" si="64"/>
        <v>3606</v>
      </c>
      <c r="AK76" s="1">
        <f t="shared" si="65"/>
        <v>310</v>
      </c>
    </row>
    <row r="77" spans="1:37" x14ac:dyDescent="0.35">
      <c r="A77" s="54" t="str">
        <f t="shared" si="79"/>
        <v>30-34</v>
      </c>
      <c r="B77" s="55">
        <f t="shared" si="80"/>
        <v>356322</v>
      </c>
      <c r="C77" s="55">
        <f t="shared" si="66"/>
        <v>179436</v>
      </c>
      <c r="D77" s="55">
        <f t="shared" si="67"/>
        <v>50.4</v>
      </c>
      <c r="E77" s="55">
        <f t="shared" si="68"/>
        <v>14613</v>
      </c>
      <c r="F77" s="55"/>
      <c r="G77" s="55">
        <f t="shared" si="69"/>
        <v>4.0999999999999996</v>
      </c>
      <c r="H77" s="55">
        <f t="shared" si="70"/>
        <v>194049</v>
      </c>
      <c r="J77" s="57" t="s">
        <v>312</v>
      </c>
      <c r="K77" s="56">
        <v>356322</v>
      </c>
      <c r="L77" s="56">
        <v>182493</v>
      </c>
      <c r="M77" s="57">
        <v>51.2</v>
      </c>
      <c r="N77" s="56">
        <v>15044</v>
      </c>
      <c r="O77" s="57">
        <v>4.2</v>
      </c>
      <c r="P77" s="57"/>
      <c r="Q77" s="56">
        <v>197537</v>
      </c>
      <c r="S77" s="57" t="str">
        <f t="shared" si="71"/>
        <v>30-34</v>
      </c>
      <c r="T77" s="56">
        <f t="shared" si="72"/>
        <v>3057</v>
      </c>
      <c r="U77" s="56">
        <f t="shared" si="73"/>
        <v>431</v>
      </c>
      <c r="V77" s="56"/>
      <c r="W77" s="56">
        <f t="shared" si="74"/>
        <v>3488</v>
      </c>
      <c r="X77" s="62">
        <f t="shared" si="75"/>
        <v>9.5960071569827665E-2</v>
      </c>
      <c r="Y77" s="55">
        <f t="shared" si="76"/>
        <v>3057</v>
      </c>
      <c r="Z77" s="55">
        <f t="shared" si="77"/>
        <v>431</v>
      </c>
      <c r="AA77" s="90"/>
      <c r="AB77" s="35">
        <f t="shared" si="81"/>
        <v>1</v>
      </c>
      <c r="AC77" s="51" t="s">
        <v>366</v>
      </c>
      <c r="AD77" s="2">
        <v>0.7</v>
      </c>
      <c r="AE77" s="47" t="str">
        <f t="shared" si="60"/>
        <v>30-34</v>
      </c>
      <c r="AF77" s="45">
        <f t="shared" si="61"/>
        <v>356322</v>
      </c>
      <c r="AG77" s="45">
        <f t="shared" si="62"/>
        <v>182493</v>
      </c>
      <c r="AH77" s="45">
        <f t="shared" si="63"/>
        <v>15044</v>
      </c>
      <c r="AI77" s="45">
        <f t="shared" si="78"/>
        <v>167449</v>
      </c>
      <c r="AJ77" s="1">
        <f t="shared" si="64"/>
        <v>3057</v>
      </c>
      <c r="AK77" s="1">
        <f t="shared" si="65"/>
        <v>431</v>
      </c>
    </row>
    <row r="78" spans="1:37" x14ac:dyDescent="0.35">
      <c r="A78" s="54" t="str">
        <f t="shared" si="79"/>
        <v>35-39</v>
      </c>
      <c r="B78" s="55">
        <f t="shared" si="80"/>
        <v>366699</v>
      </c>
      <c r="C78" s="55">
        <f t="shared" si="66"/>
        <v>197383</v>
      </c>
      <c r="D78" s="55">
        <f t="shared" si="67"/>
        <v>53.8</v>
      </c>
      <c r="E78" s="55">
        <f t="shared" si="68"/>
        <v>16515</v>
      </c>
      <c r="F78" s="55"/>
      <c r="G78" s="55">
        <f t="shared" si="69"/>
        <v>4.5</v>
      </c>
      <c r="H78" s="55">
        <f t="shared" si="70"/>
        <v>213898</v>
      </c>
      <c r="J78" s="54" t="s">
        <v>313</v>
      </c>
      <c r="K78" s="55">
        <v>366699</v>
      </c>
      <c r="L78" s="55">
        <v>200437</v>
      </c>
      <c r="M78" s="54">
        <v>54.7</v>
      </c>
      <c r="N78" s="55">
        <v>17000</v>
      </c>
      <c r="O78" s="54">
        <v>4.5999999999999996</v>
      </c>
      <c r="P78" s="54"/>
      <c r="Q78" s="55">
        <v>217437</v>
      </c>
      <c r="S78" s="54" t="str">
        <f t="shared" si="71"/>
        <v>35-39</v>
      </c>
      <c r="T78" s="55">
        <f t="shared" si="72"/>
        <v>3054</v>
      </c>
      <c r="U78" s="55">
        <f t="shared" si="73"/>
        <v>485</v>
      </c>
      <c r="V78" s="55"/>
      <c r="W78" s="55">
        <f t="shared" si="74"/>
        <v>3539</v>
      </c>
      <c r="X78" s="58">
        <f t="shared" si="75"/>
        <v>9.5865900743949531E-2</v>
      </c>
      <c r="Y78" s="55">
        <f t="shared" si="76"/>
        <v>3054</v>
      </c>
      <c r="Z78" s="55">
        <f t="shared" si="77"/>
        <v>485</v>
      </c>
      <c r="AA78" s="90"/>
      <c r="AB78" s="35">
        <f t="shared" si="81"/>
        <v>1</v>
      </c>
      <c r="AC78" s="50">
        <f>C92/B92</f>
        <v>0.52334127327992863</v>
      </c>
      <c r="AD78" s="2">
        <f>AC78/AD77</f>
        <v>0.74763039039989809</v>
      </c>
      <c r="AE78" s="47" t="str">
        <f t="shared" si="60"/>
        <v>35-39</v>
      </c>
      <c r="AF78" s="45">
        <f t="shared" si="61"/>
        <v>366699</v>
      </c>
      <c r="AG78" s="45">
        <f t="shared" si="62"/>
        <v>200437</v>
      </c>
      <c r="AH78" s="45">
        <f t="shared" si="63"/>
        <v>17000</v>
      </c>
      <c r="AI78" s="45">
        <f t="shared" si="78"/>
        <v>183437</v>
      </c>
      <c r="AJ78" s="1">
        <f t="shared" si="64"/>
        <v>3054</v>
      </c>
      <c r="AK78" s="1">
        <f t="shared" si="65"/>
        <v>485</v>
      </c>
    </row>
    <row r="79" spans="1:37" x14ac:dyDescent="0.35">
      <c r="A79" s="54" t="str">
        <f t="shared" si="79"/>
        <v>40-44</v>
      </c>
      <c r="B79" s="55">
        <f t="shared" si="80"/>
        <v>325544</v>
      </c>
      <c r="C79" s="55">
        <f t="shared" si="66"/>
        <v>192242</v>
      </c>
      <c r="D79" s="55">
        <f t="shared" si="67"/>
        <v>59.1</v>
      </c>
      <c r="E79" s="55">
        <f t="shared" si="68"/>
        <v>15619</v>
      </c>
      <c r="F79" s="55"/>
      <c r="G79" s="55">
        <f t="shared" si="69"/>
        <v>4.8</v>
      </c>
      <c r="H79" s="55">
        <f t="shared" si="70"/>
        <v>207861</v>
      </c>
      <c r="J79" s="57" t="s">
        <v>314</v>
      </c>
      <c r="K79" s="56">
        <v>325544</v>
      </c>
      <c r="L79" s="56">
        <v>194773</v>
      </c>
      <c r="M79" s="57">
        <v>59.8</v>
      </c>
      <c r="N79" s="56">
        <v>16110</v>
      </c>
      <c r="O79" s="57">
        <v>4.9000000000000004</v>
      </c>
      <c r="P79" s="57"/>
      <c r="Q79" s="56">
        <v>210883</v>
      </c>
      <c r="S79" s="57" t="str">
        <f t="shared" si="71"/>
        <v>40-44</v>
      </c>
      <c r="T79" s="56">
        <f t="shared" si="72"/>
        <v>2531</v>
      </c>
      <c r="U79" s="56">
        <f t="shared" si="73"/>
        <v>491</v>
      </c>
      <c r="V79" s="56"/>
      <c r="W79" s="56">
        <f t="shared" si="74"/>
        <v>3022</v>
      </c>
      <c r="X79" s="62">
        <f t="shared" si="75"/>
        <v>7.9448786765859938E-2</v>
      </c>
      <c r="Y79" s="55">
        <f t="shared" si="76"/>
        <v>2531</v>
      </c>
      <c r="Z79" s="55">
        <f t="shared" si="77"/>
        <v>491</v>
      </c>
      <c r="AA79" s="90"/>
      <c r="AB79" s="35">
        <f t="shared" si="81"/>
        <v>1</v>
      </c>
      <c r="AC79" s="52" t="s">
        <v>367</v>
      </c>
      <c r="AD79" s="2">
        <v>0.7</v>
      </c>
      <c r="AE79" s="47" t="str">
        <f t="shared" si="60"/>
        <v>40-44</v>
      </c>
      <c r="AF79" s="45">
        <f t="shared" si="61"/>
        <v>325544</v>
      </c>
      <c r="AG79" s="45">
        <f t="shared" si="62"/>
        <v>194773</v>
      </c>
      <c r="AH79" s="45">
        <f t="shared" si="63"/>
        <v>16110</v>
      </c>
      <c r="AI79" s="45">
        <f t="shared" si="78"/>
        <v>178663</v>
      </c>
      <c r="AJ79" s="1">
        <f t="shared" si="64"/>
        <v>2531</v>
      </c>
      <c r="AK79" s="1">
        <f t="shared" si="65"/>
        <v>491</v>
      </c>
    </row>
    <row r="80" spans="1:37" x14ac:dyDescent="0.35">
      <c r="A80" s="54" t="str">
        <f t="shared" si="79"/>
        <v>45-49</v>
      </c>
      <c r="B80" s="55">
        <f t="shared" si="80"/>
        <v>291312</v>
      </c>
      <c r="C80" s="55">
        <f t="shared" si="66"/>
        <v>183422</v>
      </c>
      <c r="D80" s="55">
        <f t="shared" si="67"/>
        <v>63</v>
      </c>
      <c r="E80" s="55">
        <f t="shared" si="68"/>
        <v>15092</v>
      </c>
      <c r="F80" s="55"/>
      <c r="G80" s="55">
        <f t="shared" si="69"/>
        <v>5.2</v>
      </c>
      <c r="H80" s="55">
        <f t="shared" si="70"/>
        <v>198514</v>
      </c>
      <c r="J80" s="54" t="s">
        <v>315</v>
      </c>
      <c r="K80" s="55">
        <v>291312</v>
      </c>
      <c r="L80" s="55">
        <v>185564</v>
      </c>
      <c r="M80" s="54">
        <v>63.7</v>
      </c>
      <c r="N80" s="55">
        <v>15575</v>
      </c>
      <c r="O80" s="54">
        <v>5.3</v>
      </c>
      <c r="P80" s="54"/>
      <c r="Q80" s="55">
        <v>201139</v>
      </c>
      <c r="S80" s="54" t="str">
        <f t="shared" si="71"/>
        <v>45-49</v>
      </c>
      <c r="T80" s="55">
        <f t="shared" si="72"/>
        <v>2142</v>
      </c>
      <c r="U80" s="55">
        <f t="shared" si="73"/>
        <v>483</v>
      </c>
      <c r="V80" s="55"/>
      <c r="W80" s="55">
        <f t="shared" si="74"/>
        <v>2625</v>
      </c>
      <c r="X80" s="58">
        <f t="shared" si="75"/>
        <v>6.7237969676994067E-2</v>
      </c>
      <c r="Y80" s="55">
        <f t="shared" si="76"/>
        <v>2142</v>
      </c>
      <c r="Z80" s="55">
        <f t="shared" si="77"/>
        <v>483</v>
      </c>
      <c r="AA80" s="90"/>
      <c r="AB80" s="35">
        <f t="shared" si="81"/>
        <v>1</v>
      </c>
      <c r="AC80" s="50">
        <f>E92/B92</f>
        <v>8.5225995455239886E-2</v>
      </c>
      <c r="AD80" s="2">
        <f>AC80/AD79</f>
        <v>0.12175142207891414</v>
      </c>
      <c r="AE80" s="47" t="str">
        <f t="shared" si="60"/>
        <v>45-49</v>
      </c>
      <c r="AF80" s="45">
        <f t="shared" si="61"/>
        <v>291312</v>
      </c>
      <c r="AG80" s="45">
        <f t="shared" si="62"/>
        <v>185564</v>
      </c>
      <c r="AH80" s="45">
        <f t="shared" si="63"/>
        <v>15575</v>
      </c>
      <c r="AI80" s="45">
        <f t="shared" si="78"/>
        <v>169989</v>
      </c>
      <c r="AJ80" s="1">
        <f t="shared" si="64"/>
        <v>2142</v>
      </c>
      <c r="AK80" s="1">
        <f t="shared" si="65"/>
        <v>483</v>
      </c>
    </row>
    <row r="81" spans="1:37" x14ac:dyDescent="0.35">
      <c r="A81" s="54" t="str">
        <f t="shared" si="79"/>
        <v>50-54</v>
      </c>
      <c r="B81" s="55">
        <f t="shared" si="80"/>
        <v>262948</v>
      </c>
      <c r="C81" s="55">
        <f t="shared" si="66"/>
        <v>183060</v>
      </c>
      <c r="D81" s="55">
        <f t="shared" si="67"/>
        <v>69.599999999999994</v>
      </c>
      <c r="E81" s="55">
        <f t="shared" si="68"/>
        <v>14593</v>
      </c>
      <c r="F81" s="55"/>
      <c r="G81" s="55">
        <f t="shared" si="69"/>
        <v>5.5</v>
      </c>
      <c r="H81" s="55">
        <f t="shared" si="70"/>
        <v>197653</v>
      </c>
      <c r="J81" s="57" t="s">
        <v>316</v>
      </c>
      <c r="K81" s="56">
        <v>262948</v>
      </c>
      <c r="L81" s="56">
        <v>184454</v>
      </c>
      <c r="M81" s="57">
        <v>70.099999999999994</v>
      </c>
      <c r="N81" s="56">
        <v>15125</v>
      </c>
      <c r="O81" s="57">
        <v>5.8</v>
      </c>
      <c r="P81" s="57"/>
      <c r="Q81" s="56">
        <v>199579</v>
      </c>
      <c r="S81" s="57" t="str">
        <f t="shared" si="71"/>
        <v>50-54</v>
      </c>
      <c r="T81" s="56">
        <f t="shared" si="72"/>
        <v>1394</v>
      </c>
      <c r="U81" s="56">
        <f t="shared" si="73"/>
        <v>532</v>
      </c>
      <c r="V81" s="56"/>
      <c r="W81" s="56">
        <f t="shared" si="74"/>
        <v>1926</v>
      </c>
      <c r="X81" s="62">
        <f t="shared" si="75"/>
        <v>4.3758043758043756E-2</v>
      </c>
      <c r="Y81" s="55">
        <f t="shared" si="76"/>
        <v>1394</v>
      </c>
      <c r="Z81" s="55">
        <f t="shared" si="77"/>
        <v>532</v>
      </c>
      <c r="AA81" s="90"/>
      <c r="AB81" s="35">
        <f t="shared" si="81"/>
        <v>1</v>
      </c>
      <c r="AC81" s="35"/>
      <c r="AD81" s="36"/>
      <c r="AE81" s="47" t="str">
        <f t="shared" si="60"/>
        <v>50-54</v>
      </c>
      <c r="AF81" s="45">
        <f t="shared" si="61"/>
        <v>262948</v>
      </c>
      <c r="AG81" s="45">
        <f t="shared" si="62"/>
        <v>184454</v>
      </c>
      <c r="AH81" s="45">
        <f t="shared" si="63"/>
        <v>15125</v>
      </c>
      <c r="AI81" s="45">
        <f t="shared" si="78"/>
        <v>169329</v>
      </c>
      <c r="AJ81" s="1">
        <f t="shared" si="64"/>
        <v>1394</v>
      </c>
      <c r="AK81" s="1">
        <f t="shared" si="65"/>
        <v>532</v>
      </c>
    </row>
    <row r="82" spans="1:37" x14ac:dyDescent="0.35">
      <c r="A82" s="54" t="str">
        <f t="shared" si="79"/>
        <v>55-59</v>
      </c>
      <c r="B82" s="55">
        <f t="shared" si="80"/>
        <v>285387</v>
      </c>
      <c r="C82" s="55">
        <f t="shared" si="66"/>
        <v>202482</v>
      </c>
      <c r="D82" s="55">
        <f t="shared" si="67"/>
        <v>70.900000000000006</v>
      </c>
      <c r="E82" s="55">
        <f t="shared" si="68"/>
        <v>15643</v>
      </c>
      <c r="F82" s="55"/>
      <c r="G82" s="55">
        <f t="shared" si="69"/>
        <v>5.5</v>
      </c>
      <c r="H82" s="55">
        <f t="shared" si="70"/>
        <v>218125</v>
      </c>
      <c r="J82" s="54" t="s">
        <v>317</v>
      </c>
      <c r="K82" s="55">
        <v>285387</v>
      </c>
      <c r="L82" s="55">
        <v>203632</v>
      </c>
      <c r="M82" s="54">
        <v>71.400000000000006</v>
      </c>
      <c r="N82" s="55">
        <v>16287</v>
      </c>
      <c r="O82" s="54">
        <v>5.7</v>
      </c>
      <c r="P82" s="54"/>
      <c r="Q82" s="55">
        <v>219919</v>
      </c>
      <c r="S82" s="54" t="str">
        <f t="shared" si="71"/>
        <v>55-59</v>
      </c>
      <c r="T82" s="55">
        <f t="shared" si="72"/>
        <v>1150</v>
      </c>
      <c r="U82" s="55">
        <f t="shared" si="73"/>
        <v>644</v>
      </c>
      <c r="V82" s="55"/>
      <c r="W82" s="55">
        <f t="shared" si="74"/>
        <v>1794</v>
      </c>
      <c r="X82" s="58">
        <f t="shared" si="75"/>
        <v>3.6098816586621466E-2</v>
      </c>
      <c r="Y82" s="55">
        <f t="shared" si="76"/>
        <v>1150</v>
      </c>
      <c r="Z82" s="55">
        <f t="shared" si="77"/>
        <v>644</v>
      </c>
      <c r="AA82" s="90"/>
      <c r="AB82" s="35">
        <f t="shared" si="81"/>
        <v>1</v>
      </c>
      <c r="AC82" s="65">
        <f>J70</f>
        <v>44345</v>
      </c>
      <c r="AD82" s="36"/>
      <c r="AE82" s="47" t="str">
        <f t="shared" si="60"/>
        <v>55-59</v>
      </c>
      <c r="AF82" s="45">
        <f t="shared" si="61"/>
        <v>285387</v>
      </c>
      <c r="AG82" s="45">
        <f t="shared" si="62"/>
        <v>203632</v>
      </c>
      <c r="AH82" s="45">
        <f t="shared" si="63"/>
        <v>16287</v>
      </c>
      <c r="AI82" s="45">
        <f t="shared" si="78"/>
        <v>187345</v>
      </c>
      <c r="AJ82" s="1">
        <f t="shared" si="64"/>
        <v>1150</v>
      </c>
      <c r="AK82" s="1">
        <f t="shared" si="65"/>
        <v>644</v>
      </c>
    </row>
    <row r="83" spans="1:37" x14ac:dyDescent="0.35">
      <c r="A83" s="54" t="str">
        <f t="shared" si="79"/>
        <v>60-64</v>
      </c>
      <c r="B83" s="55">
        <f t="shared" si="80"/>
        <v>271707</v>
      </c>
      <c r="C83" s="55">
        <f t="shared" si="66"/>
        <v>207146</v>
      </c>
      <c r="D83" s="55">
        <f t="shared" si="67"/>
        <v>76.2</v>
      </c>
      <c r="E83" s="55">
        <f t="shared" si="68"/>
        <v>18116</v>
      </c>
      <c r="F83" s="55"/>
      <c r="G83" s="55">
        <f t="shared" si="69"/>
        <v>6.7</v>
      </c>
      <c r="H83" s="55">
        <f t="shared" si="70"/>
        <v>225262</v>
      </c>
      <c r="J83" s="57" t="s">
        <v>318</v>
      </c>
      <c r="K83" s="56">
        <v>271707</v>
      </c>
      <c r="L83" s="56">
        <v>207929</v>
      </c>
      <c r="M83" s="57">
        <v>76.5</v>
      </c>
      <c r="N83" s="56">
        <v>18816</v>
      </c>
      <c r="O83" s="57">
        <v>6.9</v>
      </c>
      <c r="P83" s="57"/>
      <c r="Q83" s="56">
        <v>226745</v>
      </c>
      <c r="S83" s="57" t="str">
        <f t="shared" si="71"/>
        <v>60-64</v>
      </c>
      <c r="T83" s="56">
        <f t="shared" si="72"/>
        <v>783</v>
      </c>
      <c r="U83" s="56">
        <f t="shared" si="73"/>
        <v>700</v>
      </c>
      <c r="V83" s="56"/>
      <c r="W83" s="56">
        <f t="shared" si="74"/>
        <v>1483</v>
      </c>
      <c r="X83" s="62">
        <f t="shared" si="75"/>
        <v>2.4578585554195311E-2</v>
      </c>
      <c r="Y83" s="55">
        <f t="shared" si="76"/>
        <v>783</v>
      </c>
      <c r="Z83" s="55">
        <f t="shared" si="77"/>
        <v>700</v>
      </c>
      <c r="AA83" s="90"/>
      <c r="AB83" s="35">
        <f t="shared" si="81"/>
        <v>1</v>
      </c>
      <c r="AC83" s="49" t="s">
        <v>365</v>
      </c>
      <c r="AD83" s="36"/>
      <c r="AE83" s="47" t="str">
        <f t="shared" si="60"/>
        <v>60-64</v>
      </c>
      <c r="AF83" s="45">
        <f t="shared" si="61"/>
        <v>271707</v>
      </c>
      <c r="AG83" s="45">
        <f t="shared" si="62"/>
        <v>207929</v>
      </c>
      <c r="AH83" s="45">
        <f t="shared" si="63"/>
        <v>18816</v>
      </c>
      <c r="AI83" s="45">
        <f t="shared" si="78"/>
        <v>189113</v>
      </c>
      <c r="AJ83" s="1">
        <f t="shared" si="64"/>
        <v>783</v>
      </c>
      <c r="AK83" s="1">
        <f t="shared" si="65"/>
        <v>700</v>
      </c>
    </row>
    <row r="84" spans="1:37" x14ac:dyDescent="0.35">
      <c r="A84" s="54" t="str">
        <f t="shared" si="79"/>
        <v>65-69</v>
      </c>
      <c r="B84" s="55">
        <f t="shared" si="80"/>
        <v>217596</v>
      </c>
      <c r="C84" s="55">
        <f t="shared" si="66"/>
        <v>178528</v>
      </c>
      <c r="D84" s="55">
        <f t="shared" si="67"/>
        <v>82</v>
      </c>
      <c r="E84" s="55">
        <f t="shared" si="68"/>
        <v>24120</v>
      </c>
      <c r="F84" s="55"/>
      <c r="G84" s="55">
        <f t="shared" si="69"/>
        <v>11.1</v>
      </c>
      <c r="H84" s="55">
        <f t="shared" si="70"/>
        <v>202648</v>
      </c>
      <c r="J84" s="54" t="s">
        <v>319</v>
      </c>
      <c r="K84" s="55">
        <v>217596</v>
      </c>
      <c r="L84" s="55">
        <v>178870</v>
      </c>
      <c r="M84" s="54">
        <v>82.2</v>
      </c>
      <c r="N84" s="55">
        <v>25509</v>
      </c>
      <c r="O84" s="54">
        <v>11.7</v>
      </c>
      <c r="P84" s="54"/>
      <c r="Q84" s="55">
        <v>204379</v>
      </c>
      <c r="S84" s="54" t="str">
        <f t="shared" si="71"/>
        <v>65-69</v>
      </c>
      <c r="T84" s="55">
        <f t="shared" si="72"/>
        <v>342</v>
      </c>
      <c r="U84" s="55">
        <f t="shared" si="73"/>
        <v>1389</v>
      </c>
      <c r="V84" s="55"/>
      <c r="W84" s="55">
        <f t="shared" si="74"/>
        <v>1731</v>
      </c>
      <c r="X84" s="58">
        <f t="shared" si="75"/>
        <v>1.0735474150108296E-2</v>
      </c>
      <c r="Y84" s="55">
        <f t="shared" si="76"/>
        <v>342</v>
      </c>
      <c r="Z84" s="55">
        <f t="shared" si="77"/>
        <v>1389</v>
      </c>
      <c r="AA84" s="90"/>
      <c r="AB84" s="35">
        <f t="shared" si="81"/>
        <v>1</v>
      </c>
      <c r="AC84" s="51" t="s">
        <v>366</v>
      </c>
      <c r="AD84" s="2">
        <v>0.7</v>
      </c>
      <c r="AE84" s="47" t="str">
        <f t="shared" si="60"/>
        <v>65-69</v>
      </c>
      <c r="AF84" s="45">
        <f t="shared" si="61"/>
        <v>217596</v>
      </c>
      <c r="AG84" s="45">
        <f t="shared" si="62"/>
        <v>178870</v>
      </c>
      <c r="AH84" s="45">
        <f t="shared" si="63"/>
        <v>25509</v>
      </c>
      <c r="AI84" s="45">
        <f t="shared" si="78"/>
        <v>153361</v>
      </c>
      <c r="AJ84" s="1">
        <f t="shared" si="64"/>
        <v>342</v>
      </c>
      <c r="AK84" s="1">
        <f t="shared" si="65"/>
        <v>1389</v>
      </c>
    </row>
    <row r="85" spans="1:37" x14ac:dyDescent="0.35">
      <c r="A85" s="54" t="str">
        <f t="shared" si="79"/>
        <v>70-74</v>
      </c>
      <c r="B85" s="55">
        <f t="shared" si="80"/>
        <v>166506</v>
      </c>
      <c r="C85" s="55">
        <f t="shared" si="66"/>
        <v>138620</v>
      </c>
      <c r="D85" s="55">
        <f t="shared" si="67"/>
        <v>83.3</v>
      </c>
      <c r="E85" s="55">
        <f t="shared" si="68"/>
        <v>34590</v>
      </c>
      <c r="F85" s="55"/>
      <c r="G85" s="55">
        <f t="shared" si="69"/>
        <v>20.8</v>
      </c>
      <c r="H85" s="55">
        <f t="shared" si="70"/>
        <v>173210</v>
      </c>
      <c r="J85" s="57" t="s">
        <v>320</v>
      </c>
      <c r="K85" s="56">
        <v>166506</v>
      </c>
      <c r="L85" s="56">
        <v>138794</v>
      </c>
      <c r="M85" s="57">
        <v>83.4</v>
      </c>
      <c r="N85" s="56">
        <v>35736</v>
      </c>
      <c r="O85" s="57">
        <v>21.5</v>
      </c>
      <c r="P85" s="57"/>
      <c r="Q85" s="56">
        <v>174530</v>
      </c>
      <c r="S85" s="57" t="str">
        <f t="shared" si="71"/>
        <v>70-74</v>
      </c>
      <c r="T85" s="56">
        <f t="shared" si="72"/>
        <v>174</v>
      </c>
      <c r="U85" s="56">
        <f t="shared" si="73"/>
        <v>1146</v>
      </c>
      <c r="V85" s="56"/>
      <c r="W85" s="56">
        <f t="shared" si="74"/>
        <v>1320</v>
      </c>
      <c r="X85" s="62">
        <f t="shared" si="75"/>
        <v>5.4619079009322908E-3</v>
      </c>
      <c r="Y85" s="55">
        <f t="shared" si="76"/>
        <v>174</v>
      </c>
      <c r="Z85" s="55">
        <f t="shared" si="77"/>
        <v>1146</v>
      </c>
      <c r="AA85" s="90"/>
      <c r="AB85" s="35">
        <f t="shared" si="81"/>
        <v>1</v>
      </c>
      <c r="AC85" s="50">
        <f>L91/K91</f>
        <v>0.62296196865658315</v>
      </c>
      <c r="AD85" s="2">
        <f>AC85/AD84</f>
        <v>0.88994566950940457</v>
      </c>
      <c r="AE85" s="48" t="str">
        <f t="shared" si="60"/>
        <v>70-74</v>
      </c>
      <c r="AF85" s="45">
        <f t="shared" si="61"/>
        <v>166506</v>
      </c>
      <c r="AG85" s="45">
        <f t="shared" si="62"/>
        <v>138794</v>
      </c>
      <c r="AH85" s="45">
        <f t="shared" si="63"/>
        <v>35736</v>
      </c>
      <c r="AI85" s="46">
        <f t="shared" si="78"/>
        <v>103058</v>
      </c>
      <c r="AJ85" s="1">
        <f t="shared" si="64"/>
        <v>174</v>
      </c>
      <c r="AK85" s="1">
        <f t="shared" si="65"/>
        <v>1146</v>
      </c>
    </row>
    <row r="86" spans="1:37" x14ac:dyDescent="0.35">
      <c r="A86" s="54" t="str">
        <f t="shared" si="79"/>
        <v>75-79</v>
      </c>
      <c r="B86" s="55">
        <f t="shared" si="80"/>
        <v>107003</v>
      </c>
      <c r="C86" s="55">
        <f t="shared" si="66"/>
        <v>90728</v>
      </c>
      <c r="D86" s="55">
        <f t="shared" si="67"/>
        <v>84.8</v>
      </c>
      <c r="E86" s="55">
        <f t="shared" si="68"/>
        <v>76002</v>
      </c>
      <c r="F86" s="55"/>
      <c r="G86" s="55">
        <f t="shared" si="69"/>
        <v>71</v>
      </c>
      <c r="H86" s="55">
        <f t="shared" si="70"/>
        <v>166730</v>
      </c>
      <c r="J86" s="54" t="s">
        <v>321</v>
      </c>
      <c r="K86" s="55">
        <v>107003</v>
      </c>
      <c r="L86" s="55">
        <v>90807</v>
      </c>
      <c r="M86" s="54">
        <v>84.9</v>
      </c>
      <c r="N86" s="55">
        <v>76107</v>
      </c>
      <c r="O86" s="54">
        <v>71.099999999999994</v>
      </c>
      <c r="P86" s="54"/>
      <c r="Q86" s="55">
        <v>166914</v>
      </c>
      <c r="S86" s="54" t="str">
        <f t="shared" si="71"/>
        <v>75-79</v>
      </c>
      <c r="T86" s="55">
        <f t="shared" si="72"/>
        <v>79</v>
      </c>
      <c r="U86" s="55">
        <f t="shared" si="73"/>
        <v>105</v>
      </c>
      <c r="V86" s="55"/>
      <c r="W86" s="55">
        <f t="shared" si="74"/>
        <v>184</v>
      </c>
      <c r="X86" s="58">
        <f t="shared" si="75"/>
        <v>2.4798317481244309E-3</v>
      </c>
      <c r="Y86" s="55">
        <f t="shared" si="76"/>
        <v>79</v>
      </c>
      <c r="Z86" s="55">
        <f t="shared" si="77"/>
        <v>105</v>
      </c>
      <c r="AA86" s="90"/>
      <c r="AB86" s="35">
        <f t="shared" si="81"/>
        <v>1</v>
      </c>
      <c r="AC86" s="52" t="s">
        <v>367</v>
      </c>
      <c r="AD86" s="2">
        <v>0.7</v>
      </c>
      <c r="AE86" s="48" t="str">
        <f t="shared" si="60"/>
        <v>75-79</v>
      </c>
      <c r="AF86" s="45">
        <f t="shared" si="61"/>
        <v>107003</v>
      </c>
      <c r="AG86" s="45">
        <f t="shared" si="62"/>
        <v>90807</v>
      </c>
      <c r="AH86" s="45">
        <f t="shared" si="63"/>
        <v>76107</v>
      </c>
      <c r="AI86" s="46">
        <f t="shared" si="78"/>
        <v>14700</v>
      </c>
      <c r="AJ86" s="1">
        <f t="shared" si="64"/>
        <v>79</v>
      </c>
      <c r="AK86" s="1">
        <f t="shared" si="65"/>
        <v>105</v>
      </c>
    </row>
    <row r="87" spans="1:37" x14ac:dyDescent="0.35">
      <c r="A87" s="54" t="str">
        <f t="shared" si="79"/>
        <v>80-84</v>
      </c>
      <c r="B87" s="55">
        <f t="shared" si="80"/>
        <v>69877</v>
      </c>
      <c r="C87" s="55">
        <f t="shared" si="66"/>
        <v>60507</v>
      </c>
      <c r="D87" s="55">
        <f t="shared" si="67"/>
        <v>86.6</v>
      </c>
      <c r="E87" s="55">
        <f t="shared" si="68"/>
        <v>51799</v>
      </c>
      <c r="F87" s="55"/>
      <c r="G87" s="55">
        <f t="shared" si="69"/>
        <v>74.099999999999994</v>
      </c>
      <c r="H87" s="55">
        <f t="shared" si="70"/>
        <v>112306</v>
      </c>
      <c r="J87" s="57" t="s">
        <v>322</v>
      </c>
      <c r="K87" s="56">
        <v>69877</v>
      </c>
      <c r="L87" s="56">
        <v>60549</v>
      </c>
      <c r="M87" s="57">
        <v>86.7</v>
      </c>
      <c r="N87" s="56">
        <v>51863</v>
      </c>
      <c r="O87" s="57">
        <v>74.2</v>
      </c>
      <c r="P87" s="57"/>
      <c r="Q87" s="56">
        <v>112412</v>
      </c>
      <c r="S87" s="57" t="str">
        <f t="shared" si="71"/>
        <v>80-84</v>
      </c>
      <c r="T87" s="56">
        <f t="shared" si="72"/>
        <v>42</v>
      </c>
      <c r="U87" s="56">
        <f t="shared" si="73"/>
        <v>64</v>
      </c>
      <c r="V87" s="56"/>
      <c r="W87" s="56">
        <f t="shared" si="74"/>
        <v>106</v>
      </c>
      <c r="X87" s="62">
        <f t="shared" si="75"/>
        <v>1.3183915622940012E-3</v>
      </c>
      <c r="Y87" s="55">
        <f t="shared" si="76"/>
        <v>42</v>
      </c>
      <c r="Z87" s="55">
        <f t="shared" si="77"/>
        <v>64</v>
      </c>
      <c r="AA87" s="90"/>
      <c r="AB87" s="35">
        <f t="shared" si="81"/>
        <v>1</v>
      </c>
      <c r="AC87" s="50">
        <f>N91/K91</f>
        <v>0.10197380518327441</v>
      </c>
      <c r="AD87" s="2">
        <f>AC87/AD86</f>
        <v>0.14567686454753487</v>
      </c>
      <c r="AE87" s="48" t="str">
        <f t="shared" si="60"/>
        <v>80-84</v>
      </c>
      <c r="AF87" s="45">
        <f t="shared" si="61"/>
        <v>69877</v>
      </c>
      <c r="AG87" s="45">
        <f t="shared" si="62"/>
        <v>60549</v>
      </c>
      <c r="AH87" s="45">
        <f t="shared" si="63"/>
        <v>51863</v>
      </c>
      <c r="AI87" s="46">
        <f t="shared" si="78"/>
        <v>8686</v>
      </c>
      <c r="AJ87" s="1">
        <f t="shared" si="64"/>
        <v>42</v>
      </c>
      <c r="AK87" s="1">
        <f t="shared" si="65"/>
        <v>64</v>
      </c>
    </row>
    <row r="88" spans="1:37" x14ac:dyDescent="0.35">
      <c r="A88" s="54" t="str">
        <f t="shared" si="79"/>
        <v>85-89</v>
      </c>
      <c r="B88" s="55">
        <f t="shared" si="80"/>
        <v>44852</v>
      </c>
      <c r="C88" s="55">
        <f t="shared" si="66"/>
        <v>38847</v>
      </c>
      <c r="D88" s="55">
        <f t="shared" si="67"/>
        <v>86.6</v>
      </c>
      <c r="E88" s="55">
        <f t="shared" si="68"/>
        <v>33927</v>
      </c>
      <c r="F88" s="55"/>
      <c r="G88" s="55">
        <f t="shared" si="69"/>
        <v>75.599999999999994</v>
      </c>
      <c r="H88" s="55">
        <f t="shared" si="70"/>
        <v>72774</v>
      </c>
      <c r="J88" s="54" t="s">
        <v>323</v>
      </c>
      <c r="K88" s="55">
        <v>44852</v>
      </c>
      <c r="L88" s="55">
        <v>38869</v>
      </c>
      <c r="M88" s="54">
        <v>86.7</v>
      </c>
      <c r="N88" s="55">
        <v>33975</v>
      </c>
      <c r="O88" s="54">
        <v>75.7</v>
      </c>
      <c r="P88" s="54"/>
      <c r="Q88" s="55">
        <v>72844</v>
      </c>
      <c r="S88" s="54" t="str">
        <f t="shared" si="71"/>
        <v>85-89</v>
      </c>
      <c r="T88" s="55">
        <f t="shared" si="72"/>
        <v>22</v>
      </c>
      <c r="U88" s="55">
        <f t="shared" si="73"/>
        <v>48</v>
      </c>
      <c r="V88" s="55"/>
      <c r="W88" s="55">
        <f t="shared" si="74"/>
        <v>70</v>
      </c>
      <c r="X88" s="58">
        <f t="shared" si="75"/>
        <v>6.9058605643971497E-4</v>
      </c>
      <c r="Y88" s="55">
        <f t="shared" si="76"/>
        <v>22</v>
      </c>
      <c r="Z88" s="55">
        <f t="shared" si="77"/>
        <v>48</v>
      </c>
      <c r="AA88" s="90"/>
      <c r="AB88" s="35">
        <f t="shared" si="81"/>
        <v>1</v>
      </c>
      <c r="AC88" s="49" t="s">
        <v>362</v>
      </c>
      <c r="AD88" s="35"/>
      <c r="AE88" s="48" t="str">
        <f t="shared" si="60"/>
        <v>85-89</v>
      </c>
      <c r="AF88" s="45">
        <f t="shared" si="61"/>
        <v>44852</v>
      </c>
      <c r="AG88" s="45">
        <f t="shared" si="62"/>
        <v>38869</v>
      </c>
      <c r="AH88" s="45">
        <f t="shared" si="63"/>
        <v>33975</v>
      </c>
      <c r="AI88" s="46">
        <f t="shared" si="78"/>
        <v>4894</v>
      </c>
      <c r="AJ88" s="1">
        <f t="shared" si="64"/>
        <v>22</v>
      </c>
      <c r="AK88" s="1">
        <f t="shared" si="65"/>
        <v>48</v>
      </c>
    </row>
    <row r="89" spans="1:37" x14ac:dyDescent="0.35">
      <c r="A89" s="54" t="str">
        <f t="shared" si="79"/>
        <v>90+</v>
      </c>
      <c r="B89" s="55">
        <f t="shared" si="80"/>
        <v>28637</v>
      </c>
      <c r="C89" s="55">
        <f t="shared" si="66"/>
        <v>24819</v>
      </c>
      <c r="D89" s="55">
        <f t="shared" si="67"/>
        <v>86.7</v>
      </c>
      <c r="E89" s="55">
        <f t="shared" si="68"/>
        <v>22162</v>
      </c>
      <c r="F89" s="55"/>
      <c r="G89" s="55">
        <f t="shared" si="69"/>
        <v>77.400000000000006</v>
      </c>
      <c r="H89" s="55">
        <f t="shared" si="70"/>
        <v>46981</v>
      </c>
      <c r="J89" s="57" t="s">
        <v>324</v>
      </c>
      <c r="K89" s="56">
        <v>28637</v>
      </c>
      <c r="L89" s="56">
        <v>24829</v>
      </c>
      <c r="M89" s="57">
        <v>86.7</v>
      </c>
      <c r="N89" s="56">
        <v>22183</v>
      </c>
      <c r="O89" s="57">
        <v>77.5</v>
      </c>
      <c r="P89" s="57"/>
      <c r="Q89" s="56">
        <v>47012</v>
      </c>
      <c r="S89" s="57" t="str">
        <f t="shared" si="71"/>
        <v>90+</v>
      </c>
      <c r="T89" s="56">
        <f t="shared" si="72"/>
        <v>10</v>
      </c>
      <c r="U89" s="56">
        <f t="shared" si="73"/>
        <v>21</v>
      </c>
      <c r="V89" s="56"/>
      <c r="W89" s="56">
        <f t="shared" si="74"/>
        <v>31</v>
      </c>
      <c r="X89" s="62">
        <f t="shared" si="75"/>
        <v>3.1390275292714318E-4</v>
      </c>
      <c r="Y89" s="55">
        <f t="shared" si="76"/>
        <v>10</v>
      </c>
      <c r="Z89" s="55">
        <f t="shared" si="77"/>
        <v>21</v>
      </c>
      <c r="AA89" s="90"/>
      <c r="AB89" s="35">
        <f t="shared" si="81"/>
        <v>1</v>
      </c>
      <c r="AC89" s="51" t="s">
        <v>366</v>
      </c>
      <c r="AD89" s="2">
        <v>0.7</v>
      </c>
      <c r="AE89" s="48" t="str">
        <f t="shared" si="60"/>
        <v>90+</v>
      </c>
      <c r="AF89" s="45">
        <f t="shared" si="61"/>
        <v>28637</v>
      </c>
      <c r="AG89" s="45">
        <f t="shared" si="62"/>
        <v>24829</v>
      </c>
      <c r="AH89" s="45">
        <f t="shared" si="63"/>
        <v>22183</v>
      </c>
      <c r="AI89" s="46">
        <f t="shared" si="78"/>
        <v>2646</v>
      </c>
      <c r="AJ89" s="1">
        <f t="shared" si="64"/>
        <v>10</v>
      </c>
      <c r="AK89" s="1">
        <f t="shared" si="65"/>
        <v>21</v>
      </c>
    </row>
    <row r="90" spans="1:37" x14ac:dyDescent="0.35">
      <c r="A90" s="54" t="str">
        <f t="shared" si="79"/>
        <v>Unknown</v>
      </c>
      <c r="B90" s="55" t="str">
        <f t="shared" si="80"/>
        <v>NA</v>
      </c>
      <c r="C90" s="55">
        <f t="shared" si="66"/>
        <v>23446</v>
      </c>
      <c r="D90" s="55" t="str">
        <f t="shared" si="67"/>
        <v>NA</v>
      </c>
      <c r="E90" s="55">
        <f t="shared" si="68"/>
        <v>8563</v>
      </c>
      <c r="F90" s="55"/>
      <c r="G90" s="55" t="str">
        <f t="shared" si="69"/>
        <v>NA</v>
      </c>
      <c r="H90" s="55">
        <f t="shared" si="70"/>
        <v>32009</v>
      </c>
      <c r="J90" s="54" t="s">
        <v>325</v>
      </c>
      <c r="K90" s="54" t="s">
        <v>326</v>
      </c>
      <c r="L90" s="55">
        <v>24054</v>
      </c>
      <c r="M90" s="54" t="s">
        <v>326</v>
      </c>
      <c r="N90" s="55">
        <v>8564</v>
      </c>
      <c r="O90" s="54" t="s">
        <v>326</v>
      </c>
      <c r="P90" s="54"/>
      <c r="Q90" s="55">
        <v>32618</v>
      </c>
      <c r="S90" s="54" t="str">
        <f t="shared" si="71"/>
        <v>Unknown</v>
      </c>
      <c r="T90" s="54">
        <f t="shared" si="72"/>
        <v>608</v>
      </c>
      <c r="U90" s="54">
        <f t="shared" si="73"/>
        <v>1</v>
      </c>
      <c r="V90" s="54"/>
      <c r="W90" s="54">
        <f t="shared" si="74"/>
        <v>609</v>
      </c>
      <c r="X90" s="58">
        <f t="shared" si="75"/>
        <v>1.9085287377970304E-2</v>
      </c>
      <c r="Y90" s="55">
        <f t="shared" si="76"/>
        <v>608</v>
      </c>
      <c r="Z90" s="55">
        <f t="shared" si="77"/>
        <v>1</v>
      </c>
      <c r="AA90" s="90"/>
      <c r="AB90" s="35">
        <f t="shared" si="81"/>
        <v>1</v>
      </c>
      <c r="AC90" s="50">
        <f>L92/K92</f>
        <v>0.53046709388336311</v>
      </c>
      <c r="AD90" s="2">
        <f>AC90/AD89</f>
        <v>0.75781013411909015</v>
      </c>
      <c r="AE90" s="47" t="str">
        <f t="shared" si="60"/>
        <v>Unknown</v>
      </c>
      <c r="AF90" s="45" t="str">
        <f t="shared" si="61"/>
        <v>NA</v>
      </c>
      <c r="AG90" s="45">
        <f t="shared" si="62"/>
        <v>24054</v>
      </c>
      <c r="AH90" s="45">
        <f t="shared" si="63"/>
        <v>8564</v>
      </c>
      <c r="AI90" s="45">
        <f t="shared" si="78"/>
        <v>15490</v>
      </c>
      <c r="AJ90" s="1">
        <f t="shared" si="64"/>
        <v>608</v>
      </c>
      <c r="AK90" s="1">
        <f t="shared" si="65"/>
        <v>1</v>
      </c>
    </row>
    <row r="91" spans="1:37" x14ac:dyDescent="0.35">
      <c r="A91" s="54" t="str">
        <f t="shared" si="79"/>
        <v>12+</v>
      </c>
      <c r="B91" s="55">
        <f t="shared" si="80"/>
        <v>3806860</v>
      </c>
      <c r="C91" s="55">
        <f t="shared" si="66"/>
        <v>2339672</v>
      </c>
      <c r="D91" s="55">
        <f t="shared" si="67"/>
        <v>61.5</v>
      </c>
      <c r="E91" s="55">
        <f t="shared" si="68"/>
        <v>381015</v>
      </c>
      <c r="F91" s="55"/>
      <c r="G91" s="55">
        <f t="shared" si="69"/>
        <v>10</v>
      </c>
      <c r="H91" s="55">
        <f t="shared" si="70"/>
        <v>2720687</v>
      </c>
      <c r="J91" s="57" t="s">
        <v>327</v>
      </c>
      <c r="K91" s="56">
        <v>3806860</v>
      </c>
      <c r="L91" s="56">
        <v>2371529</v>
      </c>
      <c r="M91" s="57">
        <v>62.3</v>
      </c>
      <c r="N91" s="56">
        <v>388200</v>
      </c>
      <c r="O91" s="57">
        <v>10.199999999999999</v>
      </c>
      <c r="P91" s="57"/>
      <c r="Q91" s="56">
        <v>2759729</v>
      </c>
      <c r="S91" s="57" t="str">
        <f t="shared" si="71"/>
        <v>12+</v>
      </c>
      <c r="T91" s="60">
        <f>L91-C91</f>
        <v>31857</v>
      </c>
      <c r="U91" s="60">
        <f t="shared" si="73"/>
        <v>7185</v>
      </c>
      <c r="V91" s="60"/>
      <c r="W91" s="63">
        <f t="shared" si="74"/>
        <v>39042</v>
      </c>
      <c r="X91" s="62">
        <f t="shared" si="75"/>
        <v>1</v>
      </c>
      <c r="Y91" s="60">
        <f t="shared" si="76"/>
        <v>31857</v>
      </c>
      <c r="Z91" s="60">
        <f t="shared" si="77"/>
        <v>7185</v>
      </c>
      <c r="AA91" s="91"/>
      <c r="AB91" s="35">
        <f t="shared" si="81"/>
        <v>1</v>
      </c>
      <c r="AC91" s="52" t="s">
        <v>367</v>
      </c>
      <c r="AD91" s="2">
        <v>0.7</v>
      </c>
      <c r="AE91" s="35"/>
      <c r="AF91" s="35"/>
      <c r="AG91" s="38"/>
      <c r="AH91" s="35"/>
      <c r="AI91" s="35"/>
      <c r="AJ91" s="35"/>
      <c r="AK91" s="35"/>
    </row>
    <row r="92" spans="1:37" x14ac:dyDescent="0.35">
      <c r="A92" s="54" t="str">
        <f t="shared" si="79"/>
        <v>ALL</v>
      </c>
      <c r="B92" s="55">
        <f t="shared" si="80"/>
        <v>4470643</v>
      </c>
      <c r="C92" s="55">
        <f t="shared" si="66"/>
        <v>2339672</v>
      </c>
      <c r="D92" s="55">
        <f t="shared" si="67"/>
        <v>52.3</v>
      </c>
      <c r="E92" s="55">
        <f t="shared" si="68"/>
        <v>381015</v>
      </c>
      <c r="F92" s="55"/>
      <c r="G92" s="55">
        <f t="shared" si="69"/>
        <v>8.5</v>
      </c>
      <c r="H92" s="55">
        <f t="shared" si="70"/>
        <v>2720687</v>
      </c>
      <c r="J92" s="54" t="s">
        <v>328</v>
      </c>
      <c r="K92" s="55">
        <v>4470643</v>
      </c>
      <c r="L92" s="55">
        <v>2371529</v>
      </c>
      <c r="M92" s="54">
        <v>53</v>
      </c>
      <c r="N92" s="55">
        <v>388200</v>
      </c>
      <c r="O92" s="54">
        <v>8.6999999999999993</v>
      </c>
      <c r="P92" s="54"/>
      <c r="Q92" s="55">
        <v>2759729</v>
      </c>
      <c r="S92" s="54" t="str">
        <f t="shared" si="71"/>
        <v>ALL</v>
      </c>
      <c r="T92" s="60">
        <f t="shared" ref="T92" si="82">L92-C92</f>
        <v>31857</v>
      </c>
      <c r="U92" s="60">
        <f t="shared" si="73"/>
        <v>7185</v>
      </c>
      <c r="V92" s="60"/>
      <c r="W92" s="63">
        <f t="shared" si="74"/>
        <v>39042</v>
      </c>
      <c r="X92" s="58">
        <f t="shared" si="75"/>
        <v>1</v>
      </c>
      <c r="Y92" s="60">
        <f t="shared" si="76"/>
        <v>31857</v>
      </c>
      <c r="Z92" s="60">
        <f t="shared" si="77"/>
        <v>7185</v>
      </c>
      <c r="AA92" s="91"/>
      <c r="AB92" s="35">
        <f t="shared" si="81"/>
        <v>1</v>
      </c>
      <c r="AC92" s="50">
        <f>N92/K92</f>
        <v>8.6833146820267243E-2</v>
      </c>
      <c r="AD92" s="2">
        <f>AC92/AD91</f>
        <v>0.12404735260038179</v>
      </c>
      <c r="AE92" s="35"/>
      <c r="AF92" s="35"/>
      <c r="AG92" s="2">
        <f>T91/L91</f>
        <v>1.3433105814856154E-2</v>
      </c>
      <c r="AH92" s="2">
        <f>U91/N91</f>
        <v>1.8508500772797528E-2</v>
      </c>
      <c r="AI92" s="2">
        <f>W91/Q91</f>
        <v>1.4147041249340062E-2</v>
      </c>
      <c r="AJ92" s="35"/>
      <c r="AK92" s="35"/>
    </row>
    <row r="93" spans="1:37" s="35" customFormat="1" x14ac:dyDescent="0.35">
      <c r="A93" s="110">
        <f>J70</f>
        <v>44345</v>
      </c>
      <c r="B93" s="110"/>
      <c r="C93" s="110"/>
      <c r="D93" s="110"/>
      <c r="E93" s="110"/>
      <c r="F93" s="110"/>
      <c r="G93" s="110"/>
      <c r="H93" s="110"/>
      <c r="J93" s="110">
        <v>44346</v>
      </c>
      <c r="K93" s="110"/>
      <c r="L93" s="110"/>
      <c r="M93" s="110"/>
      <c r="N93" s="110"/>
      <c r="O93" s="110"/>
      <c r="P93" s="110"/>
      <c r="Q93" s="110"/>
      <c r="S93" s="113" t="str">
        <f>"Change " &amp; TEXT(A93,"DDDD MMM DD, YYYY") &amp; " -  " &amp;TEXT(J93,"DDDD MMM DD, YYYY")</f>
        <v>Change Saturday May 29, 2021 -  Sunday May 30, 2021</v>
      </c>
      <c r="T93" s="113"/>
      <c r="U93" s="113"/>
      <c r="V93" s="113"/>
      <c r="W93" s="113"/>
      <c r="X93" s="113"/>
      <c r="Y93" s="113"/>
      <c r="Z93" s="113"/>
      <c r="AA93" s="88"/>
      <c r="AC93" s="65">
        <f>A93</f>
        <v>44345</v>
      </c>
    </row>
    <row r="94" spans="1:37" s="35" customFormat="1" ht="28.5" customHeight="1" x14ac:dyDescent="0.35">
      <c r="A94" s="53" t="str">
        <f>J71</f>
        <v>Age group</v>
      </c>
      <c r="B94" s="53" t="str">
        <f>K71</f>
        <v>Population</v>
      </c>
      <c r="C94" s="53" t="str">
        <f>L71</f>
        <v>Dose 1</v>
      </c>
      <c r="D94" s="53" t="str">
        <f>M71</f>
        <v>% of population with at least 1 dose</v>
      </c>
      <c r="E94" s="53" t="str">
        <f>N71</f>
        <v>Dose 2</v>
      </c>
      <c r="F94" s="53"/>
      <c r="G94" s="53" t="str">
        <f t="shared" ref="G94" si="83">O71</f>
        <v>% of population fully vaccinated</v>
      </c>
      <c r="H94" s="53" t="str">
        <f>Q71</f>
        <v>Total administered</v>
      </c>
      <c r="J94" s="53" t="s">
        <v>305</v>
      </c>
      <c r="K94" s="53" t="s">
        <v>2</v>
      </c>
      <c r="L94" s="53" t="s">
        <v>302</v>
      </c>
      <c r="M94" s="53" t="s">
        <v>306</v>
      </c>
      <c r="N94" s="53" t="s">
        <v>303</v>
      </c>
      <c r="O94" s="53" t="s">
        <v>307</v>
      </c>
      <c r="P94" s="53"/>
      <c r="Q94" s="53" t="s">
        <v>304</v>
      </c>
      <c r="S94" s="53" t="s">
        <v>305</v>
      </c>
      <c r="T94" s="53" t="s">
        <v>302</v>
      </c>
      <c r="U94" s="53" t="s">
        <v>303</v>
      </c>
      <c r="V94" s="53"/>
      <c r="W94" s="53" t="s">
        <v>304</v>
      </c>
      <c r="X94" s="53" t="s">
        <v>335</v>
      </c>
      <c r="Y94" s="53" t="s">
        <v>336</v>
      </c>
      <c r="Z94" s="53" t="s">
        <v>337</v>
      </c>
      <c r="AA94" s="89"/>
      <c r="AC94" s="49" t="s">
        <v>365</v>
      </c>
      <c r="AD94" s="64"/>
      <c r="AE94" s="47" t="str">
        <f t="shared" ref="AE94:AE113" si="84">J94</f>
        <v>Age group</v>
      </c>
      <c r="AF94" s="47" t="str">
        <f t="shared" ref="AF94:AF113" si="85">K94</f>
        <v>Population</v>
      </c>
      <c r="AG94" s="47" t="str">
        <f t="shared" ref="AG94:AG113" si="86">L94</f>
        <v>Dose 1</v>
      </c>
      <c r="AH94" s="47" t="str">
        <f t="shared" ref="AH94:AH113" si="87">N94</f>
        <v>Dose 2</v>
      </c>
      <c r="AI94" s="47" t="s">
        <v>334</v>
      </c>
      <c r="AJ94" s="47" t="str">
        <f t="shared" ref="AJ94:AJ113" si="88">T94</f>
        <v>Dose 1</v>
      </c>
      <c r="AK94" s="47" t="str">
        <f t="shared" ref="AK94:AK113" si="89">U94</f>
        <v>Dose 2</v>
      </c>
    </row>
    <row r="95" spans="1:37" s="35" customFormat="1" x14ac:dyDescent="0.35">
      <c r="A95" s="54" t="str">
        <f>J72</f>
        <v>00-11</v>
      </c>
      <c r="B95" s="55">
        <f>K72</f>
        <v>663783</v>
      </c>
      <c r="C95" s="55">
        <f t="shared" ref="C95:C115" si="90">L72</f>
        <v>0</v>
      </c>
      <c r="D95" s="55">
        <f t="shared" ref="D95:D115" si="91">M72</f>
        <v>0</v>
      </c>
      <c r="E95" s="55">
        <f t="shared" ref="E95:E115" si="92">N72</f>
        <v>0</v>
      </c>
      <c r="F95" s="55"/>
      <c r="G95" s="55">
        <f t="shared" ref="G95:G115" si="93">O72</f>
        <v>0</v>
      </c>
      <c r="H95" s="55">
        <f t="shared" ref="H95:H115" si="94">Q72</f>
        <v>0</v>
      </c>
      <c r="J95" s="54" t="s">
        <v>308</v>
      </c>
      <c r="K95" s="55">
        <v>663783</v>
      </c>
      <c r="L95" s="54">
        <v>0</v>
      </c>
      <c r="M95" s="54">
        <v>0</v>
      </c>
      <c r="N95" s="54">
        <v>0</v>
      </c>
      <c r="O95" s="54">
        <v>0</v>
      </c>
      <c r="P95" s="54"/>
      <c r="Q95" s="54">
        <v>0</v>
      </c>
      <c r="S95" s="54" t="str">
        <f t="shared" ref="S95:S115" si="95">A95</f>
        <v>00-11</v>
      </c>
      <c r="T95" s="55">
        <f t="shared" ref="T95:T113" si="96">L95-C95</f>
        <v>0</v>
      </c>
      <c r="U95" s="55">
        <f t="shared" ref="U95:U115" si="97">N95-E95</f>
        <v>0</v>
      </c>
      <c r="V95" s="55"/>
      <c r="W95" s="55">
        <f t="shared" ref="W95:W115" si="98">Q95-H95</f>
        <v>0</v>
      </c>
      <c r="X95" s="58">
        <f t="shared" ref="X95:X115" si="99">T95/T$115</f>
        <v>0</v>
      </c>
      <c r="Y95" s="55">
        <f t="shared" ref="Y95:Y115" si="100">T95/$AB95</f>
        <v>0</v>
      </c>
      <c r="Z95" s="55">
        <f t="shared" ref="Z95:Z115" si="101">U95/$AB95</f>
        <v>0</v>
      </c>
      <c r="AA95" s="90"/>
      <c r="AB95" s="35">
        <f>IF(DATEDIF(A93,J93,"D")&lt;1,1,DATEDIF(A93,J93,"D"))</f>
        <v>1</v>
      </c>
      <c r="AC95" s="51" t="s">
        <v>366</v>
      </c>
      <c r="AD95" s="2">
        <v>0.7</v>
      </c>
      <c r="AE95" s="47" t="str">
        <f t="shared" si="84"/>
        <v>00-11</v>
      </c>
      <c r="AF95" s="45">
        <f t="shared" si="85"/>
        <v>663783</v>
      </c>
      <c r="AG95" s="45">
        <f t="shared" si="86"/>
        <v>0</v>
      </c>
      <c r="AH95" s="45">
        <f t="shared" si="87"/>
        <v>0</v>
      </c>
      <c r="AI95" s="45">
        <f t="shared" ref="AI95:AI113" si="102">AG95-AH95</f>
        <v>0</v>
      </c>
      <c r="AJ95" s="1">
        <f t="shared" si="88"/>
        <v>0</v>
      </c>
      <c r="AK95" s="1">
        <f t="shared" si="89"/>
        <v>0</v>
      </c>
    </row>
    <row r="96" spans="1:37" s="35" customFormat="1" x14ac:dyDescent="0.35">
      <c r="A96" s="54" t="str">
        <f t="shared" ref="A96:A115" si="103">J73</f>
        <v>12-14</v>
      </c>
      <c r="B96" s="55">
        <f t="shared" ref="B96:B115" si="104">K73</f>
        <v>166087</v>
      </c>
      <c r="C96" s="60">
        <f t="shared" si="90"/>
        <v>66084</v>
      </c>
      <c r="D96" s="55">
        <f t="shared" si="91"/>
        <v>39.799999999999997</v>
      </c>
      <c r="E96" s="60">
        <f t="shared" si="92"/>
        <v>65</v>
      </c>
      <c r="F96" s="60"/>
      <c r="G96" s="55">
        <f t="shared" si="93"/>
        <v>0</v>
      </c>
      <c r="H96" s="55">
        <f t="shared" si="94"/>
        <v>66149</v>
      </c>
      <c r="J96" s="59" t="s">
        <v>329</v>
      </c>
      <c r="K96" s="56">
        <v>166087</v>
      </c>
      <c r="L96" s="60">
        <v>68465</v>
      </c>
      <c r="M96" s="57">
        <v>41.2</v>
      </c>
      <c r="N96" s="69">
        <v>79</v>
      </c>
      <c r="O96" s="57">
        <v>0</v>
      </c>
      <c r="P96" s="57"/>
      <c r="Q96" s="56">
        <v>68544</v>
      </c>
      <c r="S96" s="59" t="str">
        <f t="shared" si="95"/>
        <v>12-14</v>
      </c>
      <c r="T96" s="60">
        <f t="shared" si="96"/>
        <v>2381</v>
      </c>
      <c r="U96" s="60">
        <f t="shared" si="97"/>
        <v>14</v>
      </c>
      <c r="V96" s="60"/>
      <c r="W96" s="60">
        <f t="shared" si="98"/>
        <v>2395</v>
      </c>
      <c r="X96" s="61">
        <f t="shared" si="99"/>
        <v>0.12714941792160633</v>
      </c>
      <c r="Y96" s="60">
        <f t="shared" si="100"/>
        <v>2381</v>
      </c>
      <c r="Z96" s="60">
        <f t="shared" si="101"/>
        <v>14</v>
      </c>
      <c r="AA96" s="91"/>
      <c r="AB96" s="35">
        <f>AB95</f>
        <v>1</v>
      </c>
      <c r="AC96" s="50">
        <f>C114/B114</f>
        <v>0.62296196865658315</v>
      </c>
      <c r="AD96" s="2">
        <f>AC96/AD95</f>
        <v>0.88994566950940457</v>
      </c>
      <c r="AE96" s="47" t="str">
        <f t="shared" si="84"/>
        <v>12-14</v>
      </c>
      <c r="AF96" s="45">
        <f t="shared" si="85"/>
        <v>166087</v>
      </c>
      <c r="AG96" s="45">
        <f t="shared" si="86"/>
        <v>68465</v>
      </c>
      <c r="AH96" s="45">
        <f t="shared" si="87"/>
        <v>79</v>
      </c>
      <c r="AI96" s="45">
        <f t="shared" si="102"/>
        <v>68386</v>
      </c>
      <c r="AJ96" s="1">
        <f t="shared" si="88"/>
        <v>2381</v>
      </c>
      <c r="AK96" s="1">
        <f t="shared" si="89"/>
        <v>14</v>
      </c>
    </row>
    <row r="97" spans="1:37" s="35" customFormat="1" x14ac:dyDescent="0.35">
      <c r="A97" s="54" t="str">
        <f t="shared" si="103"/>
        <v>15-19</v>
      </c>
      <c r="B97" s="55">
        <f t="shared" si="104"/>
        <v>258656</v>
      </c>
      <c r="C97" s="60">
        <f t="shared" si="90"/>
        <v>119276</v>
      </c>
      <c r="D97" s="55">
        <f t="shared" si="91"/>
        <v>46.1</v>
      </c>
      <c r="E97" s="60">
        <f t="shared" si="92"/>
        <v>1778</v>
      </c>
      <c r="F97" s="60"/>
      <c r="G97" s="55">
        <f t="shared" si="93"/>
        <v>0.7</v>
      </c>
      <c r="H97" s="55">
        <f t="shared" si="94"/>
        <v>121054</v>
      </c>
      <c r="J97" s="54" t="s">
        <v>309</v>
      </c>
      <c r="K97" s="55">
        <v>258656</v>
      </c>
      <c r="L97" s="60">
        <v>122748</v>
      </c>
      <c r="M97" s="54">
        <v>47.5</v>
      </c>
      <c r="N97" s="60">
        <v>1849</v>
      </c>
      <c r="O97" s="54">
        <v>0.7</v>
      </c>
      <c r="P97" s="54"/>
      <c r="Q97" s="55">
        <v>124597</v>
      </c>
      <c r="S97" s="54" t="str">
        <f t="shared" si="95"/>
        <v>15-19</v>
      </c>
      <c r="T97" s="60">
        <f t="shared" si="96"/>
        <v>3472</v>
      </c>
      <c r="U97" s="60">
        <f t="shared" si="97"/>
        <v>71</v>
      </c>
      <c r="V97" s="60"/>
      <c r="W97" s="60">
        <f t="shared" si="98"/>
        <v>3543</v>
      </c>
      <c r="X97" s="61">
        <f t="shared" si="99"/>
        <v>0.18541065897682366</v>
      </c>
      <c r="Y97" s="60">
        <f t="shared" si="100"/>
        <v>3472</v>
      </c>
      <c r="Z97" s="60">
        <f t="shared" si="101"/>
        <v>71</v>
      </c>
      <c r="AA97" s="91"/>
      <c r="AB97" s="35">
        <f t="shared" ref="AB97:AB115" si="105">AB96</f>
        <v>1</v>
      </c>
      <c r="AC97" s="52" t="s">
        <v>367</v>
      </c>
      <c r="AD97" s="2">
        <v>0.7</v>
      </c>
      <c r="AE97" s="47" t="str">
        <f t="shared" si="84"/>
        <v>15-19</v>
      </c>
      <c r="AF97" s="45">
        <f t="shared" si="85"/>
        <v>258656</v>
      </c>
      <c r="AG97" s="45">
        <f t="shared" si="86"/>
        <v>122748</v>
      </c>
      <c r="AH97" s="45">
        <f t="shared" si="87"/>
        <v>1849</v>
      </c>
      <c r="AI97" s="45">
        <f t="shared" si="102"/>
        <v>120899</v>
      </c>
      <c r="AJ97" s="1">
        <f t="shared" si="88"/>
        <v>3472</v>
      </c>
      <c r="AK97" s="1">
        <f t="shared" si="89"/>
        <v>71</v>
      </c>
    </row>
    <row r="98" spans="1:37" s="35" customFormat="1" x14ac:dyDescent="0.35">
      <c r="A98" s="54" t="str">
        <f t="shared" si="103"/>
        <v>20-24</v>
      </c>
      <c r="B98" s="55">
        <f t="shared" si="104"/>
        <v>276991</v>
      </c>
      <c r="C98" s="55">
        <f t="shared" si="90"/>
        <v>126310</v>
      </c>
      <c r="D98" s="55">
        <f t="shared" si="91"/>
        <v>45.6</v>
      </c>
      <c r="E98" s="55">
        <f t="shared" si="92"/>
        <v>6743</v>
      </c>
      <c r="F98" s="55"/>
      <c r="G98" s="55">
        <f t="shared" si="93"/>
        <v>2.4</v>
      </c>
      <c r="H98" s="55">
        <f t="shared" si="94"/>
        <v>133053</v>
      </c>
      <c r="J98" s="57" t="s">
        <v>310</v>
      </c>
      <c r="K98" s="56">
        <v>276991</v>
      </c>
      <c r="L98" s="56">
        <v>129048</v>
      </c>
      <c r="M98" s="57">
        <v>46.6</v>
      </c>
      <c r="N98" s="56">
        <v>6842</v>
      </c>
      <c r="O98" s="57">
        <v>2.5</v>
      </c>
      <c r="P98" s="57"/>
      <c r="Q98" s="56">
        <v>135890</v>
      </c>
      <c r="S98" s="57" t="str">
        <f t="shared" si="95"/>
        <v>20-24</v>
      </c>
      <c r="T98" s="56">
        <f t="shared" si="96"/>
        <v>2738</v>
      </c>
      <c r="U98" s="56">
        <f t="shared" si="97"/>
        <v>99</v>
      </c>
      <c r="V98" s="56"/>
      <c r="W98" s="56">
        <f t="shared" si="98"/>
        <v>2837</v>
      </c>
      <c r="X98" s="62">
        <f t="shared" si="99"/>
        <v>0.14621382035672328</v>
      </c>
      <c r="Y98" s="55">
        <f t="shared" si="100"/>
        <v>2738</v>
      </c>
      <c r="Z98" s="55">
        <f t="shared" si="101"/>
        <v>99</v>
      </c>
      <c r="AA98" s="90"/>
      <c r="AB98" s="35">
        <f t="shared" si="105"/>
        <v>1</v>
      </c>
      <c r="AC98" s="50">
        <f>E114/B114</f>
        <v>0.10197380518327441</v>
      </c>
      <c r="AD98" s="2">
        <f>AC98/AD97</f>
        <v>0.14567686454753487</v>
      </c>
      <c r="AE98" s="47" t="str">
        <f t="shared" si="84"/>
        <v>20-24</v>
      </c>
      <c r="AF98" s="45">
        <f t="shared" si="85"/>
        <v>276991</v>
      </c>
      <c r="AG98" s="45">
        <f t="shared" si="86"/>
        <v>129048</v>
      </c>
      <c r="AH98" s="45">
        <f t="shared" si="87"/>
        <v>6842</v>
      </c>
      <c r="AI98" s="45">
        <f t="shared" si="102"/>
        <v>122206</v>
      </c>
      <c r="AJ98" s="1">
        <f t="shared" si="88"/>
        <v>2738</v>
      </c>
      <c r="AK98" s="1">
        <f t="shared" si="89"/>
        <v>99</v>
      </c>
    </row>
    <row r="99" spans="1:37" s="35" customFormat="1" x14ac:dyDescent="0.35">
      <c r="A99" s="54" t="str">
        <f t="shared" si="103"/>
        <v>25-29</v>
      </c>
      <c r="B99" s="55">
        <f t="shared" si="104"/>
        <v>310735</v>
      </c>
      <c r="C99" s="55">
        <f t="shared" si="90"/>
        <v>143805</v>
      </c>
      <c r="D99" s="55">
        <f t="shared" si="91"/>
        <v>46.3</v>
      </c>
      <c r="E99" s="55">
        <f t="shared" si="92"/>
        <v>11720</v>
      </c>
      <c r="F99" s="55"/>
      <c r="G99" s="55">
        <f t="shared" si="93"/>
        <v>3.8</v>
      </c>
      <c r="H99" s="55">
        <f t="shared" si="94"/>
        <v>155525</v>
      </c>
      <c r="J99" s="54" t="s">
        <v>311</v>
      </c>
      <c r="K99" s="55">
        <v>310735</v>
      </c>
      <c r="L99" s="55">
        <v>146272</v>
      </c>
      <c r="M99" s="54">
        <v>47.1</v>
      </c>
      <c r="N99" s="55">
        <v>11856</v>
      </c>
      <c r="O99" s="54">
        <v>3.8</v>
      </c>
      <c r="P99" s="54"/>
      <c r="Q99" s="55">
        <v>158128</v>
      </c>
      <c r="S99" s="54" t="str">
        <f t="shared" si="95"/>
        <v>25-29</v>
      </c>
      <c r="T99" s="55">
        <f t="shared" si="96"/>
        <v>2467</v>
      </c>
      <c r="U99" s="55">
        <f t="shared" si="97"/>
        <v>136</v>
      </c>
      <c r="V99" s="55"/>
      <c r="W99" s="55">
        <f t="shared" si="98"/>
        <v>2603</v>
      </c>
      <c r="X99" s="58">
        <f t="shared" si="99"/>
        <v>0.13174196304603225</v>
      </c>
      <c r="Y99" s="55">
        <f t="shared" si="100"/>
        <v>2467</v>
      </c>
      <c r="Z99" s="55">
        <f t="shared" si="101"/>
        <v>136</v>
      </c>
      <c r="AA99" s="90"/>
      <c r="AB99" s="35">
        <f t="shared" si="105"/>
        <v>1</v>
      </c>
      <c r="AC99" s="49" t="s">
        <v>363</v>
      </c>
      <c r="AE99" s="47" t="str">
        <f t="shared" si="84"/>
        <v>25-29</v>
      </c>
      <c r="AF99" s="45">
        <f t="shared" si="85"/>
        <v>310735</v>
      </c>
      <c r="AG99" s="45">
        <f t="shared" si="86"/>
        <v>146272</v>
      </c>
      <c r="AH99" s="45">
        <f t="shared" si="87"/>
        <v>11856</v>
      </c>
      <c r="AI99" s="45">
        <f t="shared" si="102"/>
        <v>134416</v>
      </c>
      <c r="AJ99" s="1">
        <f t="shared" si="88"/>
        <v>2467</v>
      </c>
      <c r="AK99" s="1">
        <f t="shared" si="89"/>
        <v>136</v>
      </c>
    </row>
    <row r="100" spans="1:37" s="35" customFormat="1" x14ac:dyDescent="0.35">
      <c r="A100" s="54" t="str">
        <f t="shared" si="103"/>
        <v>30-34</v>
      </c>
      <c r="B100" s="55">
        <f t="shared" si="104"/>
        <v>356322</v>
      </c>
      <c r="C100" s="55">
        <f t="shared" si="90"/>
        <v>182493</v>
      </c>
      <c r="D100" s="55">
        <f t="shared" si="91"/>
        <v>51.2</v>
      </c>
      <c r="E100" s="55">
        <f t="shared" si="92"/>
        <v>15044</v>
      </c>
      <c r="F100" s="55"/>
      <c r="G100" s="55">
        <f t="shared" si="93"/>
        <v>4.2</v>
      </c>
      <c r="H100" s="55">
        <f t="shared" si="94"/>
        <v>197537</v>
      </c>
      <c r="J100" s="57" t="s">
        <v>312</v>
      </c>
      <c r="K100" s="56">
        <v>356322</v>
      </c>
      <c r="L100" s="56">
        <v>184126</v>
      </c>
      <c r="M100" s="57">
        <v>51.7</v>
      </c>
      <c r="N100" s="56">
        <v>15251</v>
      </c>
      <c r="O100" s="57">
        <v>4.3</v>
      </c>
      <c r="P100" s="57"/>
      <c r="Q100" s="56">
        <v>199377</v>
      </c>
      <c r="S100" s="57" t="str">
        <f t="shared" si="95"/>
        <v>30-34</v>
      </c>
      <c r="T100" s="56">
        <f t="shared" si="96"/>
        <v>1633</v>
      </c>
      <c r="U100" s="56">
        <f t="shared" si="97"/>
        <v>207</v>
      </c>
      <c r="V100" s="56"/>
      <c r="W100" s="56">
        <f t="shared" si="98"/>
        <v>1840</v>
      </c>
      <c r="X100" s="62">
        <f t="shared" si="99"/>
        <v>8.7204955676599374E-2</v>
      </c>
      <c r="Y100" s="55">
        <f t="shared" si="100"/>
        <v>1633</v>
      </c>
      <c r="Z100" s="55">
        <f t="shared" si="101"/>
        <v>207</v>
      </c>
      <c r="AA100" s="90"/>
      <c r="AB100" s="35">
        <f t="shared" si="105"/>
        <v>1</v>
      </c>
      <c r="AC100" s="51" t="s">
        <v>366</v>
      </c>
      <c r="AD100" s="2">
        <v>0.7</v>
      </c>
      <c r="AE100" s="47" t="str">
        <f t="shared" si="84"/>
        <v>30-34</v>
      </c>
      <c r="AF100" s="45">
        <f t="shared" si="85"/>
        <v>356322</v>
      </c>
      <c r="AG100" s="45">
        <f t="shared" si="86"/>
        <v>184126</v>
      </c>
      <c r="AH100" s="45">
        <f t="shared" si="87"/>
        <v>15251</v>
      </c>
      <c r="AI100" s="45">
        <f t="shared" si="102"/>
        <v>168875</v>
      </c>
      <c r="AJ100" s="1">
        <f t="shared" si="88"/>
        <v>1633</v>
      </c>
      <c r="AK100" s="1">
        <f t="shared" si="89"/>
        <v>207</v>
      </c>
    </row>
    <row r="101" spans="1:37" s="35" customFormat="1" x14ac:dyDescent="0.35">
      <c r="A101" s="54" t="str">
        <f t="shared" si="103"/>
        <v>35-39</v>
      </c>
      <c r="B101" s="55">
        <f t="shared" si="104"/>
        <v>366699</v>
      </c>
      <c r="C101" s="55">
        <f t="shared" si="90"/>
        <v>200437</v>
      </c>
      <c r="D101" s="55">
        <f t="shared" si="91"/>
        <v>54.7</v>
      </c>
      <c r="E101" s="55">
        <f t="shared" si="92"/>
        <v>17000</v>
      </c>
      <c r="F101" s="55"/>
      <c r="G101" s="55">
        <f t="shared" si="93"/>
        <v>4.5999999999999996</v>
      </c>
      <c r="H101" s="55">
        <f t="shared" si="94"/>
        <v>217437</v>
      </c>
      <c r="J101" s="54" t="s">
        <v>313</v>
      </c>
      <c r="K101" s="55">
        <v>366699</v>
      </c>
      <c r="L101" s="55">
        <v>202098</v>
      </c>
      <c r="M101" s="54">
        <v>55.1</v>
      </c>
      <c r="N101" s="55">
        <v>17227</v>
      </c>
      <c r="O101" s="54">
        <v>4.7</v>
      </c>
      <c r="P101" s="54"/>
      <c r="Q101" s="55">
        <v>219325</v>
      </c>
      <c r="S101" s="54" t="str">
        <f t="shared" si="95"/>
        <v>35-39</v>
      </c>
      <c r="T101" s="55">
        <f t="shared" si="96"/>
        <v>1661</v>
      </c>
      <c r="U101" s="55">
        <f t="shared" si="97"/>
        <v>227</v>
      </c>
      <c r="V101" s="55"/>
      <c r="W101" s="55">
        <f t="shared" si="98"/>
        <v>1888</v>
      </c>
      <c r="X101" s="58">
        <f t="shared" si="99"/>
        <v>8.870020292641248E-2</v>
      </c>
      <c r="Y101" s="55">
        <f t="shared" si="100"/>
        <v>1661</v>
      </c>
      <c r="Z101" s="55">
        <f t="shared" si="101"/>
        <v>227</v>
      </c>
      <c r="AA101" s="90"/>
      <c r="AB101" s="35">
        <f t="shared" si="105"/>
        <v>1</v>
      </c>
      <c r="AC101" s="50">
        <f>C115/B115</f>
        <v>0.53046709388336311</v>
      </c>
      <c r="AD101" s="2">
        <f>AC101/AD100</f>
        <v>0.75781013411909015</v>
      </c>
      <c r="AE101" s="47" t="str">
        <f t="shared" si="84"/>
        <v>35-39</v>
      </c>
      <c r="AF101" s="45">
        <f t="shared" si="85"/>
        <v>366699</v>
      </c>
      <c r="AG101" s="45">
        <f t="shared" si="86"/>
        <v>202098</v>
      </c>
      <c r="AH101" s="45">
        <f t="shared" si="87"/>
        <v>17227</v>
      </c>
      <c r="AI101" s="45">
        <f t="shared" si="102"/>
        <v>184871</v>
      </c>
      <c r="AJ101" s="1">
        <f t="shared" si="88"/>
        <v>1661</v>
      </c>
      <c r="AK101" s="1">
        <f t="shared" si="89"/>
        <v>227</v>
      </c>
    </row>
    <row r="102" spans="1:37" s="35" customFormat="1" x14ac:dyDescent="0.35">
      <c r="A102" s="54" t="str">
        <f t="shared" si="103"/>
        <v>40-44</v>
      </c>
      <c r="B102" s="55">
        <f t="shared" si="104"/>
        <v>325544</v>
      </c>
      <c r="C102" s="55">
        <f t="shared" si="90"/>
        <v>194773</v>
      </c>
      <c r="D102" s="55">
        <f t="shared" si="91"/>
        <v>59.8</v>
      </c>
      <c r="E102" s="55">
        <f t="shared" si="92"/>
        <v>16110</v>
      </c>
      <c r="F102" s="55"/>
      <c r="G102" s="55">
        <f t="shared" si="93"/>
        <v>4.9000000000000004</v>
      </c>
      <c r="H102" s="55">
        <f t="shared" si="94"/>
        <v>210883</v>
      </c>
      <c r="J102" s="57" t="s">
        <v>314</v>
      </c>
      <c r="K102" s="56">
        <v>325544</v>
      </c>
      <c r="L102" s="56">
        <v>196076</v>
      </c>
      <c r="M102" s="57">
        <v>60.2</v>
      </c>
      <c r="N102" s="56">
        <v>16351</v>
      </c>
      <c r="O102" s="57">
        <v>5</v>
      </c>
      <c r="P102" s="57"/>
      <c r="Q102" s="56">
        <v>212427</v>
      </c>
      <c r="S102" s="57" t="str">
        <f t="shared" si="95"/>
        <v>40-44</v>
      </c>
      <c r="T102" s="56">
        <f t="shared" si="96"/>
        <v>1303</v>
      </c>
      <c r="U102" s="56">
        <f t="shared" si="97"/>
        <v>241</v>
      </c>
      <c r="V102" s="56"/>
      <c r="W102" s="56">
        <f t="shared" si="98"/>
        <v>1544</v>
      </c>
      <c r="X102" s="62">
        <f t="shared" si="99"/>
        <v>6.9582398803802195E-2</v>
      </c>
      <c r="Y102" s="55">
        <f t="shared" si="100"/>
        <v>1303</v>
      </c>
      <c r="Z102" s="55">
        <f t="shared" si="101"/>
        <v>241</v>
      </c>
      <c r="AA102" s="90"/>
      <c r="AB102" s="35">
        <f t="shared" si="105"/>
        <v>1</v>
      </c>
      <c r="AC102" s="52" t="s">
        <v>367</v>
      </c>
      <c r="AD102" s="2">
        <v>0.7</v>
      </c>
      <c r="AE102" s="47" t="str">
        <f t="shared" si="84"/>
        <v>40-44</v>
      </c>
      <c r="AF102" s="45">
        <f t="shared" si="85"/>
        <v>325544</v>
      </c>
      <c r="AG102" s="45">
        <f t="shared" si="86"/>
        <v>196076</v>
      </c>
      <c r="AH102" s="45">
        <f t="shared" si="87"/>
        <v>16351</v>
      </c>
      <c r="AI102" s="45">
        <f t="shared" si="102"/>
        <v>179725</v>
      </c>
      <c r="AJ102" s="1">
        <f t="shared" si="88"/>
        <v>1303</v>
      </c>
      <c r="AK102" s="1">
        <f t="shared" si="89"/>
        <v>241</v>
      </c>
    </row>
    <row r="103" spans="1:37" s="35" customFormat="1" x14ac:dyDescent="0.35">
      <c r="A103" s="54" t="str">
        <f t="shared" si="103"/>
        <v>45-49</v>
      </c>
      <c r="B103" s="55">
        <f t="shared" si="104"/>
        <v>291312</v>
      </c>
      <c r="C103" s="55">
        <f t="shared" si="90"/>
        <v>185564</v>
      </c>
      <c r="D103" s="55">
        <f t="shared" si="91"/>
        <v>63.7</v>
      </c>
      <c r="E103" s="55">
        <f t="shared" si="92"/>
        <v>15575</v>
      </c>
      <c r="F103" s="55"/>
      <c r="G103" s="55">
        <f t="shared" si="93"/>
        <v>5.3</v>
      </c>
      <c r="H103" s="55">
        <f t="shared" si="94"/>
        <v>201139</v>
      </c>
      <c r="J103" s="54" t="s">
        <v>315</v>
      </c>
      <c r="K103" s="55">
        <v>291312</v>
      </c>
      <c r="L103" s="55">
        <v>186563</v>
      </c>
      <c r="M103" s="54">
        <v>64</v>
      </c>
      <c r="N103" s="55">
        <v>15782</v>
      </c>
      <c r="O103" s="54">
        <v>5.4</v>
      </c>
      <c r="P103" s="54"/>
      <c r="Q103" s="55">
        <v>202345</v>
      </c>
      <c r="S103" s="54" t="str">
        <f t="shared" si="95"/>
        <v>45-49</v>
      </c>
      <c r="T103" s="55">
        <f t="shared" si="96"/>
        <v>999</v>
      </c>
      <c r="U103" s="55">
        <f t="shared" si="97"/>
        <v>207</v>
      </c>
      <c r="V103" s="55"/>
      <c r="W103" s="55">
        <f t="shared" si="98"/>
        <v>1206</v>
      </c>
      <c r="X103" s="58">
        <f t="shared" si="99"/>
        <v>5.3348285805831466E-2</v>
      </c>
      <c r="Y103" s="55">
        <f t="shared" si="100"/>
        <v>999</v>
      </c>
      <c r="Z103" s="55">
        <f t="shared" si="101"/>
        <v>207</v>
      </c>
      <c r="AA103" s="90"/>
      <c r="AB103" s="35">
        <f t="shared" si="105"/>
        <v>1</v>
      </c>
      <c r="AC103" s="50">
        <f>E115/B115</f>
        <v>8.6833146820267243E-2</v>
      </c>
      <c r="AD103" s="2">
        <f>AC103/AD102</f>
        <v>0.12404735260038179</v>
      </c>
      <c r="AE103" s="47" t="str">
        <f t="shared" si="84"/>
        <v>45-49</v>
      </c>
      <c r="AF103" s="45">
        <f t="shared" si="85"/>
        <v>291312</v>
      </c>
      <c r="AG103" s="45">
        <f t="shared" si="86"/>
        <v>186563</v>
      </c>
      <c r="AH103" s="45">
        <f t="shared" si="87"/>
        <v>15782</v>
      </c>
      <c r="AI103" s="45">
        <f t="shared" si="102"/>
        <v>170781</v>
      </c>
      <c r="AJ103" s="1">
        <f t="shared" si="88"/>
        <v>999</v>
      </c>
      <c r="AK103" s="1">
        <f t="shared" si="89"/>
        <v>207</v>
      </c>
    </row>
    <row r="104" spans="1:37" s="35" customFormat="1" x14ac:dyDescent="0.35">
      <c r="A104" s="54" t="str">
        <f t="shared" si="103"/>
        <v>50-54</v>
      </c>
      <c r="B104" s="55">
        <f t="shared" si="104"/>
        <v>262948</v>
      </c>
      <c r="C104" s="55">
        <f t="shared" si="90"/>
        <v>184454</v>
      </c>
      <c r="D104" s="55">
        <f t="shared" si="91"/>
        <v>70.099999999999994</v>
      </c>
      <c r="E104" s="55">
        <f t="shared" si="92"/>
        <v>15125</v>
      </c>
      <c r="F104" s="55"/>
      <c r="G104" s="55">
        <f t="shared" si="93"/>
        <v>5.8</v>
      </c>
      <c r="H104" s="55">
        <f t="shared" si="94"/>
        <v>199579</v>
      </c>
      <c r="J104" s="57" t="s">
        <v>316</v>
      </c>
      <c r="K104" s="56">
        <v>262948</v>
      </c>
      <c r="L104" s="56">
        <v>185081</v>
      </c>
      <c r="M104" s="57">
        <v>70.400000000000006</v>
      </c>
      <c r="N104" s="56">
        <v>15344</v>
      </c>
      <c r="O104" s="57">
        <v>5.8</v>
      </c>
      <c r="P104" s="57"/>
      <c r="Q104" s="56">
        <v>200425</v>
      </c>
      <c r="S104" s="57" t="str">
        <f t="shared" si="95"/>
        <v>50-54</v>
      </c>
      <c r="T104" s="56">
        <f t="shared" si="96"/>
        <v>627</v>
      </c>
      <c r="U104" s="56">
        <f t="shared" si="97"/>
        <v>219</v>
      </c>
      <c r="V104" s="56"/>
      <c r="W104" s="56">
        <f t="shared" si="98"/>
        <v>846</v>
      </c>
      <c r="X104" s="62">
        <f t="shared" si="99"/>
        <v>3.3482858058314642E-2</v>
      </c>
      <c r="Y104" s="55">
        <f t="shared" si="100"/>
        <v>627</v>
      </c>
      <c r="Z104" s="55">
        <f t="shared" si="101"/>
        <v>219</v>
      </c>
      <c r="AA104" s="90"/>
      <c r="AB104" s="35">
        <f t="shared" si="105"/>
        <v>1</v>
      </c>
      <c r="AD104" s="36"/>
      <c r="AE104" s="47" t="str">
        <f t="shared" si="84"/>
        <v>50-54</v>
      </c>
      <c r="AF104" s="45">
        <f t="shared" si="85"/>
        <v>262948</v>
      </c>
      <c r="AG104" s="45">
        <f t="shared" si="86"/>
        <v>185081</v>
      </c>
      <c r="AH104" s="45">
        <f t="shared" si="87"/>
        <v>15344</v>
      </c>
      <c r="AI104" s="45">
        <f t="shared" si="102"/>
        <v>169737</v>
      </c>
      <c r="AJ104" s="1">
        <f t="shared" si="88"/>
        <v>627</v>
      </c>
      <c r="AK104" s="1">
        <f t="shared" si="89"/>
        <v>219</v>
      </c>
    </row>
    <row r="105" spans="1:37" s="35" customFormat="1" x14ac:dyDescent="0.35">
      <c r="A105" s="54" t="str">
        <f t="shared" si="103"/>
        <v>55-59</v>
      </c>
      <c r="B105" s="55">
        <f t="shared" si="104"/>
        <v>285387</v>
      </c>
      <c r="C105" s="55">
        <f t="shared" si="90"/>
        <v>203632</v>
      </c>
      <c r="D105" s="55">
        <f t="shared" si="91"/>
        <v>71.400000000000006</v>
      </c>
      <c r="E105" s="55">
        <f t="shared" si="92"/>
        <v>16287</v>
      </c>
      <c r="F105" s="55"/>
      <c r="G105" s="55">
        <f t="shared" si="93"/>
        <v>5.7</v>
      </c>
      <c r="H105" s="55">
        <f t="shared" si="94"/>
        <v>219919</v>
      </c>
      <c r="J105" s="54" t="s">
        <v>317</v>
      </c>
      <c r="K105" s="55">
        <v>285387</v>
      </c>
      <c r="L105" s="55">
        <v>204124</v>
      </c>
      <c r="M105" s="54">
        <v>71.5</v>
      </c>
      <c r="N105" s="55">
        <v>16545</v>
      </c>
      <c r="O105" s="54">
        <v>5.8</v>
      </c>
      <c r="P105" s="54"/>
      <c r="Q105" s="55">
        <v>220669</v>
      </c>
      <c r="S105" s="54" t="str">
        <f t="shared" si="95"/>
        <v>55-59</v>
      </c>
      <c r="T105" s="55">
        <f t="shared" si="96"/>
        <v>492</v>
      </c>
      <c r="U105" s="55">
        <f t="shared" si="97"/>
        <v>258</v>
      </c>
      <c r="V105" s="55"/>
      <c r="W105" s="55">
        <f t="shared" si="98"/>
        <v>750</v>
      </c>
      <c r="X105" s="58">
        <f t="shared" si="99"/>
        <v>2.6273630246715796E-2</v>
      </c>
      <c r="Y105" s="55">
        <f t="shared" si="100"/>
        <v>492</v>
      </c>
      <c r="Z105" s="55">
        <f t="shared" si="101"/>
        <v>258</v>
      </c>
      <c r="AA105" s="90"/>
      <c r="AB105" s="35">
        <f t="shared" si="105"/>
        <v>1</v>
      </c>
      <c r="AC105" s="65">
        <f>J93</f>
        <v>44346</v>
      </c>
      <c r="AD105" s="36"/>
      <c r="AE105" s="47" t="str">
        <f t="shared" si="84"/>
        <v>55-59</v>
      </c>
      <c r="AF105" s="45">
        <f t="shared" si="85"/>
        <v>285387</v>
      </c>
      <c r="AG105" s="45">
        <f t="shared" si="86"/>
        <v>204124</v>
      </c>
      <c r="AH105" s="45">
        <f t="shared" si="87"/>
        <v>16545</v>
      </c>
      <c r="AI105" s="45">
        <f t="shared" si="102"/>
        <v>187579</v>
      </c>
      <c r="AJ105" s="1">
        <f t="shared" si="88"/>
        <v>492</v>
      </c>
      <c r="AK105" s="1">
        <f t="shared" si="89"/>
        <v>258</v>
      </c>
    </row>
    <row r="106" spans="1:37" s="35" customFormat="1" x14ac:dyDescent="0.35">
      <c r="A106" s="54" t="str">
        <f t="shared" si="103"/>
        <v>60-64</v>
      </c>
      <c r="B106" s="55">
        <f t="shared" si="104"/>
        <v>271707</v>
      </c>
      <c r="C106" s="55">
        <f t="shared" si="90"/>
        <v>207929</v>
      </c>
      <c r="D106" s="55">
        <f t="shared" si="91"/>
        <v>76.5</v>
      </c>
      <c r="E106" s="55">
        <f t="shared" si="92"/>
        <v>18816</v>
      </c>
      <c r="F106" s="55"/>
      <c r="G106" s="55">
        <f t="shared" si="93"/>
        <v>6.9</v>
      </c>
      <c r="H106" s="55">
        <f t="shared" si="94"/>
        <v>226745</v>
      </c>
      <c r="J106" s="57" t="s">
        <v>318</v>
      </c>
      <c r="K106" s="56">
        <v>271707</v>
      </c>
      <c r="L106" s="56">
        <v>208260</v>
      </c>
      <c r="M106" s="57">
        <v>76.599999999999994</v>
      </c>
      <c r="N106" s="56">
        <v>19111</v>
      </c>
      <c r="O106" s="57">
        <v>7</v>
      </c>
      <c r="P106" s="57"/>
      <c r="Q106" s="56">
        <v>227371</v>
      </c>
      <c r="S106" s="57" t="str">
        <f t="shared" si="95"/>
        <v>60-64</v>
      </c>
      <c r="T106" s="56">
        <f t="shared" si="96"/>
        <v>331</v>
      </c>
      <c r="U106" s="56">
        <f t="shared" si="97"/>
        <v>295</v>
      </c>
      <c r="V106" s="56"/>
      <c r="W106" s="56">
        <f t="shared" si="98"/>
        <v>626</v>
      </c>
      <c r="X106" s="62">
        <f t="shared" si="99"/>
        <v>1.7675958560290504E-2</v>
      </c>
      <c r="Y106" s="55">
        <f t="shared" si="100"/>
        <v>331</v>
      </c>
      <c r="Z106" s="55">
        <f t="shared" si="101"/>
        <v>295</v>
      </c>
      <c r="AA106" s="90"/>
      <c r="AB106" s="35">
        <f t="shared" si="105"/>
        <v>1</v>
      </c>
      <c r="AC106" s="49" t="s">
        <v>365</v>
      </c>
      <c r="AD106" s="36"/>
      <c r="AE106" s="47" t="str">
        <f t="shared" si="84"/>
        <v>60-64</v>
      </c>
      <c r="AF106" s="45">
        <f t="shared" si="85"/>
        <v>271707</v>
      </c>
      <c r="AG106" s="45">
        <f t="shared" si="86"/>
        <v>208260</v>
      </c>
      <c r="AH106" s="45">
        <f t="shared" si="87"/>
        <v>19111</v>
      </c>
      <c r="AI106" s="45">
        <f t="shared" si="102"/>
        <v>189149</v>
      </c>
      <c r="AJ106" s="1">
        <f t="shared" si="88"/>
        <v>331</v>
      </c>
      <c r="AK106" s="1">
        <f t="shared" si="89"/>
        <v>295</v>
      </c>
    </row>
    <row r="107" spans="1:37" s="35" customFormat="1" x14ac:dyDescent="0.35">
      <c r="A107" s="54" t="str">
        <f t="shared" si="103"/>
        <v>65-69</v>
      </c>
      <c r="B107" s="55">
        <f t="shared" si="104"/>
        <v>217596</v>
      </c>
      <c r="C107" s="55">
        <f t="shared" si="90"/>
        <v>178870</v>
      </c>
      <c r="D107" s="55">
        <f t="shared" si="91"/>
        <v>82.2</v>
      </c>
      <c r="E107" s="55">
        <f t="shared" si="92"/>
        <v>25509</v>
      </c>
      <c r="F107" s="55"/>
      <c r="G107" s="55">
        <f t="shared" si="93"/>
        <v>11.7</v>
      </c>
      <c r="H107" s="55">
        <f t="shared" si="94"/>
        <v>204379</v>
      </c>
      <c r="J107" s="54" t="s">
        <v>319</v>
      </c>
      <c r="K107" s="55">
        <v>217596</v>
      </c>
      <c r="L107" s="55">
        <v>179009</v>
      </c>
      <c r="M107" s="54">
        <v>82.3</v>
      </c>
      <c r="N107" s="55">
        <v>26024</v>
      </c>
      <c r="O107" s="54">
        <v>12</v>
      </c>
      <c r="P107" s="54"/>
      <c r="Q107" s="55">
        <v>205033</v>
      </c>
      <c r="S107" s="54" t="str">
        <f t="shared" si="95"/>
        <v>65-69</v>
      </c>
      <c r="T107" s="55">
        <f t="shared" si="96"/>
        <v>139</v>
      </c>
      <c r="U107" s="55">
        <f t="shared" si="97"/>
        <v>515</v>
      </c>
      <c r="V107" s="55"/>
      <c r="W107" s="55">
        <f t="shared" si="98"/>
        <v>654</v>
      </c>
      <c r="X107" s="58">
        <f t="shared" si="99"/>
        <v>7.4228345615721461E-3</v>
      </c>
      <c r="Y107" s="55">
        <f t="shared" si="100"/>
        <v>139</v>
      </c>
      <c r="Z107" s="55">
        <f t="shared" si="101"/>
        <v>515</v>
      </c>
      <c r="AA107" s="90"/>
      <c r="AB107" s="35">
        <f t="shared" si="105"/>
        <v>1</v>
      </c>
      <c r="AC107" s="51" t="s">
        <v>366</v>
      </c>
      <c r="AD107" s="2">
        <v>0.7</v>
      </c>
      <c r="AE107" s="47" t="str">
        <f t="shared" si="84"/>
        <v>65-69</v>
      </c>
      <c r="AF107" s="45">
        <f t="shared" si="85"/>
        <v>217596</v>
      </c>
      <c r="AG107" s="45">
        <f t="shared" si="86"/>
        <v>179009</v>
      </c>
      <c r="AH107" s="45">
        <f t="shared" si="87"/>
        <v>26024</v>
      </c>
      <c r="AI107" s="45">
        <f t="shared" si="102"/>
        <v>152985</v>
      </c>
      <c r="AJ107" s="1">
        <f t="shared" si="88"/>
        <v>139</v>
      </c>
      <c r="AK107" s="1">
        <f t="shared" si="89"/>
        <v>515</v>
      </c>
    </row>
    <row r="108" spans="1:37" s="35" customFormat="1" x14ac:dyDescent="0.35">
      <c r="A108" s="54" t="str">
        <f t="shared" si="103"/>
        <v>70-74</v>
      </c>
      <c r="B108" s="55">
        <f t="shared" si="104"/>
        <v>166506</v>
      </c>
      <c r="C108" s="55">
        <f t="shared" si="90"/>
        <v>138794</v>
      </c>
      <c r="D108" s="55">
        <f t="shared" si="91"/>
        <v>83.4</v>
      </c>
      <c r="E108" s="55">
        <f t="shared" si="92"/>
        <v>35736</v>
      </c>
      <c r="F108" s="55"/>
      <c r="G108" s="55">
        <f t="shared" si="93"/>
        <v>21.5</v>
      </c>
      <c r="H108" s="55">
        <f t="shared" si="94"/>
        <v>174530</v>
      </c>
      <c r="J108" s="57" t="s">
        <v>320</v>
      </c>
      <c r="K108" s="56">
        <v>166506</v>
      </c>
      <c r="L108" s="56">
        <v>138872</v>
      </c>
      <c r="M108" s="57">
        <v>83.4</v>
      </c>
      <c r="N108" s="56">
        <v>36174</v>
      </c>
      <c r="O108" s="57">
        <v>21.7</v>
      </c>
      <c r="P108" s="57"/>
      <c r="Q108" s="56">
        <v>175046</v>
      </c>
      <c r="S108" s="57" t="str">
        <f t="shared" si="95"/>
        <v>70-74</v>
      </c>
      <c r="T108" s="56">
        <f t="shared" si="96"/>
        <v>78</v>
      </c>
      <c r="U108" s="56">
        <f t="shared" si="97"/>
        <v>438</v>
      </c>
      <c r="V108" s="56"/>
      <c r="W108" s="56">
        <f t="shared" si="98"/>
        <v>516</v>
      </c>
      <c r="X108" s="62">
        <f t="shared" si="99"/>
        <v>4.1653316244793332E-3</v>
      </c>
      <c r="Y108" s="55">
        <f t="shared" si="100"/>
        <v>78</v>
      </c>
      <c r="Z108" s="55">
        <f t="shared" si="101"/>
        <v>438</v>
      </c>
      <c r="AA108" s="90"/>
      <c r="AB108" s="35">
        <f t="shared" si="105"/>
        <v>1</v>
      </c>
      <c r="AC108" s="50">
        <f>L114/K114</f>
        <v>0.62788098327755681</v>
      </c>
      <c r="AD108" s="2">
        <f>AC108/AD107</f>
        <v>0.89697283325365262</v>
      </c>
      <c r="AE108" s="48" t="str">
        <f t="shared" si="84"/>
        <v>70-74</v>
      </c>
      <c r="AF108" s="45">
        <f t="shared" si="85"/>
        <v>166506</v>
      </c>
      <c r="AG108" s="45">
        <f t="shared" si="86"/>
        <v>138872</v>
      </c>
      <c r="AH108" s="45">
        <f t="shared" si="87"/>
        <v>36174</v>
      </c>
      <c r="AI108" s="46">
        <f t="shared" si="102"/>
        <v>102698</v>
      </c>
      <c r="AJ108" s="1">
        <f t="shared" si="88"/>
        <v>78</v>
      </c>
      <c r="AK108" s="1">
        <f t="shared" si="89"/>
        <v>438</v>
      </c>
    </row>
    <row r="109" spans="1:37" s="35" customFormat="1" x14ac:dyDescent="0.35">
      <c r="A109" s="54" t="str">
        <f t="shared" si="103"/>
        <v>75-79</v>
      </c>
      <c r="B109" s="55">
        <f t="shared" si="104"/>
        <v>107003</v>
      </c>
      <c r="C109" s="55">
        <f t="shared" si="90"/>
        <v>90807</v>
      </c>
      <c r="D109" s="55">
        <f t="shared" si="91"/>
        <v>84.9</v>
      </c>
      <c r="E109" s="55">
        <f t="shared" si="92"/>
        <v>76107</v>
      </c>
      <c r="F109" s="55"/>
      <c r="G109" s="55">
        <f t="shared" si="93"/>
        <v>71.099999999999994</v>
      </c>
      <c r="H109" s="55">
        <f t="shared" si="94"/>
        <v>166914</v>
      </c>
      <c r="J109" s="54" t="s">
        <v>321</v>
      </c>
      <c r="K109" s="55">
        <v>107003</v>
      </c>
      <c r="L109" s="55">
        <v>90836</v>
      </c>
      <c r="M109" s="54">
        <v>84.9</v>
      </c>
      <c r="N109" s="55">
        <v>76140</v>
      </c>
      <c r="O109" s="54">
        <v>71.2</v>
      </c>
      <c r="P109" s="54"/>
      <c r="Q109" s="55">
        <v>166976</v>
      </c>
      <c r="S109" s="54" t="str">
        <f t="shared" si="95"/>
        <v>75-79</v>
      </c>
      <c r="T109" s="55">
        <f t="shared" si="96"/>
        <v>29</v>
      </c>
      <c r="U109" s="55">
        <f t="shared" si="97"/>
        <v>33</v>
      </c>
      <c r="V109" s="55"/>
      <c r="W109" s="55">
        <f t="shared" si="98"/>
        <v>62</v>
      </c>
      <c r="X109" s="58">
        <f t="shared" si="99"/>
        <v>1.5486489373064188E-3</v>
      </c>
      <c r="Y109" s="55">
        <f t="shared" si="100"/>
        <v>29</v>
      </c>
      <c r="Z109" s="55">
        <f t="shared" si="101"/>
        <v>33</v>
      </c>
      <c r="AA109" s="90"/>
      <c r="AB109" s="35">
        <f t="shared" si="105"/>
        <v>1</v>
      </c>
      <c r="AC109" s="52" t="s">
        <v>367</v>
      </c>
      <c r="AD109" s="2">
        <v>0.7</v>
      </c>
      <c r="AE109" s="48" t="str">
        <f t="shared" si="84"/>
        <v>75-79</v>
      </c>
      <c r="AF109" s="45">
        <f t="shared" si="85"/>
        <v>107003</v>
      </c>
      <c r="AG109" s="45">
        <f t="shared" si="86"/>
        <v>90836</v>
      </c>
      <c r="AH109" s="45">
        <f t="shared" si="87"/>
        <v>76140</v>
      </c>
      <c r="AI109" s="46">
        <f t="shared" si="102"/>
        <v>14696</v>
      </c>
      <c r="AJ109" s="1">
        <f t="shared" si="88"/>
        <v>29</v>
      </c>
      <c r="AK109" s="1">
        <f t="shared" si="89"/>
        <v>33</v>
      </c>
    </row>
    <row r="110" spans="1:37" s="35" customFormat="1" x14ac:dyDescent="0.35">
      <c r="A110" s="54" t="str">
        <f t="shared" si="103"/>
        <v>80-84</v>
      </c>
      <c r="B110" s="55">
        <f t="shared" si="104"/>
        <v>69877</v>
      </c>
      <c r="C110" s="55">
        <f t="shared" si="90"/>
        <v>60549</v>
      </c>
      <c r="D110" s="55">
        <f t="shared" si="91"/>
        <v>86.7</v>
      </c>
      <c r="E110" s="55">
        <f t="shared" si="92"/>
        <v>51863</v>
      </c>
      <c r="F110" s="55"/>
      <c r="G110" s="55">
        <f t="shared" si="93"/>
        <v>74.2</v>
      </c>
      <c r="H110" s="55">
        <f t="shared" si="94"/>
        <v>112412</v>
      </c>
      <c r="J110" s="57" t="s">
        <v>322</v>
      </c>
      <c r="K110" s="56">
        <v>69877</v>
      </c>
      <c r="L110" s="56">
        <v>60567</v>
      </c>
      <c r="M110" s="57">
        <v>86.7</v>
      </c>
      <c r="N110" s="56">
        <v>51889</v>
      </c>
      <c r="O110" s="57">
        <v>74.3</v>
      </c>
      <c r="P110" s="57"/>
      <c r="Q110" s="56">
        <v>112456</v>
      </c>
      <c r="S110" s="57" t="str">
        <f t="shared" si="95"/>
        <v>80-84</v>
      </c>
      <c r="T110" s="56">
        <f t="shared" si="96"/>
        <v>18</v>
      </c>
      <c r="U110" s="56">
        <f t="shared" si="97"/>
        <v>26</v>
      </c>
      <c r="V110" s="56"/>
      <c r="W110" s="56">
        <f t="shared" si="98"/>
        <v>44</v>
      </c>
      <c r="X110" s="62">
        <f t="shared" si="99"/>
        <v>9.6123037487984622E-4</v>
      </c>
      <c r="Y110" s="55">
        <f t="shared" si="100"/>
        <v>18</v>
      </c>
      <c r="Z110" s="55">
        <f t="shared" si="101"/>
        <v>26</v>
      </c>
      <c r="AA110" s="90"/>
      <c r="AB110" s="35">
        <f t="shared" si="105"/>
        <v>1</v>
      </c>
      <c r="AC110" s="50">
        <f>N114/K114</f>
        <v>0.1027552891359283</v>
      </c>
      <c r="AD110" s="2">
        <f>AC110/AD109</f>
        <v>0.14679327019418328</v>
      </c>
      <c r="AE110" s="48" t="str">
        <f t="shared" si="84"/>
        <v>80-84</v>
      </c>
      <c r="AF110" s="45">
        <f t="shared" si="85"/>
        <v>69877</v>
      </c>
      <c r="AG110" s="45">
        <f t="shared" si="86"/>
        <v>60567</v>
      </c>
      <c r="AH110" s="45">
        <f t="shared" si="87"/>
        <v>51889</v>
      </c>
      <c r="AI110" s="46">
        <f t="shared" si="102"/>
        <v>8678</v>
      </c>
      <c r="AJ110" s="1">
        <f t="shared" si="88"/>
        <v>18</v>
      </c>
      <c r="AK110" s="1">
        <f t="shared" si="89"/>
        <v>26</v>
      </c>
    </row>
    <row r="111" spans="1:37" s="35" customFormat="1" x14ac:dyDescent="0.35">
      <c r="A111" s="54" t="str">
        <f t="shared" si="103"/>
        <v>85-89</v>
      </c>
      <c r="B111" s="55">
        <f t="shared" si="104"/>
        <v>44852</v>
      </c>
      <c r="C111" s="55">
        <f t="shared" si="90"/>
        <v>38869</v>
      </c>
      <c r="D111" s="55">
        <f t="shared" si="91"/>
        <v>86.7</v>
      </c>
      <c r="E111" s="55">
        <f t="shared" si="92"/>
        <v>33975</v>
      </c>
      <c r="F111" s="55"/>
      <c r="G111" s="55">
        <f t="shared" si="93"/>
        <v>75.7</v>
      </c>
      <c r="H111" s="55">
        <f t="shared" si="94"/>
        <v>72844</v>
      </c>
      <c r="J111" s="54" t="s">
        <v>323</v>
      </c>
      <c r="K111" s="55">
        <v>44852</v>
      </c>
      <c r="L111" s="55">
        <v>38877</v>
      </c>
      <c r="M111" s="54">
        <v>86.7</v>
      </c>
      <c r="N111" s="55">
        <v>33986</v>
      </c>
      <c r="O111" s="54">
        <v>75.8</v>
      </c>
      <c r="P111" s="54"/>
      <c r="Q111" s="55">
        <v>72863</v>
      </c>
      <c r="S111" s="54" t="str">
        <f t="shared" si="95"/>
        <v>85-89</v>
      </c>
      <c r="T111" s="55">
        <f t="shared" si="96"/>
        <v>8</v>
      </c>
      <c r="U111" s="55">
        <f t="shared" si="97"/>
        <v>11</v>
      </c>
      <c r="V111" s="55"/>
      <c r="W111" s="55">
        <f t="shared" si="98"/>
        <v>19</v>
      </c>
      <c r="X111" s="58">
        <f t="shared" si="99"/>
        <v>4.272134999465983E-4</v>
      </c>
      <c r="Y111" s="55">
        <f t="shared" si="100"/>
        <v>8</v>
      </c>
      <c r="Z111" s="55">
        <f t="shared" si="101"/>
        <v>11</v>
      </c>
      <c r="AA111" s="90"/>
      <c r="AB111" s="35">
        <f t="shared" si="105"/>
        <v>1</v>
      </c>
      <c r="AC111" s="49" t="s">
        <v>362</v>
      </c>
      <c r="AE111" s="48" t="str">
        <f t="shared" si="84"/>
        <v>85-89</v>
      </c>
      <c r="AF111" s="45">
        <f t="shared" si="85"/>
        <v>44852</v>
      </c>
      <c r="AG111" s="45">
        <f t="shared" si="86"/>
        <v>38877</v>
      </c>
      <c r="AH111" s="45">
        <f t="shared" si="87"/>
        <v>33986</v>
      </c>
      <c r="AI111" s="46">
        <f t="shared" si="102"/>
        <v>4891</v>
      </c>
      <c r="AJ111" s="1">
        <f t="shared" si="88"/>
        <v>8</v>
      </c>
      <c r="AK111" s="1">
        <f t="shared" si="89"/>
        <v>11</v>
      </c>
    </row>
    <row r="112" spans="1:37" s="35" customFormat="1" x14ac:dyDescent="0.35">
      <c r="A112" s="54" t="str">
        <f t="shared" si="103"/>
        <v>90+</v>
      </c>
      <c r="B112" s="55">
        <f t="shared" si="104"/>
        <v>28637</v>
      </c>
      <c r="C112" s="55">
        <f t="shared" si="90"/>
        <v>24829</v>
      </c>
      <c r="D112" s="55">
        <f t="shared" si="91"/>
        <v>86.7</v>
      </c>
      <c r="E112" s="55">
        <f t="shared" si="92"/>
        <v>22183</v>
      </c>
      <c r="F112" s="55"/>
      <c r="G112" s="55">
        <f t="shared" si="93"/>
        <v>77.5</v>
      </c>
      <c r="H112" s="55">
        <f t="shared" si="94"/>
        <v>47012</v>
      </c>
      <c r="J112" s="57" t="s">
        <v>324</v>
      </c>
      <c r="K112" s="56">
        <v>28637</v>
      </c>
      <c r="L112" s="56">
        <v>24832</v>
      </c>
      <c r="M112" s="57">
        <v>86.7</v>
      </c>
      <c r="N112" s="56">
        <v>22189</v>
      </c>
      <c r="O112" s="57">
        <v>77.5</v>
      </c>
      <c r="P112" s="57"/>
      <c r="Q112" s="56">
        <v>47021</v>
      </c>
      <c r="S112" s="57" t="str">
        <f t="shared" si="95"/>
        <v>90+</v>
      </c>
      <c r="T112" s="56">
        <f t="shared" si="96"/>
        <v>3</v>
      </c>
      <c r="U112" s="56">
        <f t="shared" si="97"/>
        <v>6</v>
      </c>
      <c r="V112" s="56"/>
      <c r="W112" s="56">
        <f t="shared" si="98"/>
        <v>9</v>
      </c>
      <c r="X112" s="62">
        <f t="shared" si="99"/>
        <v>1.6020506247997436E-4</v>
      </c>
      <c r="Y112" s="55">
        <f t="shared" si="100"/>
        <v>3</v>
      </c>
      <c r="Z112" s="55">
        <f t="shared" si="101"/>
        <v>6</v>
      </c>
      <c r="AA112" s="90"/>
      <c r="AB112" s="35">
        <f t="shared" si="105"/>
        <v>1</v>
      </c>
      <c r="AC112" s="51" t="s">
        <v>366</v>
      </c>
      <c r="AD112" s="2">
        <v>0.7</v>
      </c>
      <c r="AE112" s="48" t="str">
        <f t="shared" si="84"/>
        <v>90+</v>
      </c>
      <c r="AF112" s="45">
        <f t="shared" si="85"/>
        <v>28637</v>
      </c>
      <c r="AG112" s="45">
        <f t="shared" si="86"/>
        <v>24832</v>
      </c>
      <c r="AH112" s="45">
        <f t="shared" si="87"/>
        <v>22189</v>
      </c>
      <c r="AI112" s="46">
        <f t="shared" si="102"/>
        <v>2643</v>
      </c>
      <c r="AJ112" s="1">
        <f t="shared" si="88"/>
        <v>3</v>
      </c>
      <c r="AK112" s="1">
        <f t="shared" si="89"/>
        <v>6</v>
      </c>
    </row>
    <row r="113" spans="1:37" s="35" customFormat="1" x14ac:dyDescent="0.35">
      <c r="A113" s="54" t="str">
        <f t="shared" si="103"/>
        <v>Unknown</v>
      </c>
      <c r="B113" s="55" t="str">
        <f t="shared" si="104"/>
        <v>NA</v>
      </c>
      <c r="C113" s="55">
        <f t="shared" si="90"/>
        <v>24054</v>
      </c>
      <c r="D113" s="55" t="str">
        <f t="shared" si="91"/>
        <v>NA</v>
      </c>
      <c r="E113" s="55">
        <f t="shared" si="92"/>
        <v>8564</v>
      </c>
      <c r="F113" s="55"/>
      <c r="G113" s="55" t="str">
        <f t="shared" si="93"/>
        <v>NA</v>
      </c>
      <c r="H113" s="55">
        <f t="shared" si="94"/>
        <v>32618</v>
      </c>
      <c r="J113" s="54" t="s">
        <v>325</v>
      </c>
      <c r="K113" s="54" t="s">
        <v>326</v>
      </c>
      <c r="L113" s="55">
        <v>24401</v>
      </c>
      <c r="M113" s="54" t="s">
        <v>326</v>
      </c>
      <c r="N113" s="55">
        <v>8536</v>
      </c>
      <c r="O113" s="54" t="s">
        <v>326</v>
      </c>
      <c r="P113" s="54"/>
      <c r="Q113" s="55">
        <v>32937</v>
      </c>
      <c r="S113" s="54" t="str">
        <f t="shared" si="95"/>
        <v>Unknown</v>
      </c>
      <c r="T113" s="54">
        <f t="shared" si="96"/>
        <v>347</v>
      </c>
      <c r="U113" s="54">
        <f t="shared" si="97"/>
        <v>-28</v>
      </c>
      <c r="V113" s="54"/>
      <c r="W113" s="54">
        <f t="shared" si="98"/>
        <v>319</v>
      </c>
      <c r="X113" s="58">
        <f t="shared" si="99"/>
        <v>1.8530385560183701E-2</v>
      </c>
      <c r="Y113" s="55">
        <f t="shared" si="100"/>
        <v>347</v>
      </c>
      <c r="Z113" s="55">
        <f t="shared" si="101"/>
        <v>-28</v>
      </c>
      <c r="AA113" s="90"/>
      <c r="AB113" s="35">
        <f t="shared" si="105"/>
        <v>1</v>
      </c>
      <c r="AC113" s="50">
        <f>L115/K115</f>
        <v>0.53465575309860347</v>
      </c>
      <c r="AD113" s="2">
        <f>AC113/AD112</f>
        <v>0.76379393299800502</v>
      </c>
      <c r="AE113" s="47" t="str">
        <f t="shared" si="84"/>
        <v>Unknown</v>
      </c>
      <c r="AF113" s="45" t="str">
        <f t="shared" si="85"/>
        <v>NA</v>
      </c>
      <c r="AG113" s="45">
        <f t="shared" si="86"/>
        <v>24401</v>
      </c>
      <c r="AH113" s="45">
        <f t="shared" si="87"/>
        <v>8536</v>
      </c>
      <c r="AI113" s="45">
        <f t="shared" si="102"/>
        <v>15865</v>
      </c>
      <c r="AJ113" s="1">
        <f t="shared" si="88"/>
        <v>347</v>
      </c>
      <c r="AK113" s="1">
        <f t="shared" si="89"/>
        <v>-28</v>
      </c>
    </row>
    <row r="114" spans="1:37" s="35" customFormat="1" x14ac:dyDescent="0.35">
      <c r="A114" s="54" t="str">
        <f t="shared" si="103"/>
        <v>12+</v>
      </c>
      <c r="B114" s="55">
        <f t="shared" si="104"/>
        <v>3806860</v>
      </c>
      <c r="C114" s="55">
        <f t="shared" si="90"/>
        <v>2371529</v>
      </c>
      <c r="D114" s="55">
        <f t="shared" si="91"/>
        <v>62.3</v>
      </c>
      <c r="E114" s="55">
        <f t="shared" si="92"/>
        <v>388200</v>
      </c>
      <c r="F114" s="55"/>
      <c r="G114" s="55">
        <f t="shared" si="93"/>
        <v>10.199999999999999</v>
      </c>
      <c r="H114" s="55">
        <f t="shared" si="94"/>
        <v>2759729</v>
      </c>
      <c r="J114" s="57" t="s">
        <v>327</v>
      </c>
      <c r="K114" s="56">
        <v>3806860</v>
      </c>
      <c r="L114" s="56">
        <v>2390255</v>
      </c>
      <c r="M114" s="57">
        <v>62.8</v>
      </c>
      <c r="N114" s="56">
        <v>391175</v>
      </c>
      <c r="O114" s="57">
        <v>10.3</v>
      </c>
      <c r="P114" s="57"/>
      <c r="Q114" s="56">
        <v>2781430</v>
      </c>
      <c r="S114" s="57" t="str">
        <f t="shared" si="95"/>
        <v>12+</v>
      </c>
      <c r="T114" s="60">
        <f>L114-C114</f>
        <v>18726</v>
      </c>
      <c r="U114" s="60">
        <f t="shared" si="97"/>
        <v>2975</v>
      </c>
      <c r="V114" s="60"/>
      <c r="W114" s="63">
        <f t="shared" si="98"/>
        <v>21701</v>
      </c>
      <c r="X114" s="62">
        <f t="shared" si="99"/>
        <v>1</v>
      </c>
      <c r="Y114" s="60">
        <f t="shared" si="100"/>
        <v>18726</v>
      </c>
      <c r="Z114" s="60">
        <f t="shared" si="101"/>
        <v>2975</v>
      </c>
      <c r="AA114" s="91"/>
      <c r="AB114" s="35">
        <f t="shared" si="105"/>
        <v>1</v>
      </c>
      <c r="AC114" s="52" t="s">
        <v>367</v>
      </c>
      <c r="AD114" s="2">
        <v>0.7</v>
      </c>
      <c r="AG114" s="38"/>
    </row>
    <row r="115" spans="1:37" s="35" customFormat="1" x14ac:dyDescent="0.35">
      <c r="A115" s="54" t="str">
        <f t="shared" si="103"/>
        <v>ALL</v>
      </c>
      <c r="B115" s="55">
        <f t="shared" si="104"/>
        <v>4470643</v>
      </c>
      <c r="C115" s="55">
        <f t="shared" si="90"/>
        <v>2371529</v>
      </c>
      <c r="D115" s="55">
        <f t="shared" si="91"/>
        <v>53</v>
      </c>
      <c r="E115" s="55">
        <f t="shared" si="92"/>
        <v>388200</v>
      </c>
      <c r="F115" s="55"/>
      <c r="G115" s="55">
        <f t="shared" si="93"/>
        <v>8.6999999999999993</v>
      </c>
      <c r="H115" s="55">
        <f t="shared" si="94"/>
        <v>2759729</v>
      </c>
      <c r="J115" s="54" t="s">
        <v>328</v>
      </c>
      <c r="K115" s="55">
        <v>4470643</v>
      </c>
      <c r="L115" s="55">
        <v>2390255</v>
      </c>
      <c r="M115" s="54">
        <v>53.5</v>
      </c>
      <c r="N115" s="55">
        <v>391175</v>
      </c>
      <c r="O115" s="54">
        <v>8.6999999999999993</v>
      </c>
      <c r="P115" s="54"/>
      <c r="Q115" s="55">
        <v>2781430</v>
      </c>
      <c r="S115" s="54" t="str">
        <f t="shared" si="95"/>
        <v>ALL</v>
      </c>
      <c r="T115" s="60">
        <f t="shared" ref="T115" si="106">L115-C115</f>
        <v>18726</v>
      </c>
      <c r="U115" s="60">
        <f t="shared" si="97"/>
        <v>2975</v>
      </c>
      <c r="V115" s="60"/>
      <c r="W115" s="63">
        <f t="shared" si="98"/>
        <v>21701</v>
      </c>
      <c r="X115" s="58">
        <f t="shared" si="99"/>
        <v>1</v>
      </c>
      <c r="Y115" s="60">
        <f t="shared" si="100"/>
        <v>18726</v>
      </c>
      <c r="Z115" s="60">
        <f t="shared" si="101"/>
        <v>2975</v>
      </c>
      <c r="AA115" s="91"/>
      <c r="AB115" s="35">
        <f t="shared" si="105"/>
        <v>1</v>
      </c>
      <c r="AC115" s="50">
        <f>N115/K115</f>
        <v>8.7498599194791443E-2</v>
      </c>
      <c r="AD115" s="2">
        <f>AC115/AD114</f>
        <v>0.12499799884970207</v>
      </c>
      <c r="AG115" s="2">
        <f>T114/L114</f>
        <v>7.8343105651907437E-3</v>
      </c>
      <c r="AH115" s="2">
        <f>U114/N114</f>
        <v>7.6052917492171026E-3</v>
      </c>
      <c r="AI115" s="2">
        <f>W114/Q114</f>
        <v>7.8021017965578853E-3</v>
      </c>
    </row>
    <row r="116" spans="1:37" x14ac:dyDescent="0.35">
      <c r="A116" s="110">
        <f>J93</f>
        <v>44346</v>
      </c>
      <c r="B116" s="110"/>
      <c r="C116" s="110"/>
      <c r="D116" s="110"/>
      <c r="E116" s="110"/>
      <c r="F116" s="110"/>
      <c r="G116" s="110"/>
      <c r="H116" s="110"/>
      <c r="J116" s="110">
        <v>44349</v>
      </c>
      <c r="K116" s="110"/>
      <c r="L116" s="110"/>
      <c r="M116" s="110"/>
      <c r="N116" s="110"/>
      <c r="O116" s="110"/>
      <c r="P116" s="110"/>
      <c r="Q116" s="110"/>
      <c r="S116" s="113" t="str">
        <f>"Change " &amp; TEXT(A116,"DDDD MMM DD, YYYY") &amp; " -  " &amp;TEXT(J116,"DDDD MMM DD, YYYY")</f>
        <v>Change Sunday May 30, 2021 -  Wednesday Jun 02, 2021</v>
      </c>
      <c r="T116" s="113"/>
      <c r="U116" s="113"/>
      <c r="V116" s="113"/>
      <c r="W116" s="113"/>
      <c r="X116" s="113"/>
      <c r="Y116" s="113"/>
      <c r="Z116" s="113"/>
      <c r="AA116" s="88"/>
      <c r="AB116" s="35"/>
      <c r="AC116" s="65">
        <f>A116</f>
        <v>44346</v>
      </c>
      <c r="AD116" s="35"/>
      <c r="AE116" s="35"/>
      <c r="AF116" s="35"/>
      <c r="AG116" s="35"/>
      <c r="AH116" s="35"/>
      <c r="AI116" s="35"/>
      <c r="AJ116" s="35"/>
      <c r="AK116" s="35"/>
    </row>
    <row r="117" spans="1:37" ht="29.5" customHeight="1" x14ac:dyDescent="0.35">
      <c r="A117" s="53" t="str">
        <f>J94</f>
        <v>Age group</v>
      </c>
      <c r="B117" s="53" t="str">
        <f>K94</f>
        <v>Population</v>
      </c>
      <c r="C117" s="53" t="str">
        <f>L94</f>
        <v>Dose 1</v>
      </c>
      <c r="D117" s="53" t="str">
        <f>M94</f>
        <v>% of population with at least 1 dose</v>
      </c>
      <c r="E117" s="53" t="str">
        <f>N94</f>
        <v>Dose 2</v>
      </c>
      <c r="F117" s="53"/>
      <c r="G117" s="53" t="str">
        <f t="shared" ref="G117" si="107">O94</f>
        <v>% of population fully vaccinated</v>
      </c>
      <c r="H117" s="53" t="str">
        <f>Q94</f>
        <v>Total administered</v>
      </c>
      <c r="J117" s="53" t="s">
        <v>305</v>
      </c>
      <c r="K117" s="53" t="s">
        <v>2</v>
      </c>
      <c r="L117" s="53" t="s">
        <v>302</v>
      </c>
      <c r="M117" s="53" t="s">
        <v>306</v>
      </c>
      <c r="N117" s="53" t="s">
        <v>303</v>
      </c>
      <c r="O117" s="53" t="s">
        <v>307</v>
      </c>
      <c r="P117" s="53"/>
      <c r="Q117" s="53" t="s">
        <v>304</v>
      </c>
      <c r="S117" s="53" t="s">
        <v>305</v>
      </c>
      <c r="T117" s="53" t="s">
        <v>302</v>
      </c>
      <c r="U117" s="53" t="s">
        <v>303</v>
      </c>
      <c r="V117" s="53"/>
      <c r="W117" s="53" t="s">
        <v>304</v>
      </c>
      <c r="X117" s="53" t="s">
        <v>335</v>
      </c>
      <c r="Y117" s="53" t="s">
        <v>336</v>
      </c>
      <c r="Z117" s="53" t="s">
        <v>337</v>
      </c>
      <c r="AA117" s="89"/>
      <c r="AB117" s="35"/>
      <c r="AC117" s="49" t="s">
        <v>365</v>
      </c>
      <c r="AD117" s="64"/>
      <c r="AE117" s="47" t="str">
        <f t="shared" ref="AE117:AE136" si="108">J117</f>
        <v>Age group</v>
      </c>
      <c r="AF117" s="47" t="str">
        <f t="shared" ref="AF117:AF136" si="109">K117</f>
        <v>Population</v>
      </c>
      <c r="AG117" s="47" t="str">
        <f t="shared" ref="AG117:AG136" si="110">L117</f>
        <v>Dose 1</v>
      </c>
      <c r="AH117" s="47" t="str">
        <f t="shared" ref="AH117:AH136" si="111">N117</f>
        <v>Dose 2</v>
      </c>
      <c r="AI117" s="47" t="s">
        <v>334</v>
      </c>
      <c r="AJ117" s="47" t="str">
        <f t="shared" ref="AJ117:AJ136" si="112">T117</f>
        <v>Dose 1</v>
      </c>
      <c r="AK117" s="47" t="str">
        <f t="shared" ref="AK117:AK136" si="113">U117</f>
        <v>Dose 2</v>
      </c>
    </row>
    <row r="118" spans="1:37" x14ac:dyDescent="0.35">
      <c r="A118" s="54" t="str">
        <f>J95</f>
        <v>00-11</v>
      </c>
      <c r="B118" s="55">
        <f>K95</f>
        <v>663783</v>
      </c>
      <c r="C118" s="55">
        <f t="shared" ref="C118:C138" si="114">L95</f>
        <v>0</v>
      </c>
      <c r="D118" s="55">
        <f t="shared" ref="D118:D138" si="115">M95</f>
        <v>0</v>
      </c>
      <c r="E118" s="55">
        <f t="shared" ref="E118:E138" si="116">N95</f>
        <v>0</v>
      </c>
      <c r="F118" s="55"/>
      <c r="G118" s="55">
        <f t="shared" ref="G118:G138" si="117">O95</f>
        <v>0</v>
      </c>
      <c r="H118" s="55">
        <f t="shared" ref="H118:H138" si="118">Q95</f>
        <v>0</v>
      </c>
      <c r="J118" s="54" t="s">
        <v>308</v>
      </c>
      <c r="K118" s="55">
        <v>663783</v>
      </c>
      <c r="L118" s="54">
        <v>0</v>
      </c>
      <c r="M118" s="54">
        <v>0</v>
      </c>
      <c r="N118" s="54">
        <v>0</v>
      </c>
      <c r="O118" s="54">
        <v>0</v>
      </c>
      <c r="P118" s="54"/>
      <c r="Q118" s="54">
        <v>0</v>
      </c>
      <c r="S118" s="54" t="str">
        <f t="shared" ref="S118:S138" si="119">A118</f>
        <v>00-11</v>
      </c>
      <c r="T118" s="55">
        <f t="shared" ref="T118:T136" si="120">L118-C118</f>
        <v>0</v>
      </c>
      <c r="U118" s="55">
        <f t="shared" ref="U118:U138" si="121">N118-E118</f>
        <v>0</v>
      </c>
      <c r="V118" s="55"/>
      <c r="W118" s="55">
        <f t="shared" ref="W118:W138" si="122">Q118-H118</f>
        <v>0</v>
      </c>
      <c r="X118" s="58">
        <f t="shared" ref="X118:X138" si="123">T118/T$138</f>
        <v>0</v>
      </c>
      <c r="Y118" s="55">
        <f t="shared" ref="Y118:Y138" si="124">T118/$AB118</f>
        <v>0</v>
      </c>
      <c r="Z118" s="55">
        <f t="shared" ref="Z118:Z138" si="125">U118/$AB118</f>
        <v>0</v>
      </c>
      <c r="AA118" s="90"/>
      <c r="AB118" s="35">
        <f>IF(DATEDIF(A116,J116,"D")&lt;1,1,DATEDIF(A116,J116,"D"))</f>
        <v>3</v>
      </c>
      <c r="AC118" s="51" t="s">
        <v>366</v>
      </c>
      <c r="AD118" s="2">
        <v>0.7</v>
      </c>
      <c r="AE118" s="47" t="str">
        <f t="shared" si="108"/>
        <v>00-11</v>
      </c>
      <c r="AF118" s="45">
        <f t="shared" si="109"/>
        <v>663783</v>
      </c>
      <c r="AG118" s="45">
        <f t="shared" si="110"/>
        <v>0</v>
      </c>
      <c r="AH118" s="45">
        <f t="shared" si="111"/>
        <v>0</v>
      </c>
      <c r="AI118" s="45">
        <f t="shared" ref="AI118:AI136" si="126">AG118-AH118</f>
        <v>0</v>
      </c>
      <c r="AJ118" s="1">
        <f t="shared" si="112"/>
        <v>0</v>
      </c>
      <c r="AK118" s="1">
        <f t="shared" si="113"/>
        <v>0</v>
      </c>
    </row>
    <row r="119" spans="1:37" x14ac:dyDescent="0.35">
      <c r="A119" s="54" t="str">
        <f t="shared" ref="A119:A138" si="127">J96</f>
        <v>12-14</v>
      </c>
      <c r="B119" s="55">
        <f t="shared" ref="B119:B138" si="128">K96</f>
        <v>166087</v>
      </c>
      <c r="C119" s="60">
        <f t="shared" si="114"/>
        <v>68465</v>
      </c>
      <c r="D119" s="55">
        <f t="shared" si="115"/>
        <v>41.2</v>
      </c>
      <c r="E119" s="60">
        <f t="shared" si="116"/>
        <v>79</v>
      </c>
      <c r="F119" s="60"/>
      <c r="G119" s="55">
        <f t="shared" si="117"/>
        <v>0</v>
      </c>
      <c r="H119" s="55">
        <f t="shared" si="118"/>
        <v>68544</v>
      </c>
      <c r="J119" s="70" t="s">
        <v>329</v>
      </c>
      <c r="K119" s="60">
        <v>166087</v>
      </c>
      <c r="L119" s="60">
        <v>75399</v>
      </c>
      <c r="M119" s="69">
        <v>45.4</v>
      </c>
      <c r="N119" s="69">
        <v>122</v>
      </c>
      <c r="O119" s="69">
        <v>0.1</v>
      </c>
      <c r="P119" s="69"/>
      <c r="Q119" s="60">
        <v>75521</v>
      </c>
      <c r="S119" s="59" t="str">
        <f t="shared" si="119"/>
        <v>12-14</v>
      </c>
      <c r="T119" s="60">
        <f t="shared" si="120"/>
        <v>6934</v>
      </c>
      <c r="U119" s="60">
        <f t="shared" si="121"/>
        <v>43</v>
      </c>
      <c r="V119" s="60"/>
      <c r="W119" s="60">
        <f t="shared" si="122"/>
        <v>6977</v>
      </c>
      <c r="X119" s="61">
        <f t="shared" si="123"/>
        <v>0.10158069761650138</v>
      </c>
      <c r="Y119" s="60">
        <f t="shared" si="124"/>
        <v>2311.3333333333335</v>
      </c>
      <c r="Z119" s="60">
        <f t="shared" si="125"/>
        <v>14.333333333333334</v>
      </c>
      <c r="AA119" s="91"/>
      <c r="AB119" s="35">
        <f>AB118</f>
        <v>3</v>
      </c>
      <c r="AC119" s="50">
        <f>C137/B137</f>
        <v>0.62788098327755681</v>
      </c>
      <c r="AD119" s="2">
        <f>AC119/AD118</f>
        <v>0.89697283325365262</v>
      </c>
      <c r="AE119" s="47" t="str">
        <f t="shared" si="108"/>
        <v>12-14</v>
      </c>
      <c r="AF119" s="45">
        <f t="shared" si="109"/>
        <v>166087</v>
      </c>
      <c r="AG119" s="45">
        <f t="shared" si="110"/>
        <v>75399</v>
      </c>
      <c r="AH119" s="45">
        <f t="shared" si="111"/>
        <v>122</v>
      </c>
      <c r="AI119" s="45">
        <f t="shared" si="126"/>
        <v>75277</v>
      </c>
      <c r="AJ119" s="1">
        <f t="shared" si="112"/>
        <v>6934</v>
      </c>
      <c r="AK119" s="1">
        <f t="shared" si="113"/>
        <v>43</v>
      </c>
    </row>
    <row r="120" spans="1:37" x14ac:dyDescent="0.35">
      <c r="A120" s="54" t="str">
        <f t="shared" si="127"/>
        <v>15-19</v>
      </c>
      <c r="B120" s="55">
        <f t="shared" si="128"/>
        <v>258656</v>
      </c>
      <c r="C120" s="60">
        <f t="shared" si="114"/>
        <v>122748</v>
      </c>
      <c r="D120" s="55">
        <f t="shared" si="115"/>
        <v>47.5</v>
      </c>
      <c r="E120" s="60">
        <f t="shared" si="116"/>
        <v>1849</v>
      </c>
      <c r="F120" s="60"/>
      <c r="G120" s="55">
        <f t="shared" si="117"/>
        <v>0.7</v>
      </c>
      <c r="H120" s="55">
        <f t="shared" si="118"/>
        <v>124597</v>
      </c>
      <c r="J120" s="69" t="s">
        <v>309</v>
      </c>
      <c r="K120" s="60">
        <v>258656</v>
      </c>
      <c r="L120" s="60">
        <v>133146</v>
      </c>
      <c r="M120" s="69">
        <v>51.5</v>
      </c>
      <c r="N120" s="60">
        <v>2164</v>
      </c>
      <c r="O120" s="69">
        <v>0.8</v>
      </c>
      <c r="P120" s="69"/>
      <c r="Q120" s="60">
        <v>135310</v>
      </c>
      <c r="S120" s="54" t="str">
        <f t="shared" si="119"/>
        <v>15-19</v>
      </c>
      <c r="T120" s="60">
        <f t="shared" si="120"/>
        <v>10398</v>
      </c>
      <c r="U120" s="60">
        <f t="shared" si="121"/>
        <v>315</v>
      </c>
      <c r="V120" s="60"/>
      <c r="W120" s="60">
        <f t="shared" si="122"/>
        <v>10713</v>
      </c>
      <c r="X120" s="61">
        <f t="shared" si="123"/>
        <v>0.15232709746414497</v>
      </c>
      <c r="Y120" s="60">
        <f t="shared" si="124"/>
        <v>3466</v>
      </c>
      <c r="Z120" s="60">
        <f t="shared" si="125"/>
        <v>105</v>
      </c>
      <c r="AA120" s="91"/>
      <c r="AB120" s="35">
        <f t="shared" ref="AB120:AB138" si="129">AB119</f>
        <v>3</v>
      </c>
      <c r="AC120" s="52" t="s">
        <v>367</v>
      </c>
      <c r="AD120" s="2">
        <v>0.7</v>
      </c>
      <c r="AE120" s="47" t="str">
        <f t="shared" si="108"/>
        <v>15-19</v>
      </c>
      <c r="AF120" s="45">
        <f t="shared" si="109"/>
        <v>258656</v>
      </c>
      <c r="AG120" s="45">
        <f t="shared" si="110"/>
        <v>133146</v>
      </c>
      <c r="AH120" s="45">
        <f t="shared" si="111"/>
        <v>2164</v>
      </c>
      <c r="AI120" s="45">
        <f t="shared" si="126"/>
        <v>130982</v>
      </c>
      <c r="AJ120" s="1">
        <f t="shared" si="112"/>
        <v>10398</v>
      </c>
      <c r="AK120" s="1">
        <f t="shared" si="113"/>
        <v>315</v>
      </c>
    </row>
    <row r="121" spans="1:37" x14ac:dyDescent="0.35">
      <c r="A121" s="54" t="str">
        <f t="shared" si="127"/>
        <v>20-24</v>
      </c>
      <c r="B121" s="55">
        <f t="shared" si="128"/>
        <v>276991</v>
      </c>
      <c r="C121" s="55">
        <f t="shared" si="114"/>
        <v>129048</v>
      </c>
      <c r="D121" s="55">
        <f t="shared" si="115"/>
        <v>46.6</v>
      </c>
      <c r="E121" s="55">
        <f t="shared" si="116"/>
        <v>6842</v>
      </c>
      <c r="F121" s="55"/>
      <c r="G121" s="55">
        <f t="shared" si="117"/>
        <v>2.5</v>
      </c>
      <c r="H121" s="55">
        <f t="shared" si="118"/>
        <v>135890</v>
      </c>
      <c r="J121" s="57" t="s">
        <v>310</v>
      </c>
      <c r="K121" s="56">
        <v>276991</v>
      </c>
      <c r="L121" s="56">
        <v>138925</v>
      </c>
      <c r="M121" s="57">
        <v>50.2</v>
      </c>
      <c r="N121" s="56">
        <v>7550</v>
      </c>
      <c r="O121" s="57">
        <v>2.7</v>
      </c>
      <c r="P121" s="57"/>
      <c r="Q121" s="56">
        <v>146475</v>
      </c>
      <c r="S121" s="57" t="str">
        <f t="shared" si="119"/>
        <v>20-24</v>
      </c>
      <c r="T121" s="56">
        <f t="shared" si="120"/>
        <v>9877</v>
      </c>
      <c r="U121" s="56">
        <f t="shared" si="121"/>
        <v>708</v>
      </c>
      <c r="V121" s="56"/>
      <c r="W121" s="56">
        <f t="shared" si="122"/>
        <v>10585</v>
      </c>
      <c r="X121" s="62">
        <f t="shared" si="123"/>
        <v>0.14469462797204846</v>
      </c>
      <c r="Y121" s="55">
        <f t="shared" si="124"/>
        <v>3292.3333333333335</v>
      </c>
      <c r="Z121" s="55">
        <f t="shared" si="125"/>
        <v>236</v>
      </c>
      <c r="AA121" s="90"/>
      <c r="AB121" s="35">
        <f t="shared" si="129"/>
        <v>3</v>
      </c>
      <c r="AC121" s="50">
        <f>E137/B137</f>
        <v>0.1027552891359283</v>
      </c>
      <c r="AD121" s="2">
        <f>AC121/AD120</f>
        <v>0.14679327019418328</v>
      </c>
      <c r="AE121" s="47" t="str">
        <f t="shared" si="108"/>
        <v>20-24</v>
      </c>
      <c r="AF121" s="45">
        <f t="shared" si="109"/>
        <v>276991</v>
      </c>
      <c r="AG121" s="45">
        <f t="shared" si="110"/>
        <v>138925</v>
      </c>
      <c r="AH121" s="45">
        <f t="shared" si="111"/>
        <v>7550</v>
      </c>
      <c r="AI121" s="45">
        <f t="shared" si="126"/>
        <v>131375</v>
      </c>
      <c r="AJ121" s="1">
        <f t="shared" si="112"/>
        <v>9877</v>
      </c>
      <c r="AK121" s="1">
        <f t="shared" si="113"/>
        <v>708</v>
      </c>
    </row>
    <row r="122" spans="1:37" x14ac:dyDescent="0.35">
      <c r="A122" s="54" t="str">
        <f t="shared" si="127"/>
        <v>25-29</v>
      </c>
      <c r="B122" s="55">
        <f t="shared" si="128"/>
        <v>310735</v>
      </c>
      <c r="C122" s="55">
        <f t="shared" si="114"/>
        <v>146272</v>
      </c>
      <c r="D122" s="55">
        <f t="shared" si="115"/>
        <v>47.1</v>
      </c>
      <c r="E122" s="55">
        <f t="shared" si="116"/>
        <v>11856</v>
      </c>
      <c r="F122" s="55"/>
      <c r="G122" s="55">
        <f t="shared" si="117"/>
        <v>3.8</v>
      </c>
      <c r="H122" s="55">
        <f t="shared" si="118"/>
        <v>158128</v>
      </c>
      <c r="J122" s="54" t="s">
        <v>311</v>
      </c>
      <c r="K122" s="55">
        <v>310735</v>
      </c>
      <c r="L122" s="55">
        <v>155192</v>
      </c>
      <c r="M122" s="54">
        <v>49.9</v>
      </c>
      <c r="N122" s="55">
        <v>12868</v>
      </c>
      <c r="O122" s="54">
        <v>4.0999999999999996</v>
      </c>
      <c r="P122" s="54"/>
      <c r="Q122" s="55">
        <v>168060</v>
      </c>
      <c r="S122" s="54" t="str">
        <f t="shared" si="119"/>
        <v>25-29</v>
      </c>
      <c r="T122" s="55">
        <f t="shared" si="120"/>
        <v>8920</v>
      </c>
      <c r="U122" s="55">
        <f t="shared" si="121"/>
        <v>1012</v>
      </c>
      <c r="V122" s="55"/>
      <c r="W122" s="55">
        <f t="shared" si="122"/>
        <v>9932</v>
      </c>
      <c r="X122" s="58">
        <f t="shared" si="123"/>
        <v>0.13067490953838942</v>
      </c>
      <c r="Y122" s="55">
        <f t="shared" si="124"/>
        <v>2973.3333333333335</v>
      </c>
      <c r="Z122" s="55">
        <f t="shared" si="125"/>
        <v>337.33333333333331</v>
      </c>
      <c r="AA122" s="90"/>
      <c r="AB122" s="35">
        <f t="shared" si="129"/>
        <v>3</v>
      </c>
      <c r="AC122" s="49" t="s">
        <v>363</v>
      </c>
      <c r="AD122" s="35"/>
      <c r="AE122" s="47" t="str">
        <f t="shared" si="108"/>
        <v>25-29</v>
      </c>
      <c r="AF122" s="45">
        <f t="shared" si="109"/>
        <v>310735</v>
      </c>
      <c r="AG122" s="45">
        <f t="shared" si="110"/>
        <v>155192</v>
      </c>
      <c r="AH122" s="45">
        <f t="shared" si="111"/>
        <v>12868</v>
      </c>
      <c r="AI122" s="45">
        <f t="shared" si="126"/>
        <v>142324</v>
      </c>
      <c r="AJ122" s="1">
        <f t="shared" si="112"/>
        <v>8920</v>
      </c>
      <c r="AK122" s="1">
        <f t="shared" si="113"/>
        <v>1012</v>
      </c>
    </row>
    <row r="123" spans="1:37" x14ac:dyDescent="0.35">
      <c r="A123" s="54" t="str">
        <f t="shared" si="127"/>
        <v>30-34</v>
      </c>
      <c r="B123" s="55">
        <f t="shared" si="128"/>
        <v>356322</v>
      </c>
      <c r="C123" s="55">
        <f t="shared" si="114"/>
        <v>184126</v>
      </c>
      <c r="D123" s="55">
        <f t="shared" si="115"/>
        <v>51.7</v>
      </c>
      <c r="E123" s="55">
        <f t="shared" si="116"/>
        <v>15251</v>
      </c>
      <c r="F123" s="55"/>
      <c r="G123" s="55">
        <f t="shared" si="117"/>
        <v>4.3</v>
      </c>
      <c r="H123" s="55">
        <f t="shared" si="118"/>
        <v>199377</v>
      </c>
      <c r="J123" s="57" t="s">
        <v>312</v>
      </c>
      <c r="K123" s="56">
        <v>356322</v>
      </c>
      <c r="L123" s="56">
        <v>190444</v>
      </c>
      <c r="M123" s="57">
        <v>53.4</v>
      </c>
      <c r="N123" s="56">
        <v>16692</v>
      </c>
      <c r="O123" s="57">
        <v>4.7</v>
      </c>
      <c r="P123" s="57"/>
      <c r="Q123" s="56">
        <v>207136</v>
      </c>
      <c r="S123" s="57" t="str">
        <f t="shared" si="119"/>
        <v>30-34</v>
      </c>
      <c r="T123" s="56">
        <f t="shared" si="120"/>
        <v>6318</v>
      </c>
      <c r="U123" s="56">
        <f t="shared" si="121"/>
        <v>1441</v>
      </c>
      <c r="V123" s="56"/>
      <c r="W123" s="56">
        <f t="shared" si="122"/>
        <v>7759</v>
      </c>
      <c r="X123" s="62">
        <f t="shared" si="123"/>
        <v>9.2556511038513936E-2</v>
      </c>
      <c r="Y123" s="55">
        <f t="shared" si="124"/>
        <v>2106</v>
      </c>
      <c r="Z123" s="55">
        <f t="shared" si="125"/>
        <v>480.33333333333331</v>
      </c>
      <c r="AA123" s="90"/>
      <c r="AB123" s="35">
        <f t="shared" si="129"/>
        <v>3</v>
      </c>
      <c r="AC123" s="51" t="s">
        <v>366</v>
      </c>
      <c r="AD123" s="2">
        <v>0.7</v>
      </c>
      <c r="AE123" s="47" t="str">
        <f t="shared" si="108"/>
        <v>30-34</v>
      </c>
      <c r="AF123" s="45">
        <f t="shared" si="109"/>
        <v>356322</v>
      </c>
      <c r="AG123" s="45">
        <f t="shared" si="110"/>
        <v>190444</v>
      </c>
      <c r="AH123" s="45">
        <f t="shared" si="111"/>
        <v>16692</v>
      </c>
      <c r="AI123" s="45">
        <f t="shared" si="126"/>
        <v>173752</v>
      </c>
      <c r="AJ123" s="1">
        <f t="shared" si="112"/>
        <v>6318</v>
      </c>
      <c r="AK123" s="1">
        <f t="shared" si="113"/>
        <v>1441</v>
      </c>
    </row>
    <row r="124" spans="1:37" x14ac:dyDescent="0.35">
      <c r="A124" s="54" t="str">
        <f t="shared" si="127"/>
        <v>35-39</v>
      </c>
      <c r="B124" s="55">
        <f t="shared" si="128"/>
        <v>366699</v>
      </c>
      <c r="C124" s="55">
        <f t="shared" si="114"/>
        <v>202098</v>
      </c>
      <c r="D124" s="55">
        <f t="shared" si="115"/>
        <v>55.1</v>
      </c>
      <c r="E124" s="55">
        <f t="shared" si="116"/>
        <v>17227</v>
      </c>
      <c r="F124" s="55"/>
      <c r="G124" s="55">
        <f t="shared" si="117"/>
        <v>4.7</v>
      </c>
      <c r="H124" s="55">
        <f t="shared" si="118"/>
        <v>219325</v>
      </c>
      <c r="J124" s="54" t="s">
        <v>313</v>
      </c>
      <c r="K124" s="55">
        <v>366699</v>
      </c>
      <c r="L124" s="55">
        <v>208502</v>
      </c>
      <c r="M124" s="54">
        <v>56.9</v>
      </c>
      <c r="N124" s="55">
        <v>18926</v>
      </c>
      <c r="O124" s="54">
        <v>5.2</v>
      </c>
      <c r="P124" s="54"/>
      <c r="Q124" s="55">
        <v>227428</v>
      </c>
      <c r="S124" s="54" t="str">
        <f t="shared" si="119"/>
        <v>35-39</v>
      </c>
      <c r="T124" s="55">
        <f t="shared" si="120"/>
        <v>6404</v>
      </c>
      <c r="U124" s="55">
        <f t="shared" si="121"/>
        <v>1699</v>
      </c>
      <c r="V124" s="55"/>
      <c r="W124" s="55">
        <f t="shared" si="122"/>
        <v>8103</v>
      </c>
      <c r="X124" s="58">
        <f t="shared" si="123"/>
        <v>9.381638124258361E-2</v>
      </c>
      <c r="Y124" s="55">
        <f t="shared" si="124"/>
        <v>2134.6666666666665</v>
      </c>
      <c r="Z124" s="55">
        <f t="shared" si="125"/>
        <v>566.33333333333337</v>
      </c>
      <c r="AA124" s="90"/>
      <c r="AB124" s="35">
        <f t="shared" si="129"/>
        <v>3</v>
      </c>
      <c r="AC124" s="50">
        <f>C138/B138</f>
        <v>0.53465575309860347</v>
      </c>
      <c r="AD124" s="2">
        <f>AC124/AD123</f>
        <v>0.76379393299800502</v>
      </c>
      <c r="AE124" s="47" t="str">
        <f t="shared" si="108"/>
        <v>35-39</v>
      </c>
      <c r="AF124" s="45">
        <f t="shared" si="109"/>
        <v>366699</v>
      </c>
      <c r="AG124" s="45">
        <f t="shared" si="110"/>
        <v>208502</v>
      </c>
      <c r="AH124" s="45">
        <f t="shared" si="111"/>
        <v>18926</v>
      </c>
      <c r="AI124" s="45">
        <f t="shared" si="126"/>
        <v>189576</v>
      </c>
      <c r="AJ124" s="1">
        <f t="shared" si="112"/>
        <v>6404</v>
      </c>
      <c r="AK124" s="1">
        <f t="shared" si="113"/>
        <v>1699</v>
      </c>
    </row>
    <row r="125" spans="1:37" x14ac:dyDescent="0.35">
      <c r="A125" s="54" t="str">
        <f t="shared" si="127"/>
        <v>40-44</v>
      </c>
      <c r="B125" s="55">
        <f t="shared" si="128"/>
        <v>325544</v>
      </c>
      <c r="C125" s="55">
        <f t="shared" si="114"/>
        <v>196076</v>
      </c>
      <c r="D125" s="55">
        <f t="shared" si="115"/>
        <v>60.2</v>
      </c>
      <c r="E125" s="55">
        <f t="shared" si="116"/>
        <v>16351</v>
      </c>
      <c r="F125" s="55"/>
      <c r="G125" s="55">
        <f t="shared" si="117"/>
        <v>5</v>
      </c>
      <c r="H125" s="55">
        <f t="shared" si="118"/>
        <v>212427</v>
      </c>
      <c r="J125" s="57" t="s">
        <v>314</v>
      </c>
      <c r="K125" s="56">
        <v>325544</v>
      </c>
      <c r="L125" s="56">
        <v>200938</v>
      </c>
      <c r="M125" s="57">
        <v>61.7</v>
      </c>
      <c r="N125" s="56">
        <v>17933</v>
      </c>
      <c r="O125" s="57">
        <v>5.5</v>
      </c>
      <c r="P125" s="57"/>
      <c r="Q125" s="56">
        <v>218871</v>
      </c>
      <c r="S125" s="57" t="str">
        <f t="shared" si="119"/>
        <v>40-44</v>
      </c>
      <c r="T125" s="56">
        <f t="shared" si="120"/>
        <v>4862</v>
      </c>
      <c r="U125" s="56">
        <f t="shared" si="121"/>
        <v>1582</v>
      </c>
      <c r="V125" s="56"/>
      <c r="W125" s="56">
        <f t="shared" si="122"/>
        <v>6444</v>
      </c>
      <c r="X125" s="62">
        <f t="shared" si="123"/>
        <v>7.1226615490543654E-2</v>
      </c>
      <c r="Y125" s="55">
        <f t="shared" si="124"/>
        <v>1620.6666666666667</v>
      </c>
      <c r="Z125" s="55">
        <f t="shared" si="125"/>
        <v>527.33333333333337</v>
      </c>
      <c r="AA125" s="90"/>
      <c r="AB125" s="35">
        <f t="shared" si="129"/>
        <v>3</v>
      </c>
      <c r="AC125" s="52" t="s">
        <v>367</v>
      </c>
      <c r="AD125" s="2">
        <v>0.7</v>
      </c>
      <c r="AE125" s="47" t="str">
        <f t="shared" si="108"/>
        <v>40-44</v>
      </c>
      <c r="AF125" s="45">
        <f t="shared" si="109"/>
        <v>325544</v>
      </c>
      <c r="AG125" s="45">
        <f t="shared" si="110"/>
        <v>200938</v>
      </c>
      <c r="AH125" s="45">
        <f t="shared" si="111"/>
        <v>17933</v>
      </c>
      <c r="AI125" s="45">
        <f t="shared" si="126"/>
        <v>183005</v>
      </c>
      <c r="AJ125" s="1">
        <f t="shared" si="112"/>
        <v>4862</v>
      </c>
      <c r="AK125" s="1">
        <f t="shared" si="113"/>
        <v>1582</v>
      </c>
    </row>
    <row r="126" spans="1:37" x14ac:dyDescent="0.35">
      <c r="A126" s="54" t="str">
        <f t="shared" si="127"/>
        <v>45-49</v>
      </c>
      <c r="B126" s="55">
        <f t="shared" si="128"/>
        <v>291312</v>
      </c>
      <c r="C126" s="55">
        <f t="shared" si="114"/>
        <v>186563</v>
      </c>
      <c r="D126" s="55">
        <f t="shared" si="115"/>
        <v>64</v>
      </c>
      <c r="E126" s="55">
        <f t="shared" si="116"/>
        <v>15782</v>
      </c>
      <c r="F126" s="55"/>
      <c r="G126" s="55">
        <f t="shared" si="117"/>
        <v>5.4</v>
      </c>
      <c r="H126" s="55">
        <f t="shared" si="118"/>
        <v>202345</v>
      </c>
      <c r="J126" s="54" t="s">
        <v>315</v>
      </c>
      <c r="K126" s="55">
        <v>291312</v>
      </c>
      <c r="L126" s="55">
        <v>190727</v>
      </c>
      <c r="M126" s="54">
        <v>65.5</v>
      </c>
      <c r="N126" s="55">
        <v>17403</v>
      </c>
      <c r="O126" s="54">
        <v>6</v>
      </c>
      <c r="P126" s="54"/>
      <c r="Q126" s="55">
        <v>208130</v>
      </c>
      <c r="S126" s="54" t="str">
        <f t="shared" si="119"/>
        <v>45-49</v>
      </c>
      <c r="T126" s="55">
        <f t="shared" si="120"/>
        <v>4164</v>
      </c>
      <c r="U126" s="55">
        <f t="shared" si="121"/>
        <v>1621</v>
      </c>
      <c r="V126" s="55"/>
      <c r="W126" s="55">
        <f t="shared" si="122"/>
        <v>5785</v>
      </c>
      <c r="X126" s="58">
        <f t="shared" si="123"/>
        <v>6.1001157322629319E-2</v>
      </c>
      <c r="Y126" s="55">
        <f t="shared" si="124"/>
        <v>1388</v>
      </c>
      <c r="Z126" s="55">
        <f t="shared" si="125"/>
        <v>540.33333333333337</v>
      </c>
      <c r="AA126" s="90"/>
      <c r="AB126" s="35">
        <f t="shared" si="129"/>
        <v>3</v>
      </c>
      <c r="AC126" s="50">
        <f>E138/B138</f>
        <v>8.7498599194791443E-2</v>
      </c>
      <c r="AD126" s="2">
        <f>AC126/AD125</f>
        <v>0.12499799884970207</v>
      </c>
      <c r="AE126" s="47" t="str">
        <f t="shared" si="108"/>
        <v>45-49</v>
      </c>
      <c r="AF126" s="45">
        <f t="shared" si="109"/>
        <v>291312</v>
      </c>
      <c r="AG126" s="45">
        <f t="shared" si="110"/>
        <v>190727</v>
      </c>
      <c r="AH126" s="45">
        <f t="shared" si="111"/>
        <v>17403</v>
      </c>
      <c r="AI126" s="45">
        <f t="shared" si="126"/>
        <v>173324</v>
      </c>
      <c r="AJ126" s="1">
        <f t="shared" si="112"/>
        <v>4164</v>
      </c>
      <c r="AK126" s="1">
        <f t="shared" si="113"/>
        <v>1621</v>
      </c>
    </row>
    <row r="127" spans="1:37" x14ac:dyDescent="0.35">
      <c r="A127" s="54" t="str">
        <f t="shared" si="127"/>
        <v>50-54</v>
      </c>
      <c r="B127" s="55">
        <f t="shared" si="128"/>
        <v>262948</v>
      </c>
      <c r="C127" s="55">
        <f t="shared" si="114"/>
        <v>185081</v>
      </c>
      <c r="D127" s="55">
        <f t="shared" si="115"/>
        <v>70.400000000000006</v>
      </c>
      <c r="E127" s="55">
        <f t="shared" si="116"/>
        <v>15344</v>
      </c>
      <c r="F127" s="55"/>
      <c r="G127" s="55">
        <f t="shared" si="117"/>
        <v>5.8</v>
      </c>
      <c r="H127" s="55">
        <f t="shared" si="118"/>
        <v>200425</v>
      </c>
      <c r="J127" s="57" t="s">
        <v>316</v>
      </c>
      <c r="K127" s="56">
        <v>262948</v>
      </c>
      <c r="L127" s="56">
        <v>187957</v>
      </c>
      <c r="M127" s="57">
        <v>71.5</v>
      </c>
      <c r="N127" s="56">
        <v>17256</v>
      </c>
      <c r="O127" s="57">
        <v>6.6</v>
      </c>
      <c r="P127" s="57"/>
      <c r="Q127" s="56">
        <v>205213</v>
      </c>
      <c r="S127" s="57" t="str">
        <f t="shared" si="119"/>
        <v>50-54</v>
      </c>
      <c r="T127" s="56">
        <f t="shared" si="120"/>
        <v>2876</v>
      </c>
      <c r="U127" s="56">
        <f t="shared" si="121"/>
        <v>1912</v>
      </c>
      <c r="V127" s="56"/>
      <c r="W127" s="56">
        <f t="shared" si="122"/>
        <v>4788</v>
      </c>
      <c r="X127" s="62">
        <f t="shared" si="123"/>
        <v>4.2132403568655601E-2</v>
      </c>
      <c r="Y127" s="55">
        <f t="shared" si="124"/>
        <v>958.66666666666663</v>
      </c>
      <c r="Z127" s="55">
        <f t="shared" si="125"/>
        <v>637.33333333333337</v>
      </c>
      <c r="AA127" s="90"/>
      <c r="AB127" s="35">
        <f t="shared" si="129"/>
        <v>3</v>
      </c>
      <c r="AC127" s="35"/>
      <c r="AD127" s="36"/>
      <c r="AE127" s="47" t="str">
        <f t="shared" si="108"/>
        <v>50-54</v>
      </c>
      <c r="AF127" s="45">
        <f t="shared" si="109"/>
        <v>262948</v>
      </c>
      <c r="AG127" s="45">
        <f t="shared" si="110"/>
        <v>187957</v>
      </c>
      <c r="AH127" s="45">
        <f t="shared" si="111"/>
        <v>17256</v>
      </c>
      <c r="AI127" s="45">
        <f t="shared" si="126"/>
        <v>170701</v>
      </c>
      <c r="AJ127" s="1">
        <f t="shared" si="112"/>
        <v>2876</v>
      </c>
      <c r="AK127" s="1">
        <f t="shared" si="113"/>
        <v>1912</v>
      </c>
    </row>
    <row r="128" spans="1:37" x14ac:dyDescent="0.35">
      <c r="A128" s="54" t="str">
        <f t="shared" si="127"/>
        <v>55-59</v>
      </c>
      <c r="B128" s="55">
        <f t="shared" si="128"/>
        <v>285387</v>
      </c>
      <c r="C128" s="55">
        <f t="shared" si="114"/>
        <v>204124</v>
      </c>
      <c r="D128" s="55">
        <f t="shared" si="115"/>
        <v>71.5</v>
      </c>
      <c r="E128" s="55">
        <f t="shared" si="116"/>
        <v>16545</v>
      </c>
      <c r="F128" s="55"/>
      <c r="G128" s="55">
        <f t="shared" si="117"/>
        <v>5.8</v>
      </c>
      <c r="H128" s="55">
        <f t="shared" si="118"/>
        <v>220669</v>
      </c>
      <c r="J128" s="54" t="s">
        <v>317</v>
      </c>
      <c r="K128" s="55">
        <v>285387</v>
      </c>
      <c r="L128" s="55">
        <v>206600</v>
      </c>
      <c r="M128" s="54">
        <v>72.400000000000006</v>
      </c>
      <c r="N128" s="55">
        <v>19281</v>
      </c>
      <c r="O128" s="54">
        <v>6.8</v>
      </c>
      <c r="P128" s="54"/>
      <c r="Q128" s="55">
        <v>225881</v>
      </c>
      <c r="S128" s="54" t="str">
        <f t="shared" si="119"/>
        <v>55-59</v>
      </c>
      <c r="T128" s="55">
        <f t="shared" si="120"/>
        <v>2476</v>
      </c>
      <c r="U128" s="55">
        <f t="shared" si="121"/>
        <v>2736</v>
      </c>
      <c r="V128" s="55"/>
      <c r="W128" s="55">
        <f t="shared" si="122"/>
        <v>5212</v>
      </c>
      <c r="X128" s="58">
        <f t="shared" si="123"/>
        <v>3.627254215437805E-2</v>
      </c>
      <c r="Y128" s="55">
        <f t="shared" si="124"/>
        <v>825.33333333333337</v>
      </c>
      <c r="Z128" s="55">
        <f t="shared" si="125"/>
        <v>912</v>
      </c>
      <c r="AA128" s="90"/>
      <c r="AB128" s="35">
        <f t="shared" si="129"/>
        <v>3</v>
      </c>
      <c r="AC128" s="65">
        <f>J116</f>
        <v>44349</v>
      </c>
      <c r="AD128" s="36"/>
      <c r="AE128" s="47" t="str">
        <f t="shared" si="108"/>
        <v>55-59</v>
      </c>
      <c r="AF128" s="45">
        <f t="shared" si="109"/>
        <v>285387</v>
      </c>
      <c r="AG128" s="45">
        <f t="shared" si="110"/>
        <v>206600</v>
      </c>
      <c r="AH128" s="45">
        <f t="shared" si="111"/>
        <v>19281</v>
      </c>
      <c r="AI128" s="45">
        <f t="shared" si="126"/>
        <v>187319</v>
      </c>
      <c r="AJ128" s="1">
        <f t="shared" si="112"/>
        <v>2476</v>
      </c>
      <c r="AK128" s="1">
        <f t="shared" si="113"/>
        <v>2736</v>
      </c>
    </row>
    <row r="129" spans="1:37" x14ac:dyDescent="0.35">
      <c r="A129" s="54" t="str">
        <f t="shared" si="127"/>
        <v>60-64</v>
      </c>
      <c r="B129" s="55">
        <f t="shared" si="128"/>
        <v>271707</v>
      </c>
      <c r="C129" s="55">
        <f t="shared" si="114"/>
        <v>208260</v>
      </c>
      <c r="D129" s="55">
        <f t="shared" si="115"/>
        <v>76.599999999999994</v>
      </c>
      <c r="E129" s="55">
        <f t="shared" si="116"/>
        <v>19111</v>
      </c>
      <c r="F129" s="55"/>
      <c r="G129" s="55">
        <f t="shared" si="117"/>
        <v>7</v>
      </c>
      <c r="H129" s="55">
        <f t="shared" si="118"/>
        <v>227371</v>
      </c>
      <c r="J129" s="57" t="s">
        <v>318</v>
      </c>
      <c r="K129" s="56">
        <v>271707</v>
      </c>
      <c r="L129" s="56">
        <v>209995</v>
      </c>
      <c r="M129" s="57">
        <v>77.3</v>
      </c>
      <c r="N129" s="56">
        <v>25444</v>
      </c>
      <c r="O129" s="57">
        <v>9.4</v>
      </c>
      <c r="P129" s="57"/>
      <c r="Q129" s="56">
        <v>235439</v>
      </c>
      <c r="S129" s="57" t="str">
        <f t="shared" si="119"/>
        <v>60-64</v>
      </c>
      <c r="T129" s="56">
        <f t="shared" si="120"/>
        <v>1735</v>
      </c>
      <c r="U129" s="56">
        <f t="shared" si="121"/>
        <v>6333</v>
      </c>
      <c r="V129" s="56"/>
      <c r="W129" s="56">
        <f t="shared" si="122"/>
        <v>8068</v>
      </c>
      <c r="X129" s="62">
        <f t="shared" si="123"/>
        <v>2.5417148884428885E-2</v>
      </c>
      <c r="Y129" s="55">
        <f t="shared" si="124"/>
        <v>578.33333333333337</v>
      </c>
      <c r="Z129" s="55">
        <f t="shared" si="125"/>
        <v>2111</v>
      </c>
      <c r="AA129" s="90"/>
      <c r="AB129" s="35">
        <f t="shared" si="129"/>
        <v>3</v>
      </c>
      <c r="AC129" s="49" t="s">
        <v>365</v>
      </c>
      <c r="AD129" s="36"/>
      <c r="AE129" s="47" t="str">
        <f t="shared" si="108"/>
        <v>60-64</v>
      </c>
      <c r="AF129" s="45">
        <f t="shared" si="109"/>
        <v>271707</v>
      </c>
      <c r="AG129" s="45">
        <f t="shared" si="110"/>
        <v>209995</v>
      </c>
      <c r="AH129" s="45">
        <f t="shared" si="111"/>
        <v>25444</v>
      </c>
      <c r="AI129" s="45">
        <f t="shared" si="126"/>
        <v>184551</v>
      </c>
      <c r="AJ129" s="1">
        <f t="shared" si="112"/>
        <v>1735</v>
      </c>
      <c r="AK129" s="1">
        <f t="shared" si="113"/>
        <v>6333</v>
      </c>
    </row>
    <row r="130" spans="1:37" x14ac:dyDescent="0.35">
      <c r="A130" s="54" t="str">
        <f t="shared" si="127"/>
        <v>65-69</v>
      </c>
      <c r="B130" s="55">
        <f t="shared" si="128"/>
        <v>217596</v>
      </c>
      <c r="C130" s="55">
        <f t="shared" si="114"/>
        <v>179009</v>
      </c>
      <c r="D130" s="55">
        <f t="shared" si="115"/>
        <v>82.3</v>
      </c>
      <c r="E130" s="55">
        <f t="shared" si="116"/>
        <v>26024</v>
      </c>
      <c r="F130" s="55"/>
      <c r="G130" s="55">
        <f t="shared" si="117"/>
        <v>12</v>
      </c>
      <c r="H130" s="55">
        <f t="shared" si="118"/>
        <v>205033</v>
      </c>
      <c r="J130" s="54" t="s">
        <v>319</v>
      </c>
      <c r="K130" s="55">
        <v>217596</v>
      </c>
      <c r="L130" s="55">
        <v>179911</v>
      </c>
      <c r="M130" s="54">
        <v>82.7</v>
      </c>
      <c r="N130" s="55">
        <v>35125</v>
      </c>
      <c r="O130" s="54">
        <v>16.100000000000001</v>
      </c>
      <c r="P130" s="54"/>
      <c r="Q130" s="55">
        <v>215036</v>
      </c>
      <c r="S130" s="54" t="str">
        <f t="shared" si="119"/>
        <v>65-69</v>
      </c>
      <c r="T130" s="55">
        <f t="shared" si="120"/>
        <v>902</v>
      </c>
      <c r="U130" s="55">
        <f t="shared" si="121"/>
        <v>9101</v>
      </c>
      <c r="V130" s="55"/>
      <c r="W130" s="55">
        <f t="shared" si="122"/>
        <v>10003</v>
      </c>
      <c r="X130" s="58">
        <f t="shared" si="123"/>
        <v>1.321398748919588E-2</v>
      </c>
      <c r="Y130" s="55">
        <f t="shared" si="124"/>
        <v>300.66666666666669</v>
      </c>
      <c r="Z130" s="55">
        <f t="shared" si="125"/>
        <v>3033.6666666666665</v>
      </c>
      <c r="AA130" s="90"/>
      <c r="AB130" s="35">
        <f t="shared" si="129"/>
        <v>3</v>
      </c>
      <c r="AC130" s="51" t="s">
        <v>366</v>
      </c>
      <c r="AD130" s="2">
        <v>0.7</v>
      </c>
      <c r="AE130" s="47" t="str">
        <f t="shared" si="108"/>
        <v>65-69</v>
      </c>
      <c r="AF130" s="45">
        <f t="shared" si="109"/>
        <v>217596</v>
      </c>
      <c r="AG130" s="45">
        <f t="shared" si="110"/>
        <v>179911</v>
      </c>
      <c r="AH130" s="45">
        <f t="shared" si="111"/>
        <v>35125</v>
      </c>
      <c r="AI130" s="45">
        <f t="shared" si="126"/>
        <v>144786</v>
      </c>
      <c r="AJ130" s="1">
        <f t="shared" si="112"/>
        <v>902</v>
      </c>
      <c r="AK130" s="1">
        <f t="shared" si="113"/>
        <v>9101</v>
      </c>
    </row>
    <row r="131" spans="1:37" x14ac:dyDescent="0.35">
      <c r="A131" s="54" t="str">
        <f t="shared" si="127"/>
        <v>70-74</v>
      </c>
      <c r="B131" s="55">
        <f t="shared" si="128"/>
        <v>166506</v>
      </c>
      <c r="C131" s="55">
        <f t="shared" si="114"/>
        <v>138872</v>
      </c>
      <c r="D131" s="55">
        <f t="shared" si="115"/>
        <v>83.4</v>
      </c>
      <c r="E131" s="55">
        <f t="shared" si="116"/>
        <v>36174</v>
      </c>
      <c r="F131" s="55"/>
      <c r="G131" s="55">
        <f t="shared" si="117"/>
        <v>21.7</v>
      </c>
      <c r="H131" s="55">
        <f t="shared" si="118"/>
        <v>175046</v>
      </c>
      <c r="J131" s="57" t="s">
        <v>320</v>
      </c>
      <c r="K131" s="56">
        <v>166506</v>
      </c>
      <c r="L131" s="56">
        <v>139435</v>
      </c>
      <c r="M131" s="57">
        <v>83.7</v>
      </c>
      <c r="N131" s="56">
        <v>43426</v>
      </c>
      <c r="O131" s="57">
        <v>26.1</v>
      </c>
      <c r="P131" s="57"/>
      <c r="Q131" s="56">
        <v>182861</v>
      </c>
      <c r="S131" s="57" t="str">
        <f t="shared" si="119"/>
        <v>70-74</v>
      </c>
      <c r="T131" s="56">
        <f t="shared" si="120"/>
        <v>563</v>
      </c>
      <c r="U131" s="56">
        <f t="shared" si="121"/>
        <v>7252</v>
      </c>
      <c r="V131" s="56"/>
      <c r="W131" s="56">
        <f t="shared" si="122"/>
        <v>7815</v>
      </c>
      <c r="X131" s="62">
        <f t="shared" si="123"/>
        <v>8.2477549405956547E-3</v>
      </c>
      <c r="Y131" s="55">
        <f t="shared" si="124"/>
        <v>187.66666666666666</v>
      </c>
      <c r="Z131" s="55">
        <f t="shared" si="125"/>
        <v>2417.3333333333335</v>
      </c>
      <c r="AA131" s="90"/>
      <c r="AB131" s="35">
        <f t="shared" si="129"/>
        <v>3</v>
      </c>
      <c r="AC131" s="50">
        <f>L137/K137</f>
        <v>0.6458120340648198</v>
      </c>
      <c r="AD131" s="2">
        <f>AC131/AD130</f>
        <v>0.92258862009259979</v>
      </c>
      <c r="AE131" s="48" t="str">
        <f t="shared" si="108"/>
        <v>70-74</v>
      </c>
      <c r="AF131" s="45">
        <f t="shared" si="109"/>
        <v>166506</v>
      </c>
      <c r="AG131" s="45">
        <f t="shared" si="110"/>
        <v>139435</v>
      </c>
      <c r="AH131" s="45">
        <f t="shared" si="111"/>
        <v>43426</v>
      </c>
      <c r="AI131" s="46">
        <f t="shared" si="126"/>
        <v>96009</v>
      </c>
      <c r="AJ131" s="1">
        <f t="shared" si="112"/>
        <v>563</v>
      </c>
      <c r="AK131" s="1">
        <f t="shared" si="113"/>
        <v>7252</v>
      </c>
    </row>
    <row r="132" spans="1:37" x14ac:dyDescent="0.35">
      <c r="A132" s="54" t="str">
        <f t="shared" si="127"/>
        <v>75-79</v>
      </c>
      <c r="B132" s="55">
        <f t="shared" si="128"/>
        <v>107003</v>
      </c>
      <c r="C132" s="55">
        <f t="shared" si="114"/>
        <v>90836</v>
      </c>
      <c r="D132" s="55">
        <f t="shared" si="115"/>
        <v>84.9</v>
      </c>
      <c r="E132" s="55">
        <f t="shared" si="116"/>
        <v>76140</v>
      </c>
      <c r="F132" s="55"/>
      <c r="G132" s="55">
        <f t="shared" si="117"/>
        <v>71.2</v>
      </c>
      <c r="H132" s="55">
        <f t="shared" si="118"/>
        <v>166976</v>
      </c>
      <c r="J132" s="54" t="s">
        <v>321</v>
      </c>
      <c r="K132" s="55">
        <v>107003</v>
      </c>
      <c r="L132" s="55">
        <v>91082</v>
      </c>
      <c r="M132" s="54">
        <v>85.1</v>
      </c>
      <c r="N132" s="55">
        <v>76773</v>
      </c>
      <c r="O132" s="54">
        <v>71.7</v>
      </c>
      <c r="P132" s="54"/>
      <c r="Q132" s="55">
        <v>167855</v>
      </c>
      <c r="S132" s="54" t="str">
        <f t="shared" si="119"/>
        <v>75-79</v>
      </c>
      <c r="T132" s="55">
        <f t="shared" si="120"/>
        <v>246</v>
      </c>
      <c r="U132" s="55">
        <f t="shared" si="121"/>
        <v>633</v>
      </c>
      <c r="V132" s="55"/>
      <c r="W132" s="55">
        <f t="shared" si="122"/>
        <v>879</v>
      </c>
      <c r="X132" s="58">
        <f t="shared" si="123"/>
        <v>3.6038147697806948E-3</v>
      </c>
      <c r="Y132" s="55">
        <f t="shared" si="124"/>
        <v>82</v>
      </c>
      <c r="Z132" s="55">
        <f t="shared" si="125"/>
        <v>211</v>
      </c>
      <c r="AA132" s="90"/>
      <c r="AB132" s="35">
        <f t="shared" si="129"/>
        <v>3</v>
      </c>
      <c r="AC132" s="52" t="s">
        <v>367</v>
      </c>
      <c r="AD132" s="2">
        <v>0.7</v>
      </c>
      <c r="AE132" s="48" t="str">
        <f t="shared" si="108"/>
        <v>75-79</v>
      </c>
      <c r="AF132" s="45">
        <f t="shared" si="109"/>
        <v>107003</v>
      </c>
      <c r="AG132" s="45">
        <f t="shared" si="110"/>
        <v>91082</v>
      </c>
      <c r="AH132" s="45">
        <f t="shared" si="111"/>
        <v>76773</v>
      </c>
      <c r="AI132" s="46">
        <f t="shared" si="126"/>
        <v>14309</v>
      </c>
      <c r="AJ132" s="1">
        <f t="shared" si="112"/>
        <v>246</v>
      </c>
      <c r="AK132" s="1">
        <f t="shared" si="113"/>
        <v>633</v>
      </c>
    </row>
    <row r="133" spans="1:37" x14ac:dyDescent="0.35">
      <c r="A133" s="54" t="str">
        <f t="shared" si="127"/>
        <v>80-84</v>
      </c>
      <c r="B133" s="55">
        <f t="shared" si="128"/>
        <v>69877</v>
      </c>
      <c r="C133" s="55">
        <f t="shared" si="114"/>
        <v>60567</v>
      </c>
      <c r="D133" s="55">
        <f t="shared" si="115"/>
        <v>86.7</v>
      </c>
      <c r="E133" s="55">
        <f t="shared" si="116"/>
        <v>51889</v>
      </c>
      <c r="F133" s="55"/>
      <c r="G133" s="55">
        <f t="shared" si="117"/>
        <v>74.3</v>
      </c>
      <c r="H133" s="55">
        <f t="shared" si="118"/>
        <v>112456</v>
      </c>
      <c r="J133" s="57" t="s">
        <v>322</v>
      </c>
      <c r="K133" s="56">
        <v>69877</v>
      </c>
      <c r="L133" s="56">
        <v>60699</v>
      </c>
      <c r="M133" s="57">
        <v>86.9</v>
      </c>
      <c r="N133" s="56">
        <v>52272</v>
      </c>
      <c r="O133" s="57">
        <v>74.8</v>
      </c>
      <c r="P133" s="57"/>
      <c r="Q133" s="56">
        <v>112971</v>
      </c>
      <c r="S133" s="57" t="str">
        <f t="shared" si="119"/>
        <v>80-84</v>
      </c>
      <c r="T133" s="56">
        <f t="shared" si="120"/>
        <v>132</v>
      </c>
      <c r="U133" s="56">
        <f t="shared" si="121"/>
        <v>383</v>
      </c>
      <c r="V133" s="56"/>
      <c r="W133" s="56">
        <f t="shared" si="122"/>
        <v>515</v>
      </c>
      <c r="X133" s="62">
        <f t="shared" si="123"/>
        <v>1.9337542667115922E-3</v>
      </c>
      <c r="Y133" s="55">
        <f t="shared" si="124"/>
        <v>44</v>
      </c>
      <c r="Z133" s="55">
        <f t="shared" si="125"/>
        <v>127.66666666666667</v>
      </c>
      <c r="AA133" s="90"/>
      <c r="AB133" s="35">
        <f t="shared" si="129"/>
        <v>3</v>
      </c>
      <c r="AC133" s="50">
        <f>N137/K137</f>
        <v>0.11281975171138418</v>
      </c>
      <c r="AD133" s="2">
        <f>AC133/AD132</f>
        <v>0.16117107387340598</v>
      </c>
      <c r="AE133" s="48" t="str">
        <f t="shared" si="108"/>
        <v>80-84</v>
      </c>
      <c r="AF133" s="45">
        <f t="shared" si="109"/>
        <v>69877</v>
      </c>
      <c r="AG133" s="45">
        <f t="shared" si="110"/>
        <v>60699</v>
      </c>
      <c r="AH133" s="45">
        <f t="shared" si="111"/>
        <v>52272</v>
      </c>
      <c r="AI133" s="46">
        <f t="shared" si="126"/>
        <v>8427</v>
      </c>
      <c r="AJ133" s="1">
        <f t="shared" si="112"/>
        <v>132</v>
      </c>
      <c r="AK133" s="1">
        <f t="shared" si="113"/>
        <v>383</v>
      </c>
    </row>
    <row r="134" spans="1:37" x14ac:dyDescent="0.35">
      <c r="A134" s="54" t="str">
        <f t="shared" si="127"/>
        <v>85-89</v>
      </c>
      <c r="B134" s="55">
        <f t="shared" si="128"/>
        <v>44852</v>
      </c>
      <c r="C134" s="55">
        <f t="shared" si="114"/>
        <v>38877</v>
      </c>
      <c r="D134" s="55">
        <f t="shared" si="115"/>
        <v>86.7</v>
      </c>
      <c r="E134" s="55">
        <f t="shared" si="116"/>
        <v>33986</v>
      </c>
      <c r="F134" s="55"/>
      <c r="G134" s="55">
        <f t="shared" si="117"/>
        <v>75.8</v>
      </c>
      <c r="H134" s="55">
        <f t="shared" si="118"/>
        <v>72863</v>
      </c>
      <c r="J134" s="54" t="s">
        <v>323</v>
      </c>
      <c r="K134" s="55">
        <v>44852</v>
      </c>
      <c r="L134" s="55">
        <v>38938</v>
      </c>
      <c r="M134" s="54">
        <v>86.8</v>
      </c>
      <c r="N134" s="55">
        <v>34254</v>
      </c>
      <c r="O134" s="54">
        <v>76.400000000000006</v>
      </c>
      <c r="P134" s="54"/>
      <c r="Q134" s="55">
        <v>73192</v>
      </c>
      <c r="S134" s="54" t="str">
        <f t="shared" si="119"/>
        <v>85-89</v>
      </c>
      <c r="T134" s="55">
        <f t="shared" si="120"/>
        <v>61</v>
      </c>
      <c r="U134" s="55">
        <f t="shared" si="121"/>
        <v>268</v>
      </c>
      <c r="V134" s="55"/>
      <c r="W134" s="55">
        <f t="shared" si="122"/>
        <v>329</v>
      </c>
      <c r="X134" s="58">
        <f t="shared" si="123"/>
        <v>8.9362886567732674E-4</v>
      </c>
      <c r="Y134" s="55">
        <f t="shared" si="124"/>
        <v>20.333333333333332</v>
      </c>
      <c r="Z134" s="55">
        <f t="shared" si="125"/>
        <v>89.333333333333329</v>
      </c>
      <c r="AA134" s="90"/>
      <c r="AB134" s="35">
        <f t="shared" si="129"/>
        <v>3</v>
      </c>
      <c r="AC134" s="49" t="s">
        <v>362</v>
      </c>
      <c r="AD134" s="35"/>
      <c r="AE134" s="48" t="str">
        <f t="shared" si="108"/>
        <v>85-89</v>
      </c>
      <c r="AF134" s="45">
        <f t="shared" si="109"/>
        <v>44852</v>
      </c>
      <c r="AG134" s="45">
        <f t="shared" si="110"/>
        <v>38938</v>
      </c>
      <c r="AH134" s="45">
        <f t="shared" si="111"/>
        <v>34254</v>
      </c>
      <c r="AI134" s="46">
        <f t="shared" si="126"/>
        <v>4684</v>
      </c>
      <c r="AJ134" s="1">
        <f t="shared" si="112"/>
        <v>61</v>
      </c>
      <c r="AK134" s="1">
        <f t="shared" si="113"/>
        <v>268</v>
      </c>
    </row>
    <row r="135" spans="1:37" x14ac:dyDescent="0.35">
      <c r="A135" s="54" t="str">
        <f t="shared" si="127"/>
        <v>90+</v>
      </c>
      <c r="B135" s="55">
        <f t="shared" si="128"/>
        <v>28637</v>
      </c>
      <c r="C135" s="55">
        <f t="shared" si="114"/>
        <v>24832</v>
      </c>
      <c r="D135" s="55">
        <f t="shared" si="115"/>
        <v>86.7</v>
      </c>
      <c r="E135" s="55">
        <f t="shared" si="116"/>
        <v>22189</v>
      </c>
      <c r="F135" s="55"/>
      <c r="G135" s="55">
        <f t="shared" si="117"/>
        <v>77.5</v>
      </c>
      <c r="H135" s="55">
        <f t="shared" si="118"/>
        <v>47021</v>
      </c>
      <c r="J135" s="57" t="s">
        <v>324</v>
      </c>
      <c r="K135" s="56">
        <v>28637</v>
      </c>
      <c r="L135" s="56">
        <v>24869</v>
      </c>
      <c r="M135" s="57">
        <v>86.8</v>
      </c>
      <c r="N135" s="56">
        <v>22328</v>
      </c>
      <c r="O135" s="57">
        <v>78</v>
      </c>
      <c r="P135" s="57"/>
      <c r="Q135" s="56">
        <v>47197</v>
      </c>
      <c r="S135" s="57" t="str">
        <f t="shared" si="119"/>
        <v>90+</v>
      </c>
      <c r="T135" s="56">
        <f t="shared" si="120"/>
        <v>37</v>
      </c>
      <c r="U135" s="56">
        <f t="shared" si="121"/>
        <v>139</v>
      </c>
      <c r="V135" s="56"/>
      <c r="W135" s="56">
        <f t="shared" si="122"/>
        <v>176</v>
      </c>
      <c r="X135" s="62">
        <f t="shared" si="123"/>
        <v>5.4203718082067363E-4</v>
      </c>
      <c r="Y135" s="55">
        <f t="shared" si="124"/>
        <v>12.333333333333334</v>
      </c>
      <c r="Z135" s="55">
        <f t="shared" si="125"/>
        <v>46.333333333333336</v>
      </c>
      <c r="AA135" s="90"/>
      <c r="AB135" s="35">
        <f t="shared" si="129"/>
        <v>3</v>
      </c>
      <c r="AC135" s="51" t="s">
        <v>366</v>
      </c>
      <c r="AD135" s="2">
        <v>0.7</v>
      </c>
      <c r="AE135" s="48" t="str">
        <f t="shared" si="108"/>
        <v>90+</v>
      </c>
      <c r="AF135" s="45">
        <f t="shared" si="109"/>
        <v>28637</v>
      </c>
      <c r="AG135" s="45">
        <f t="shared" si="110"/>
        <v>24869</v>
      </c>
      <c r="AH135" s="45">
        <f t="shared" si="111"/>
        <v>22328</v>
      </c>
      <c r="AI135" s="46">
        <f t="shared" si="126"/>
        <v>2541</v>
      </c>
      <c r="AJ135" s="1">
        <f t="shared" si="112"/>
        <v>37</v>
      </c>
      <c r="AK135" s="1">
        <f t="shared" si="113"/>
        <v>139</v>
      </c>
    </row>
    <row r="136" spans="1:37" x14ac:dyDescent="0.35">
      <c r="A136" s="54" t="str">
        <f t="shared" si="127"/>
        <v>Unknown</v>
      </c>
      <c r="B136" s="55" t="str">
        <f t="shared" si="128"/>
        <v>NA</v>
      </c>
      <c r="C136" s="55">
        <f t="shared" si="114"/>
        <v>24401</v>
      </c>
      <c r="D136" s="55" t="str">
        <f t="shared" si="115"/>
        <v>NA</v>
      </c>
      <c r="E136" s="55">
        <f t="shared" si="116"/>
        <v>8536</v>
      </c>
      <c r="F136" s="55"/>
      <c r="G136" s="55" t="str">
        <f t="shared" si="117"/>
        <v>NA</v>
      </c>
      <c r="H136" s="55">
        <f t="shared" si="118"/>
        <v>32937</v>
      </c>
      <c r="J136" s="54" t="s">
        <v>325</v>
      </c>
      <c r="K136" s="54" t="s">
        <v>326</v>
      </c>
      <c r="L136" s="55">
        <v>25757</v>
      </c>
      <c r="M136" s="54" t="s">
        <v>326</v>
      </c>
      <c r="N136" s="55">
        <v>9672</v>
      </c>
      <c r="O136" s="54" t="s">
        <v>326</v>
      </c>
      <c r="P136" s="54"/>
      <c r="Q136" s="55">
        <v>35429</v>
      </c>
      <c r="S136" s="54" t="str">
        <f t="shared" si="119"/>
        <v>Unknown</v>
      </c>
      <c r="T136" s="54">
        <f t="shared" si="120"/>
        <v>1356</v>
      </c>
      <c r="U136" s="54">
        <f t="shared" si="121"/>
        <v>1136</v>
      </c>
      <c r="V136" s="54"/>
      <c r="W136" s="54">
        <f t="shared" si="122"/>
        <v>2492</v>
      </c>
      <c r="X136" s="58">
        <f t="shared" si="123"/>
        <v>1.9864930194400901E-2</v>
      </c>
      <c r="Y136" s="55">
        <f t="shared" si="124"/>
        <v>452</v>
      </c>
      <c r="Z136" s="55">
        <f t="shared" si="125"/>
        <v>378.66666666666669</v>
      </c>
      <c r="AA136" s="90"/>
      <c r="AB136" s="35">
        <f t="shared" si="129"/>
        <v>3</v>
      </c>
      <c r="AC136" s="50">
        <f>L138/K138</f>
        <v>0.5499244739515099</v>
      </c>
      <c r="AD136" s="2">
        <f>AC136/AD135</f>
        <v>0.78560639135929988</v>
      </c>
      <c r="AE136" s="47" t="str">
        <f t="shared" si="108"/>
        <v>Unknown</v>
      </c>
      <c r="AF136" s="45" t="str">
        <f t="shared" si="109"/>
        <v>NA</v>
      </c>
      <c r="AG136" s="45">
        <f t="shared" si="110"/>
        <v>25757</v>
      </c>
      <c r="AH136" s="45">
        <f t="shared" si="111"/>
        <v>9672</v>
      </c>
      <c r="AI136" s="45">
        <f t="shared" si="126"/>
        <v>16085</v>
      </c>
      <c r="AJ136" s="1">
        <f t="shared" si="112"/>
        <v>1356</v>
      </c>
      <c r="AK136" s="1">
        <f t="shared" si="113"/>
        <v>1136</v>
      </c>
    </row>
    <row r="137" spans="1:37" x14ac:dyDescent="0.35">
      <c r="A137" s="54" t="str">
        <f t="shared" si="127"/>
        <v>12+</v>
      </c>
      <c r="B137" s="55">
        <f t="shared" si="128"/>
        <v>3806860</v>
      </c>
      <c r="C137" s="55">
        <f t="shared" si="114"/>
        <v>2390255</v>
      </c>
      <c r="D137" s="55">
        <f t="shared" si="115"/>
        <v>62.8</v>
      </c>
      <c r="E137" s="55">
        <f t="shared" si="116"/>
        <v>391175</v>
      </c>
      <c r="F137" s="55"/>
      <c r="G137" s="55">
        <f t="shared" si="117"/>
        <v>10.3</v>
      </c>
      <c r="H137" s="55">
        <f t="shared" si="118"/>
        <v>2781430</v>
      </c>
      <c r="J137" s="57" t="s">
        <v>327</v>
      </c>
      <c r="K137" s="56">
        <v>3806860</v>
      </c>
      <c r="L137" s="56">
        <v>2458516</v>
      </c>
      <c r="M137" s="57">
        <v>64.599999999999994</v>
      </c>
      <c r="N137" s="56">
        <v>429489</v>
      </c>
      <c r="O137" s="57">
        <v>11.3</v>
      </c>
      <c r="P137" s="57"/>
      <c r="Q137" s="56">
        <v>2888005</v>
      </c>
      <c r="S137" s="57" t="str">
        <f t="shared" si="119"/>
        <v>12+</v>
      </c>
      <c r="T137" s="60">
        <f>L137-C137</f>
        <v>68261</v>
      </c>
      <c r="U137" s="60">
        <f t="shared" si="121"/>
        <v>38314</v>
      </c>
      <c r="V137" s="60"/>
      <c r="W137" s="63">
        <f t="shared" si="122"/>
        <v>106575</v>
      </c>
      <c r="X137" s="62">
        <f t="shared" si="123"/>
        <v>1</v>
      </c>
      <c r="Y137" s="60">
        <f t="shared" si="124"/>
        <v>22753.666666666668</v>
      </c>
      <c r="Z137" s="60">
        <f t="shared" si="125"/>
        <v>12771.333333333334</v>
      </c>
      <c r="AA137" s="91"/>
      <c r="AB137" s="35">
        <f t="shared" si="129"/>
        <v>3</v>
      </c>
      <c r="AC137" s="52" t="s">
        <v>367</v>
      </c>
      <c r="AD137" s="2">
        <v>0.7</v>
      </c>
      <c r="AE137" s="35"/>
      <c r="AF137" s="35"/>
      <c r="AG137" s="38"/>
      <c r="AH137" s="35"/>
      <c r="AI137" s="35"/>
      <c r="AJ137" s="35"/>
      <c r="AK137" s="35"/>
    </row>
    <row r="138" spans="1:37" x14ac:dyDescent="0.35">
      <c r="A138" s="54" t="str">
        <f t="shared" si="127"/>
        <v>ALL</v>
      </c>
      <c r="B138" s="55">
        <f t="shared" si="128"/>
        <v>4470643</v>
      </c>
      <c r="C138" s="55">
        <f t="shared" si="114"/>
        <v>2390255</v>
      </c>
      <c r="D138" s="55">
        <f t="shared" si="115"/>
        <v>53.5</v>
      </c>
      <c r="E138" s="55">
        <f t="shared" si="116"/>
        <v>391175</v>
      </c>
      <c r="F138" s="55"/>
      <c r="G138" s="55">
        <f t="shared" si="117"/>
        <v>8.6999999999999993</v>
      </c>
      <c r="H138" s="55">
        <f t="shared" si="118"/>
        <v>2781430</v>
      </c>
      <c r="J138" s="54" t="s">
        <v>328</v>
      </c>
      <c r="K138" s="55">
        <v>4470643</v>
      </c>
      <c r="L138" s="55">
        <v>2458516</v>
      </c>
      <c r="M138" s="54">
        <v>55</v>
      </c>
      <c r="N138" s="55">
        <v>429489</v>
      </c>
      <c r="O138" s="54">
        <v>9.6</v>
      </c>
      <c r="P138" s="54"/>
      <c r="Q138" s="55">
        <v>2888005</v>
      </c>
      <c r="S138" s="54" t="str">
        <f t="shared" si="119"/>
        <v>ALL</v>
      </c>
      <c r="T138" s="60">
        <f t="shared" ref="T138" si="130">L138-C138</f>
        <v>68261</v>
      </c>
      <c r="U138" s="60">
        <f t="shared" si="121"/>
        <v>38314</v>
      </c>
      <c r="V138" s="60"/>
      <c r="W138" s="63">
        <f t="shared" si="122"/>
        <v>106575</v>
      </c>
      <c r="X138" s="58">
        <f t="shared" si="123"/>
        <v>1</v>
      </c>
      <c r="Y138" s="60">
        <f t="shared" si="124"/>
        <v>22753.666666666668</v>
      </c>
      <c r="Z138" s="60">
        <f t="shared" si="125"/>
        <v>12771.333333333334</v>
      </c>
      <c r="AA138" s="91"/>
      <c r="AB138" s="35">
        <f t="shared" si="129"/>
        <v>3</v>
      </c>
      <c r="AC138" s="50">
        <f>N138/K138</f>
        <v>9.606873105278145E-2</v>
      </c>
      <c r="AD138" s="2">
        <f>AC138/AD137</f>
        <v>0.13724104436111637</v>
      </c>
      <c r="AE138" s="35"/>
      <c r="AF138" s="35"/>
      <c r="AG138" s="2">
        <f>T137/L137</f>
        <v>2.7765123350834406E-2</v>
      </c>
      <c r="AH138" s="2">
        <f>U137/N137</f>
        <v>8.9208338281073551E-2</v>
      </c>
      <c r="AI138" s="2">
        <f>W137/Q137</f>
        <v>3.6902636941418036E-2</v>
      </c>
      <c r="AJ138" s="35"/>
      <c r="AK138" s="35"/>
    </row>
    <row r="139" spans="1:37" ht="14" customHeight="1" x14ac:dyDescent="0.35">
      <c r="A139" s="110">
        <f>J116</f>
        <v>44349</v>
      </c>
      <c r="B139" s="110"/>
      <c r="C139" s="110"/>
      <c r="D139" s="110"/>
      <c r="E139" s="110"/>
      <c r="F139" s="110"/>
      <c r="G139" s="110"/>
      <c r="H139" s="110"/>
      <c r="J139" s="110">
        <v>44350</v>
      </c>
      <c r="K139" s="110"/>
      <c r="L139" s="110"/>
      <c r="M139" s="110"/>
      <c r="N139" s="110"/>
      <c r="O139" s="110"/>
      <c r="P139" s="110"/>
      <c r="Q139" s="110"/>
      <c r="S139" s="113" t="str">
        <f>"Change " &amp; TEXT(A139,"DDDD MMM DD, YYYY") &amp; " -  " &amp;TEXT(J139,"DDDD MMM DD, YYYY")</f>
        <v>Change Wednesday Jun 02, 2021 -  Thursday Jun 03, 2021</v>
      </c>
      <c r="T139" s="113"/>
      <c r="U139" s="113"/>
      <c r="V139" s="113"/>
      <c r="W139" s="113"/>
      <c r="X139" s="113"/>
      <c r="Y139" s="113"/>
      <c r="Z139" s="113"/>
      <c r="AA139" s="88"/>
      <c r="AB139" s="35"/>
      <c r="AC139" s="65">
        <f>A139</f>
        <v>44349</v>
      </c>
      <c r="AD139" s="35"/>
      <c r="AE139" s="35"/>
      <c r="AF139" s="35"/>
      <c r="AG139" s="35"/>
      <c r="AH139" s="35"/>
      <c r="AI139" s="35"/>
      <c r="AJ139" s="35"/>
      <c r="AK139" s="35"/>
    </row>
    <row r="140" spans="1:37" ht="30" customHeight="1" x14ac:dyDescent="0.35">
      <c r="A140" s="53" t="str">
        <f>J117</f>
        <v>Age group</v>
      </c>
      <c r="B140" s="53" t="str">
        <f>K117</f>
        <v>Population</v>
      </c>
      <c r="C140" s="53" t="str">
        <f>L117</f>
        <v>Dose 1</v>
      </c>
      <c r="D140" s="53" t="str">
        <f>M117</f>
        <v>% of population with at least 1 dose</v>
      </c>
      <c r="E140" s="53" t="str">
        <f>N117</f>
        <v>Dose 2</v>
      </c>
      <c r="F140" s="53"/>
      <c r="G140" s="53" t="str">
        <f t="shared" ref="G140" si="131">O117</f>
        <v>% of population fully vaccinated</v>
      </c>
      <c r="H140" s="53" t="str">
        <f>Q117</f>
        <v>Total administered</v>
      </c>
      <c r="J140" s="53" t="s">
        <v>305</v>
      </c>
      <c r="K140" s="53" t="s">
        <v>2</v>
      </c>
      <c r="L140" s="53" t="s">
        <v>302</v>
      </c>
      <c r="M140" s="53" t="s">
        <v>306</v>
      </c>
      <c r="N140" s="53" t="s">
        <v>303</v>
      </c>
      <c r="O140" s="53" t="s">
        <v>307</v>
      </c>
      <c r="P140" s="53"/>
      <c r="Q140" s="53" t="s">
        <v>304</v>
      </c>
      <c r="S140" s="53" t="s">
        <v>305</v>
      </c>
      <c r="T140" s="53" t="s">
        <v>302</v>
      </c>
      <c r="U140" s="53" t="s">
        <v>303</v>
      </c>
      <c r="V140" s="53"/>
      <c r="W140" s="53" t="s">
        <v>304</v>
      </c>
      <c r="X140" s="53" t="s">
        <v>335</v>
      </c>
      <c r="Y140" s="53" t="s">
        <v>336</v>
      </c>
      <c r="Z140" s="53" t="s">
        <v>337</v>
      </c>
      <c r="AA140" s="89"/>
      <c r="AB140" s="35"/>
      <c r="AC140" s="49" t="s">
        <v>365</v>
      </c>
      <c r="AD140" s="64"/>
      <c r="AE140" s="47" t="str">
        <f t="shared" ref="AE140:AE159" si="132">J140</f>
        <v>Age group</v>
      </c>
      <c r="AF140" s="47" t="str">
        <f t="shared" ref="AF140:AF159" si="133">K140</f>
        <v>Population</v>
      </c>
      <c r="AG140" s="47" t="str">
        <f t="shared" ref="AG140:AG159" si="134">L140</f>
        <v>Dose 1</v>
      </c>
      <c r="AH140" s="47" t="str">
        <f t="shared" ref="AH140:AH159" si="135">N140</f>
        <v>Dose 2</v>
      </c>
      <c r="AI140" s="47" t="s">
        <v>334</v>
      </c>
      <c r="AJ140" s="47" t="str">
        <f t="shared" ref="AJ140:AJ159" si="136">T140</f>
        <v>Dose 1</v>
      </c>
      <c r="AK140" s="47" t="str">
        <f t="shared" ref="AK140:AK159" si="137">U140</f>
        <v>Dose 2</v>
      </c>
    </row>
    <row r="141" spans="1:37" x14ac:dyDescent="0.35">
      <c r="A141" s="54" t="str">
        <f>J118</f>
        <v>00-11</v>
      </c>
      <c r="B141" s="55">
        <f>K118</f>
        <v>663783</v>
      </c>
      <c r="C141" s="55">
        <f t="shared" ref="C141:C161" si="138">L118</f>
        <v>0</v>
      </c>
      <c r="D141" s="55">
        <f t="shared" ref="D141:D161" si="139">M118</f>
        <v>0</v>
      </c>
      <c r="E141" s="55">
        <f t="shared" ref="E141:E161" si="140">N118</f>
        <v>0</v>
      </c>
      <c r="F141" s="55"/>
      <c r="G141" s="55">
        <f t="shared" ref="G141:G161" si="141">O118</f>
        <v>0</v>
      </c>
      <c r="H141" s="55">
        <f t="shared" ref="H141:H161" si="142">Q118</f>
        <v>0</v>
      </c>
      <c r="J141" s="54" t="s">
        <v>308</v>
      </c>
      <c r="K141" s="55">
        <v>663783</v>
      </c>
      <c r="L141" s="54">
        <v>0</v>
      </c>
      <c r="M141" s="54">
        <v>0</v>
      </c>
      <c r="N141" s="54">
        <v>0</v>
      </c>
      <c r="O141" s="54">
        <v>0</v>
      </c>
      <c r="P141" s="54"/>
      <c r="Q141" s="54">
        <v>0</v>
      </c>
      <c r="S141" s="54" t="str">
        <f t="shared" ref="S141:S161" si="143">A141</f>
        <v>00-11</v>
      </c>
      <c r="T141" s="55">
        <f t="shared" ref="T141:T159" si="144">L141-C141</f>
        <v>0</v>
      </c>
      <c r="U141" s="55">
        <f t="shared" ref="U141:U161" si="145">N141-E141</f>
        <v>0</v>
      </c>
      <c r="V141" s="55"/>
      <c r="W141" s="55">
        <f t="shared" ref="W141:W161" si="146">Q141-H141</f>
        <v>0</v>
      </c>
      <c r="X141" s="58">
        <f t="shared" ref="X141:X161" si="147">T141/T$161</f>
        <v>0</v>
      </c>
      <c r="Y141" s="55">
        <f t="shared" ref="Y141:Y161" si="148">T141/$AB141</f>
        <v>0</v>
      </c>
      <c r="Z141" s="55">
        <f t="shared" ref="Z141:Z161" si="149">U141/$AB141</f>
        <v>0</v>
      </c>
      <c r="AA141" s="90"/>
      <c r="AB141" s="35">
        <f>IF(DATEDIF(A139,J139,"D")&lt;1,1,DATEDIF(A139,J139,"D"))</f>
        <v>1</v>
      </c>
      <c r="AC141" s="51" t="s">
        <v>366</v>
      </c>
      <c r="AD141" s="2">
        <v>0.7</v>
      </c>
      <c r="AE141" s="47" t="str">
        <f t="shared" si="132"/>
        <v>00-11</v>
      </c>
      <c r="AF141" s="45">
        <f t="shared" si="133"/>
        <v>663783</v>
      </c>
      <c r="AG141" s="45">
        <f t="shared" si="134"/>
        <v>0</v>
      </c>
      <c r="AH141" s="45">
        <f t="shared" si="135"/>
        <v>0</v>
      </c>
      <c r="AI141" s="45">
        <f t="shared" ref="AI141:AI159" si="150">AG141-AH141</f>
        <v>0</v>
      </c>
      <c r="AJ141" s="1">
        <f t="shared" si="136"/>
        <v>0</v>
      </c>
      <c r="AK141" s="1">
        <f t="shared" si="137"/>
        <v>0</v>
      </c>
    </row>
    <row r="142" spans="1:37" x14ac:dyDescent="0.35">
      <c r="A142" s="54" t="str">
        <f t="shared" ref="A142:A161" si="151">J119</f>
        <v>12-14</v>
      </c>
      <c r="B142" s="55">
        <f t="shared" ref="B142:B161" si="152">K119</f>
        <v>166087</v>
      </c>
      <c r="C142" s="60">
        <f t="shared" si="138"/>
        <v>75399</v>
      </c>
      <c r="D142" s="55">
        <f t="shared" si="139"/>
        <v>45.4</v>
      </c>
      <c r="E142" s="60">
        <f t="shared" si="140"/>
        <v>122</v>
      </c>
      <c r="F142" s="60"/>
      <c r="G142" s="55">
        <f t="shared" si="141"/>
        <v>0.1</v>
      </c>
      <c r="H142" s="55">
        <f t="shared" si="142"/>
        <v>75521</v>
      </c>
      <c r="J142" s="70" t="s">
        <v>329</v>
      </c>
      <c r="K142" s="60">
        <v>166087</v>
      </c>
      <c r="L142" s="60">
        <v>78175</v>
      </c>
      <c r="M142" s="69">
        <v>47.1</v>
      </c>
      <c r="N142" s="69">
        <v>178</v>
      </c>
      <c r="O142" s="69">
        <v>0.1</v>
      </c>
      <c r="P142" s="69"/>
      <c r="Q142" s="60">
        <v>78353</v>
      </c>
      <c r="S142" s="59" t="str">
        <f t="shared" si="143"/>
        <v>12-14</v>
      </c>
      <c r="T142" s="60">
        <f t="shared" si="144"/>
        <v>2776</v>
      </c>
      <c r="U142" s="60">
        <f t="shared" si="145"/>
        <v>56</v>
      </c>
      <c r="V142" s="60"/>
      <c r="W142" s="60">
        <f t="shared" si="146"/>
        <v>2832</v>
      </c>
      <c r="X142" s="61">
        <f t="shared" si="147"/>
        <v>0.10227691400781078</v>
      </c>
      <c r="Y142" s="60">
        <f t="shared" si="148"/>
        <v>2776</v>
      </c>
      <c r="Z142" s="60">
        <f t="shared" si="149"/>
        <v>56</v>
      </c>
      <c r="AA142" s="91"/>
      <c r="AB142" s="35">
        <f>AB141</f>
        <v>1</v>
      </c>
      <c r="AC142" s="50">
        <f>C160/B160</f>
        <v>0.6458120340648198</v>
      </c>
      <c r="AD142" s="2">
        <f>AC142/AD141</f>
        <v>0.92258862009259979</v>
      </c>
      <c r="AE142" s="47" t="str">
        <f t="shared" si="132"/>
        <v>12-14</v>
      </c>
      <c r="AF142" s="45">
        <f t="shared" si="133"/>
        <v>166087</v>
      </c>
      <c r="AG142" s="45">
        <f t="shared" si="134"/>
        <v>78175</v>
      </c>
      <c r="AH142" s="45">
        <f t="shared" si="135"/>
        <v>178</v>
      </c>
      <c r="AI142" s="45">
        <f t="shared" si="150"/>
        <v>77997</v>
      </c>
      <c r="AJ142" s="1">
        <f t="shared" si="136"/>
        <v>2776</v>
      </c>
      <c r="AK142" s="1">
        <f t="shared" si="137"/>
        <v>56</v>
      </c>
    </row>
    <row r="143" spans="1:37" x14ac:dyDescent="0.35">
      <c r="A143" s="54" t="str">
        <f t="shared" si="151"/>
        <v>15-19</v>
      </c>
      <c r="B143" s="55">
        <f t="shared" si="152"/>
        <v>258656</v>
      </c>
      <c r="C143" s="60">
        <f t="shared" si="138"/>
        <v>133146</v>
      </c>
      <c r="D143" s="55">
        <f t="shared" si="139"/>
        <v>51.5</v>
      </c>
      <c r="E143" s="60">
        <f t="shared" si="140"/>
        <v>2164</v>
      </c>
      <c r="F143" s="60"/>
      <c r="G143" s="55">
        <f t="shared" si="141"/>
        <v>0.8</v>
      </c>
      <c r="H143" s="55">
        <f t="shared" si="142"/>
        <v>135310</v>
      </c>
      <c r="J143" s="69" t="s">
        <v>309</v>
      </c>
      <c r="K143" s="60">
        <v>258656</v>
      </c>
      <c r="L143" s="60">
        <v>136907</v>
      </c>
      <c r="M143" s="69">
        <v>52.9</v>
      </c>
      <c r="N143" s="60">
        <v>2411</v>
      </c>
      <c r="O143" s="69">
        <v>0.9</v>
      </c>
      <c r="P143" s="69"/>
      <c r="Q143" s="60">
        <v>139318</v>
      </c>
      <c r="S143" s="54" t="str">
        <f t="shared" si="143"/>
        <v>15-19</v>
      </c>
      <c r="T143" s="60">
        <f t="shared" si="144"/>
        <v>3761</v>
      </c>
      <c r="U143" s="60">
        <f t="shared" si="145"/>
        <v>247</v>
      </c>
      <c r="V143" s="60"/>
      <c r="W143" s="60">
        <f t="shared" si="146"/>
        <v>4008</v>
      </c>
      <c r="X143" s="61">
        <f t="shared" si="147"/>
        <v>0.13856753371159089</v>
      </c>
      <c r="Y143" s="60">
        <f t="shared" si="148"/>
        <v>3761</v>
      </c>
      <c r="Z143" s="60">
        <f t="shared" si="149"/>
        <v>247</v>
      </c>
      <c r="AA143" s="91"/>
      <c r="AB143" s="35">
        <f t="shared" ref="AB143:AB161" si="153">AB142</f>
        <v>1</v>
      </c>
      <c r="AC143" s="52" t="s">
        <v>367</v>
      </c>
      <c r="AD143" s="2">
        <v>0.7</v>
      </c>
      <c r="AE143" s="47" t="str">
        <f t="shared" si="132"/>
        <v>15-19</v>
      </c>
      <c r="AF143" s="45">
        <f t="shared" si="133"/>
        <v>258656</v>
      </c>
      <c r="AG143" s="45">
        <f t="shared" si="134"/>
        <v>136907</v>
      </c>
      <c r="AH143" s="45">
        <f t="shared" si="135"/>
        <v>2411</v>
      </c>
      <c r="AI143" s="45">
        <f t="shared" si="150"/>
        <v>134496</v>
      </c>
      <c r="AJ143" s="1">
        <f t="shared" si="136"/>
        <v>3761</v>
      </c>
      <c r="AK143" s="1">
        <f t="shared" si="137"/>
        <v>247</v>
      </c>
    </row>
    <row r="144" spans="1:37" x14ac:dyDescent="0.35">
      <c r="A144" s="54" t="str">
        <f t="shared" si="151"/>
        <v>20-24</v>
      </c>
      <c r="B144" s="55">
        <f t="shared" si="152"/>
        <v>276991</v>
      </c>
      <c r="C144" s="55">
        <f t="shared" si="138"/>
        <v>138925</v>
      </c>
      <c r="D144" s="55">
        <f t="shared" si="139"/>
        <v>50.2</v>
      </c>
      <c r="E144" s="55">
        <f t="shared" si="140"/>
        <v>7550</v>
      </c>
      <c r="F144" s="55"/>
      <c r="G144" s="55">
        <f t="shared" si="141"/>
        <v>2.7</v>
      </c>
      <c r="H144" s="55">
        <f t="shared" si="142"/>
        <v>146475</v>
      </c>
      <c r="J144" s="57" t="s">
        <v>310</v>
      </c>
      <c r="K144" s="56">
        <v>276991</v>
      </c>
      <c r="L144" s="56">
        <v>142119</v>
      </c>
      <c r="M144" s="57">
        <v>51.3</v>
      </c>
      <c r="N144" s="56">
        <v>8072</v>
      </c>
      <c r="O144" s="57">
        <v>2.9</v>
      </c>
      <c r="P144" s="57"/>
      <c r="Q144" s="56">
        <v>150191</v>
      </c>
      <c r="S144" s="57" t="str">
        <f t="shared" si="143"/>
        <v>20-24</v>
      </c>
      <c r="T144" s="56">
        <f t="shared" si="144"/>
        <v>3194</v>
      </c>
      <c r="U144" s="56">
        <f t="shared" si="145"/>
        <v>522</v>
      </c>
      <c r="V144" s="56"/>
      <c r="W144" s="56">
        <f t="shared" si="146"/>
        <v>3716</v>
      </c>
      <c r="X144" s="62">
        <f t="shared" si="147"/>
        <v>0.11767740033895807</v>
      </c>
      <c r="Y144" s="55">
        <f t="shared" si="148"/>
        <v>3194</v>
      </c>
      <c r="Z144" s="55">
        <f t="shared" si="149"/>
        <v>522</v>
      </c>
      <c r="AA144" s="90"/>
      <c r="AB144" s="35">
        <f t="shared" si="153"/>
        <v>1</v>
      </c>
      <c r="AC144" s="50">
        <f>E160/B160</f>
        <v>0.11281975171138418</v>
      </c>
      <c r="AD144" s="2">
        <f>AC144/AD143</f>
        <v>0.16117107387340598</v>
      </c>
      <c r="AE144" s="47" t="str">
        <f t="shared" si="132"/>
        <v>20-24</v>
      </c>
      <c r="AF144" s="45">
        <f t="shared" si="133"/>
        <v>276991</v>
      </c>
      <c r="AG144" s="45">
        <f t="shared" si="134"/>
        <v>142119</v>
      </c>
      <c r="AH144" s="45">
        <f t="shared" si="135"/>
        <v>8072</v>
      </c>
      <c r="AI144" s="45">
        <f t="shared" si="150"/>
        <v>134047</v>
      </c>
      <c r="AJ144" s="1">
        <f t="shared" si="136"/>
        <v>3194</v>
      </c>
      <c r="AK144" s="1">
        <f t="shared" si="137"/>
        <v>522</v>
      </c>
    </row>
    <row r="145" spans="1:37" x14ac:dyDescent="0.35">
      <c r="A145" s="54" t="str">
        <f t="shared" si="151"/>
        <v>25-29</v>
      </c>
      <c r="B145" s="55">
        <f t="shared" si="152"/>
        <v>310735</v>
      </c>
      <c r="C145" s="55">
        <f t="shared" si="138"/>
        <v>155192</v>
      </c>
      <c r="D145" s="55">
        <f t="shared" si="139"/>
        <v>49.9</v>
      </c>
      <c r="E145" s="55">
        <f t="shared" si="140"/>
        <v>12868</v>
      </c>
      <c r="F145" s="55"/>
      <c r="G145" s="55">
        <f t="shared" si="141"/>
        <v>4.0999999999999996</v>
      </c>
      <c r="H145" s="55">
        <f t="shared" si="142"/>
        <v>168060</v>
      </c>
      <c r="J145" s="54" t="s">
        <v>311</v>
      </c>
      <c r="K145" s="55">
        <v>310735</v>
      </c>
      <c r="L145" s="55">
        <v>158201</v>
      </c>
      <c r="M145" s="54">
        <v>50.9</v>
      </c>
      <c r="N145" s="55">
        <v>13577</v>
      </c>
      <c r="O145" s="54">
        <v>4.4000000000000004</v>
      </c>
      <c r="P145" s="54"/>
      <c r="Q145" s="55">
        <v>171778</v>
      </c>
      <c r="S145" s="54" t="str">
        <f t="shared" si="143"/>
        <v>25-29</v>
      </c>
      <c r="T145" s="55">
        <f t="shared" si="144"/>
        <v>3009</v>
      </c>
      <c r="U145" s="55">
        <f t="shared" si="145"/>
        <v>709</v>
      </c>
      <c r="V145" s="55"/>
      <c r="W145" s="55">
        <f t="shared" si="146"/>
        <v>3718</v>
      </c>
      <c r="X145" s="58">
        <f t="shared" si="147"/>
        <v>0.11086139562301968</v>
      </c>
      <c r="Y145" s="55">
        <f t="shared" si="148"/>
        <v>3009</v>
      </c>
      <c r="Z145" s="55">
        <f t="shared" si="149"/>
        <v>709</v>
      </c>
      <c r="AA145" s="90"/>
      <c r="AB145" s="35">
        <f t="shared" si="153"/>
        <v>1</v>
      </c>
      <c r="AC145" s="49" t="s">
        <v>363</v>
      </c>
      <c r="AD145" s="35"/>
      <c r="AE145" s="47" t="str">
        <f t="shared" si="132"/>
        <v>25-29</v>
      </c>
      <c r="AF145" s="45">
        <f t="shared" si="133"/>
        <v>310735</v>
      </c>
      <c r="AG145" s="45">
        <f t="shared" si="134"/>
        <v>158201</v>
      </c>
      <c r="AH145" s="45">
        <f t="shared" si="135"/>
        <v>13577</v>
      </c>
      <c r="AI145" s="45">
        <f t="shared" si="150"/>
        <v>144624</v>
      </c>
      <c r="AJ145" s="1">
        <f t="shared" si="136"/>
        <v>3009</v>
      </c>
      <c r="AK145" s="1">
        <f t="shared" si="137"/>
        <v>709</v>
      </c>
    </row>
    <row r="146" spans="1:37" x14ac:dyDescent="0.35">
      <c r="A146" s="54" t="str">
        <f t="shared" si="151"/>
        <v>30-34</v>
      </c>
      <c r="B146" s="55">
        <f t="shared" si="152"/>
        <v>356322</v>
      </c>
      <c r="C146" s="55">
        <f t="shared" si="138"/>
        <v>190444</v>
      </c>
      <c r="D146" s="55">
        <f t="shared" si="139"/>
        <v>53.4</v>
      </c>
      <c r="E146" s="55">
        <f t="shared" si="140"/>
        <v>16692</v>
      </c>
      <c r="F146" s="55"/>
      <c r="G146" s="55">
        <f t="shared" si="141"/>
        <v>4.7</v>
      </c>
      <c r="H146" s="55">
        <f t="shared" si="142"/>
        <v>207136</v>
      </c>
      <c r="J146" s="57" t="s">
        <v>312</v>
      </c>
      <c r="K146" s="56">
        <v>356322</v>
      </c>
      <c r="L146" s="56">
        <v>193296</v>
      </c>
      <c r="M146" s="57">
        <v>54.2</v>
      </c>
      <c r="N146" s="56">
        <v>17722</v>
      </c>
      <c r="O146" s="57">
        <v>5</v>
      </c>
      <c r="P146" s="57"/>
      <c r="Q146" s="56">
        <v>211018</v>
      </c>
      <c r="S146" s="57" t="str">
        <f t="shared" si="143"/>
        <v>30-34</v>
      </c>
      <c r="T146" s="56">
        <f t="shared" si="144"/>
        <v>2852</v>
      </c>
      <c r="U146" s="56">
        <f t="shared" si="145"/>
        <v>1030</v>
      </c>
      <c r="V146" s="56"/>
      <c r="W146" s="56">
        <f t="shared" si="146"/>
        <v>3882</v>
      </c>
      <c r="X146" s="62">
        <f t="shared" si="147"/>
        <v>0.10507700243165574</v>
      </c>
      <c r="Y146" s="55">
        <f t="shared" si="148"/>
        <v>2852</v>
      </c>
      <c r="Z146" s="55">
        <f t="shared" si="149"/>
        <v>1030</v>
      </c>
      <c r="AA146" s="90"/>
      <c r="AB146" s="35">
        <f t="shared" si="153"/>
        <v>1</v>
      </c>
      <c r="AC146" s="51" t="s">
        <v>366</v>
      </c>
      <c r="AD146" s="2">
        <v>0.7</v>
      </c>
      <c r="AE146" s="47" t="str">
        <f t="shared" si="132"/>
        <v>30-34</v>
      </c>
      <c r="AF146" s="45">
        <f t="shared" si="133"/>
        <v>356322</v>
      </c>
      <c r="AG146" s="45">
        <f t="shared" si="134"/>
        <v>193296</v>
      </c>
      <c r="AH146" s="45">
        <f t="shared" si="135"/>
        <v>17722</v>
      </c>
      <c r="AI146" s="45">
        <f t="shared" si="150"/>
        <v>175574</v>
      </c>
      <c r="AJ146" s="1">
        <f t="shared" si="136"/>
        <v>2852</v>
      </c>
      <c r="AK146" s="1">
        <f t="shared" si="137"/>
        <v>1030</v>
      </c>
    </row>
    <row r="147" spans="1:37" x14ac:dyDescent="0.35">
      <c r="A147" s="54" t="str">
        <f t="shared" si="151"/>
        <v>35-39</v>
      </c>
      <c r="B147" s="55">
        <f t="shared" si="152"/>
        <v>366699</v>
      </c>
      <c r="C147" s="55">
        <f t="shared" si="138"/>
        <v>208502</v>
      </c>
      <c r="D147" s="55">
        <f t="shared" si="139"/>
        <v>56.9</v>
      </c>
      <c r="E147" s="55">
        <f t="shared" si="140"/>
        <v>18926</v>
      </c>
      <c r="F147" s="55"/>
      <c r="G147" s="55">
        <f t="shared" si="141"/>
        <v>5.2</v>
      </c>
      <c r="H147" s="55">
        <f t="shared" si="142"/>
        <v>227428</v>
      </c>
      <c r="J147" s="54" t="s">
        <v>313</v>
      </c>
      <c r="K147" s="55">
        <v>366699</v>
      </c>
      <c r="L147" s="55">
        <v>211348</v>
      </c>
      <c r="M147" s="54">
        <v>57.6</v>
      </c>
      <c r="N147" s="55">
        <v>20065</v>
      </c>
      <c r="O147" s="54">
        <v>5.5</v>
      </c>
      <c r="P147" s="54"/>
      <c r="Q147" s="55">
        <v>231413</v>
      </c>
      <c r="S147" s="54" t="str">
        <f t="shared" si="143"/>
        <v>35-39</v>
      </c>
      <c r="T147" s="55">
        <f t="shared" si="144"/>
        <v>2846</v>
      </c>
      <c r="U147" s="55">
        <f t="shared" si="145"/>
        <v>1139</v>
      </c>
      <c r="V147" s="55"/>
      <c r="W147" s="55">
        <f t="shared" si="146"/>
        <v>3985</v>
      </c>
      <c r="X147" s="58">
        <f t="shared" si="147"/>
        <v>0.10485594281924693</v>
      </c>
      <c r="Y147" s="55">
        <f t="shared" si="148"/>
        <v>2846</v>
      </c>
      <c r="Z147" s="55">
        <f t="shared" si="149"/>
        <v>1139</v>
      </c>
      <c r="AA147" s="90"/>
      <c r="AB147" s="35">
        <f t="shared" si="153"/>
        <v>1</v>
      </c>
      <c r="AC147" s="50">
        <f>C161/B161</f>
        <v>0.5499244739515099</v>
      </c>
      <c r="AD147" s="2">
        <f>AC147/AD146</f>
        <v>0.78560639135929988</v>
      </c>
      <c r="AE147" s="47" t="str">
        <f t="shared" si="132"/>
        <v>35-39</v>
      </c>
      <c r="AF147" s="45">
        <f t="shared" si="133"/>
        <v>366699</v>
      </c>
      <c r="AG147" s="45">
        <f t="shared" si="134"/>
        <v>211348</v>
      </c>
      <c r="AH147" s="45">
        <f t="shared" si="135"/>
        <v>20065</v>
      </c>
      <c r="AI147" s="45">
        <f t="shared" si="150"/>
        <v>191283</v>
      </c>
      <c r="AJ147" s="1">
        <f t="shared" si="136"/>
        <v>2846</v>
      </c>
      <c r="AK147" s="1">
        <f t="shared" si="137"/>
        <v>1139</v>
      </c>
    </row>
    <row r="148" spans="1:37" x14ac:dyDescent="0.35">
      <c r="A148" s="54" t="str">
        <f t="shared" si="151"/>
        <v>40-44</v>
      </c>
      <c r="B148" s="55">
        <f t="shared" si="152"/>
        <v>325544</v>
      </c>
      <c r="C148" s="55">
        <f t="shared" si="138"/>
        <v>200938</v>
      </c>
      <c r="D148" s="55">
        <f t="shared" si="139"/>
        <v>61.7</v>
      </c>
      <c r="E148" s="55">
        <f t="shared" si="140"/>
        <v>17933</v>
      </c>
      <c r="F148" s="55"/>
      <c r="G148" s="55">
        <f t="shared" si="141"/>
        <v>5.5</v>
      </c>
      <c r="H148" s="55">
        <f t="shared" si="142"/>
        <v>218871</v>
      </c>
      <c r="J148" s="57" t="s">
        <v>314</v>
      </c>
      <c r="K148" s="56">
        <v>325544</v>
      </c>
      <c r="L148" s="56">
        <v>203196</v>
      </c>
      <c r="M148" s="57">
        <v>62.4</v>
      </c>
      <c r="N148" s="56">
        <v>19014</v>
      </c>
      <c r="O148" s="57">
        <v>5.8</v>
      </c>
      <c r="P148" s="57"/>
      <c r="Q148" s="56">
        <v>222210</v>
      </c>
      <c r="S148" s="57" t="str">
        <f t="shared" si="143"/>
        <v>40-44</v>
      </c>
      <c r="T148" s="56">
        <f t="shared" si="144"/>
        <v>2258</v>
      </c>
      <c r="U148" s="56">
        <f t="shared" si="145"/>
        <v>1081</v>
      </c>
      <c r="V148" s="56"/>
      <c r="W148" s="56">
        <f t="shared" si="146"/>
        <v>3339</v>
      </c>
      <c r="X148" s="62">
        <f t="shared" si="147"/>
        <v>8.3192100803183261E-2</v>
      </c>
      <c r="Y148" s="55">
        <f t="shared" si="148"/>
        <v>2258</v>
      </c>
      <c r="Z148" s="55">
        <f t="shared" si="149"/>
        <v>1081</v>
      </c>
      <c r="AA148" s="90"/>
      <c r="AB148" s="35">
        <f t="shared" si="153"/>
        <v>1</v>
      </c>
      <c r="AC148" s="52" t="s">
        <v>367</v>
      </c>
      <c r="AD148" s="2">
        <v>0.7</v>
      </c>
      <c r="AE148" s="47" t="str">
        <f t="shared" si="132"/>
        <v>40-44</v>
      </c>
      <c r="AF148" s="45">
        <f t="shared" si="133"/>
        <v>325544</v>
      </c>
      <c r="AG148" s="45">
        <f t="shared" si="134"/>
        <v>203196</v>
      </c>
      <c r="AH148" s="45">
        <f t="shared" si="135"/>
        <v>19014</v>
      </c>
      <c r="AI148" s="45">
        <f t="shared" si="150"/>
        <v>184182</v>
      </c>
      <c r="AJ148" s="1">
        <f t="shared" si="136"/>
        <v>2258</v>
      </c>
      <c r="AK148" s="1">
        <f t="shared" si="137"/>
        <v>1081</v>
      </c>
    </row>
    <row r="149" spans="1:37" x14ac:dyDescent="0.35">
      <c r="A149" s="54" t="str">
        <f t="shared" si="151"/>
        <v>45-49</v>
      </c>
      <c r="B149" s="55">
        <f t="shared" si="152"/>
        <v>291312</v>
      </c>
      <c r="C149" s="55">
        <f t="shared" si="138"/>
        <v>190727</v>
      </c>
      <c r="D149" s="55">
        <f t="shared" si="139"/>
        <v>65.5</v>
      </c>
      <c r="E149" s="55">
        <f t="shared" si="140"/>
        <v>17403</v>
      </c>
      <c r="F149" s="55"/>
      <c r="G149" s="55">
        <f t="shared" si="141"/>
        <v>6</v>
      </c>
      <c r="H149" s="55">
        <f t="shared" si="142"/>
        <v>208130</v>
      </c>
      <c r="J149" s="54" t="s">
        <v>315</v>
      </c>
      <c r="K149" s="55">
        <v>291312</v>
      </c>
      <c r="L149" s="55">
        <v>192623</v>
      </c>
      <c r="M149" s="54">
        <v>66.099999999999994</v>
      </c>
      <c r="N149" s="55">
        <v>18581</v>
      </c>
      <c r="O149" s="54">
        <v>6.4</v>
      </c>
      <c r="P149" s="54"/>
      <c r="Q149" s="55">
        <v>211204</v>
      </c>
      <c r="S149" s="54" t="str">
        <f t="shared" si="143"/>
        <v>45-49</v>
      </c>
      <c r="T149" s="55">
        <f t="shared" si="144"/>
        <v>1896</v>
      </c>
      <c r="U149" s="55">
        <f t="shared" si="145"/>
        <v>1178</v>
      </c>
      <c r="V149" s="55"/>
      <c r="W149" s="55">
        <f t="shared" si="146"/>
        <v>3074</v>
      </c>
      <c r="X149" s="58">
        <f t="shared" si="147"/>
        <v>6.9854837521184876E-2</v>
      </c>
      <c r="Y149" s="55">
        <f t="shared" si="148"/>
        <v>1896</v>
      </c>
      <c r="Z149" s="55">
        <f t="shared" si="149"/>
        <v>1178</v>
      </c>
      <c r="AA149" s="90"/>
      <c r="AB149" s="35">
        <f t="shared" si="153"/>
        <v>1</v>
      </c>
      <c r="AC149" s="50">
        <f>E161/B161</f>
        <v>9.606873105278145E-2</v>
      </c>
      <c r="AD149" s="2">
        <f>AC149/AD148</f>
        <v>0.13724104436111637</v>
      </c>
      <c r="AE149" s="47" t="str">
        <f t="shared" si="132"/>
        <v>45-49</v>
      </c>
      <c r="AF149" s="45">
        <f t="shared" si="133"/>
        <v>291312</v>
      </c>
      <c r="AG149" s="45">
        <f t="shared" si="134"/>
        <v>192623</v>
      </c>
      <c r="AH149" s="45">
        <f t="shared" si="135"/>
        <v>18581</v>
      </c>
      <c r="AI149" s="45">
        <f t="shared" si="150"/>
        <v>174042</v>
      </c>
      <c r="AJ149" s="1">
        <f t="shared" si="136"/>
        <v>1896</v>
      </c>
      <c r="AK149" s="1">
        <f t="shared" si="137"/>
        <v>1178</v>
      </c>
    </row>
    <row r="150" spans="1:37" x14ac:dyDescent="0.35">
      <c r="A150" s="54" t="str">
        <f t="shared" si="151"/>
        <v>50-54</v>
      </c>
      <c r="B150" s="55">
        <f t="shared" si="152"/>
        <v>262948</v>
      </c>
      <c r="C150" s="55">
        <f t="shared" si="138"/>
        <v>187957</v>
      </c>
      <c r="D150" s="55">
        <f t="shared" si="139"/>
        <v>71.5</v>
      </c>
      <c r="E150" s="55">
        <f t="shared" si="140"/>
        <v>17256</v>
      </c>
      <c r="F150" s="55"/>
      <c r="G150" s="55">
        <f t="shared" si="141"/>
        <v>6.6</v>
      </c>
      <c r="H150" s="55">
        <f t="shared" si="142"/>
        <v>205213</v>
      </c>
      <c r="J150" s="57" t="s">
        <v>316</v>
      </c>
      <c r="K150" s="56">
        <v>262948</v>
      </c>
      <c r="L150" s="56">
        <v>189369</v>
      </c>
      <c r="M150" s="57">
        <v>72</v>
      </c>
      <c r="N150" s="56">
        <v>18733</v>
      </c>
      <c r="O150" s="57">
        <v>7.1</v>
      </c>
      <c r="P150" s="57"/>
      <c r="Q150" s="56">
        <v>208102</v>
      </c>
      <c r="S150" s="57" t="str">
        <f t="shared" si="143"/>
        <v>50-54</v>
      </c>
      <c r="T150" s="56">
        <f t="shared" si="144"/>
        <v>1412</v>
      </c>
      <c r="U150" s="56">
        <f t="shared" si="145"/>
        <v>1477</v>
      </c>
      <c r="V150" s="56"/>
      <c r="W150" s="56">
        <f t="shared" si="146"/>
        <v>2889</v>
      </c>
      <c r="X150" s="62">
        <f t="shared" si="147"/>
        <v>5.2022695453540636E-2</v>
      </c>
      <c r="Y150" s="55">
        <f t="shared" si="148"/>
        <v>1412</v>
      </c>
      <c r="Z150" s="55">
        <f t="shared" si="149"/>
        <v>1477</v>
      </c>
      <c r="AA150" s="90"/>
      <c r="AB150" s="35">
        <f t="shared" si="153"/>
        <v>1</v>
      </c>
      <c r="AC150" s="35"/>
      <c r="AD150" s="36"/>
      <c r="AE150" s="47" t="str">
        <f t="shared" si="132"/>
        <v>50-54</v>
      </c>
      <c r="AF150" s="45">
        <f t="shared" si="133"/>
        <v>262948</v>
      </c>
      <c r="AG150" s="45">
        <f t="shared" si="134"/>
        <v>189369</v>
      </c>
      <c r="AH150" s="45">
        <f t="shared" si="135"/>
        <v>18733</v>
      </c>
      <c r="AI150" s="45">
        <f t="shared" si="150"/>
        <v>170636</v>
      </c>
      <c r="AJ150" s="1">
        <f t="shared" si="136"/>
        <v>1412</v>
      </c>
      <c r="AK150" s="1">
        <f t="shared" si="137"/>
        <v>1477</v>
      </c>
    </row>
    <row r="151" spans="1:37" x14ac:dyDescent="0.35">
      <c r="A151" s="54" t="str">
        <f t="shared" si="151"/>
        <v>55-59</v>
      </c>
      <c r="B151" s="55">
        <f t="shared" si="152"/>
        <v>285387</v>
      </c>
      <c r="C151" s="55">
        <f t="shared" si="138"/>
        <v>206600</v>
      </c>
      <c r="D151" s="55">
        <f t="shared" si="139"/>
        <v>72.400000000000006</v>
      </c>
      <c r="E151" s="55">
        <f t="shared" si="140"/>
        <v>19281</v>
      </c>
      <c r="F151" s="55"/>
      <c r="G151" s="55">
        <f t="shared" si="141"/>
        <v>6.8</v>
      </c>
      <c r="H151" s="55">
        <f t="shared" si="142"/>
        <v>225881</v>
      </c>
      <c r="J151" s="54" t="s">
        <v>317</v>
      </c>
      <c r="K151" s="55">
        <v>285387</v>
      </c>
      <c r="L151" s="55">
        <v>207758</v>
      </c>
      <c r="M151" s="54">
        <v>72.8</v>
      </c>
      <c r="N151" s="55">
        <v>21990</v>
      </c>
      <c r="O151" s="54">
        <v>7.7</v>
      </c>
      <c r="P151" s="54"/>
      <c r="Q151" s="55">
        <v>229748</v>
      </c>
      <c r="S151" s="54" t="str">
        <f t="shared" si="143"/>
        <v>55-59</v>
      </c>
      <c r="T151" s="55">
        <f t="shared" si="144"/>
        <v>1158</v>
      </c>
      <c r="U151" s="55">
        <f t="shared" si="145"/>
        <v>2709</v>
      </c>
      <c r="V151" s="55"/>
      <c r="W151" s="55">
        <f t="shared" si="146"/>
        <v>3867</v>
      </c>
      <c r="X151" s="58">
        <f t="shared" si="147"/>
        <v>4.2664505194900892E-2</v>
      </c>
      <c r="Y151" s="55">
        <f t="shared" si="148"/>
        <v>1158</v>
      </c>
      <c r="Z151" s="55">
        <f t="shared" si="149"/>
        <v>2709</v>
      </c>
      <c r="AA151" s="90"/>
      <c r="AB151" s="35">
        <f t="shared" si="153"/>
        <v>1</v>
      </c>
      <c r="AC151" s="65">
        <f>J139</f>
        <v>44350</v>
      </c>
      <c r="AD151" s="36"/>
      <c r="AE151" s="47" t="str">
        <f t="shared" si="132"/>
        <v>55-59</v>
      </c>
      <c r="AF151" s="45">
        <f t="shared" si="133"/>
        <v>285387</v>
      </c>
      <c r="AG151" s="45">
        <f t="shared" si="134"/>
        <v>207758</v>
      </c>
      <c r="AH151" s="45">
        <f t="shared" si="135"/>
        <v>21990</v>
      </c>
      <c r="AI151" s="45">
        <f t="shared" si="150"/>
        <v>185768</v>
      </c>
      <c r="AJ151" s="1">
        <f t="shared" si="136"/>
        <v>1158</v>
      </c>
      <c r="AK151" s="1">
        <f t="shared" si="137"/>
        <v>2709</v>
      </c>
    </row>
    <row r="152" spans="1:37" x14ac:dyDescent="0.35">
      <c r="A152" s="54" t="str">
        <f t="shared" si="151"/>
        <v>60-64</v>
      </c>
      <c r="B152" s="55">
        <f t="shared" si="152"/>
        <v>271707</v>
      </c>
      <c r="C152" s="55">
        <f t="shared" si="138"/>
        <v>209995</v>
      </c>
      <c r="D152" s="55">
        <f t="shared" si="139"/>
        <v>77.3</v>
      </c>
      <c r="E152" s="55">
        <f t="shared" si="140"/>
        <v>25444</v>
      </c>
      <c r="F152" s="55"/>
      <c r="G152" s="55">
        <f t="shared" si="141"/>
        <v>9.4</v>
      </c>
      <c r="H152" s="55">
        <f t="shared" si="142"/>
        <v>235439</v>
      </c>
      <c r="J152" s="57" t="s">
        <v>318</v>
      </c>
      <c r="K152" s="56">
        <v>271707</v>
      </c>
      <c r="L152" s="56">
        <v>210878</v>
      </c>
      <c r="M152" s="57">
        <v>77.599999999999994</v>
      </c>
      <c r="N152" s="56">
        <v>33968</v>
      </c>
      <c r="O152" s="57">
        <v>12.5</v>
      </c>
      <c r="P152" s="57"/>
      <c r="Q152" s="56">
        <v>244846</v>
      </c>
      <c r="S152" s="57" t="str">
        <f t="shared" si="143"/>
        <v>60-64</v>
      </c>
      <c r="T152" s="56">
        <f t="shared" si="144"/>
        <v>883</v>
      </c>
      <c r="U152" s="56">
        <f t="shared" si="145"/>
        <v>8524</v>
      </c>
      <c r="V152" s="56"/>
      <c r="W152" s="56">
        <f t="shared" si="146"/>
        <v>9407</v>
      </c>
      <c r="X152" s="62">
        <f t="shared" si="147"/>
        <v>3.25326062928303E-2</v>
      </c>
      <c r="Y152" s="55">
        <f t="shared" si="148"/>
        <v>883</v>
      </c>
      <c r="Z152" s="55">
        <f t="shared" si="149"/>
        <v>8524</v>
      </c>
      <c r="AA152" s="90"/>
      <c r="AB152" s="35">
        <f t="shared" si="153"/>
        <v>1</v>
      </c>
      <c r="AC152" s="49" t="s">
        <v>365</v>
      </c>
      <c r="AD152" s="36"/>
      <c r="AE152" s="47" t="str">
        <f t="shared" si="132"/>
        <v>60-64</v>
      </c>
      <c r="AF152" s="45">
        <f t="shared" si="133"/>
        <v>271707</v>
      </c>
      <c r="AG152" s="45">
        <f t="shared" si="134"/>
        <v>210878</v>
      </c>
      <c r="AH152" s="45">
        <f t="shared" si="135"/>
        <v>33968</v>
      </c>
      <c r="AI152" s="45">
        <f t="shared" si="150"/>
        <v>176910</v>
      </c>
      <c r="AJ152" s="1">
        <f t="shared" si="136"/>
        <v>883</v>
      </c>
      <c r="AK152" s="1">
        <f t="shared" si="137"/>
        <v>8524</v>
      </c>
    </row>
    <row r="153" spans="1:37" x14ac:dyDescent="0.35">
      <c r="A153" s="54" t="str">
        <f t="shared" si="151"/>
        <v>65-69</v>
      </c>
      <c r="B153" s="55">
        <f t="shared" si="152"/>
        <v>217596</v>
      </c>
      <c r="C153" s="55">
        <f t="shared" si="138"/>
        <v>179911</v>
      </c>
      <c r="D153" s="55">
        <f t="shared" si="139"/>
        <v>82.7</v>
      </c>
      <c r="E153" s="55">
        <f t="shared" si="140"/>
        <v>35125</v>
      </c>
      <c r="F153" s="55"/>
      <c r="G153" s="55">
        <f t="shared" si="141"/>
        <v>16.100000000000001</v>
      </c>
      <c r="H153" s="55">
        <f t="shared" si="142"/>
        <v>215036</v>
      </c>
      <c r="J153" s="54" t="s">
        <v>319</v>
      </c>
      <c r="K153" s="55">
        <v>217596</v>
      </c>
      <c r="L153" s="55">
        <v>180374</v>
      </c>
      <c r="M153" s="54">
        <v>82.9</v>
      </c>
      <c r="N153" s="55">
        <v>44911</v>
      </c>
      <c r="O153" s="54">
        <v>20.6</v>
      </c>
      <c r="P153" s="54"/>
      <c r="Q153" s="55">
        <v>225285</v>
      </c>
      <c r="S153" s="54" t="str">
        <f t="shared" si="143"/>
        <v>65-69</v>
      </c>
      <c r="T153" s="55">
        <f t="shared" si="144"/>
        <v>463</v>
      </c>
      <c r="U153" s="55">
        <f t="shared" si="145"/>
        <v>9786</v>
      </c>
      <c r="V153" s="55"/>
      <c r="W153" s="55">
        <f t="shared" si="146"/>
        <v>10249</v>
      </c>
      <c r="X153" s="58">
        <f t="shared" si="147"/>
        <v>1.7058433424213395E-2</v>
      </c>
      <c r="Y153" s="55">
        <f t="shared" si="148"/>
        <v>463</v>
      </c>
      <c r="Z153" s="55">
        <f t="shared" si="149"/>
        <v>9786</v>
      </c>
      <c r="AA153" s="90"/>
      <c r="AB153" s="35">
        <f t="shared" si="153"/>
        <v>1</v>
      </c>
      <c r="AC153" s="51" t="s">
        <v>366</v>
      </c>
      <c r="AD153" s="2">
        <v>0.7</v>
      </c>
      <c r="AE153" s="47" t="str">
        <f t="shared" si="132"/>
        <v>65-69</v>
      </c>
      <c r="AF153" s="45">
        <f t="shared" si="133"/>
        <v>217596</v>
      </c>
      <c r="AG153" s="45">
        <f t="shared" si="134"/>
        <v>180374</v>
      </c>
      <c r="AH153" s="45">
        <f t="shared" si="135"/>
        <v>44911</v>
      </c>
      <c r="AI153" s="45">
        <f t="shared" si="150"/>
        <v>135463</v>
      </c>
      <c r="AJ153" s="1">
        <f t="shared" si="136"/>
        <v>463</v>
      </c>
      <c r="AK153" s="1">
        <f t="shared" si="137"/>
        <v>9786</v>
      </c>
    </row>
    <row r="154" spans="1:37" x14ac:dyDescent="0.35">
      <c r="A154" s="54" t="str">
        <f t="shared" si="151"/>
        <v>70-74</v>
      </c>
      <c r="B154" s="55">
        <f t="shared" si="152"/>
        <v>166506</v>
      </c>
      <c r="C154" s="55">
        <f t="shared" si="138"/>
        <v>139435</v>
      </c>
      <c r="D154" s="55">
        <f t="shared" si="139"/>
        <v>83.7</v>
      </c>
      <c r="E154" s="55">
        <f t="shared" si="140"/>
        <v>43426</v>
      </c>
      <c r="F154" s="55"/>
      <c r="G154" s="55">
        <f t="shared" si="141"/>
        <v>26.1</v>
      </c>
      <c r="H154" s="55">
        <f t="shared" si="142"/>
        <v>182861</v>
      </c>
      <c r="J154" s="57" t="s">
        <v>320</v>
      </c>
      <c r="K154" s="56">
        <v>166506</v>
      </c>
      <c r="L154" s="56">
        <v>139746</v>
      </c>
      <c r="M154" s="57">
        <v>83.9</v>
      </c>
      <c r="N154" s="56">
        <v>51144</v>
      </c>
      <c r="O154" s="57">
        <v>30.7</v>
      </c>
      <c r="P154" s="57"/>
      <c r="Q154" s="56">
        <v>190890</v>
      </c>
      <c r="S154" s="57" t="str">
        <f t="shared" si="143"/>
        <v>70-74</v>
      </c>
      <c r="T154" s="56">
        <f t="shared" si="144"/>
        <v>311</v>
      </c>
      <c r="U154" s="56">
        <f t="shared" si="145"/>
        <v>7718</v>
      </c>
      <c r="V154" s="56"/>
      <c r="W154" s="56">
        <f t="shared" si="146"/>
        <v>8029</v>
      </c>
      <c r="X154" s="62">
        <f t="shared" si="147"/>
        <v>1.145825657652347E-2</v>
      </c>
      <c r="Y154" s="55">
        <f t="shared" si="148"/>
        <v>311</v>
      </c>
      <c r="Z154" s="55">
        <f t="shared" si="149"/>
        <v>7718</v>
      </c>
      <c r="AA154" s="90"/>
      <c r="AB154" s="35">
        <f t="shared" si="153"/>
        <v>1</v>
      </c>
      <c r="AC154" s="50">
        <f>L160/K160</f>
        <v>0.65294179454983903</v>
      </c>
      <c r="AD154" s="2">
        <f>AC154/AD153</f>
        <v>0.93277399221405577</v>
      </c>
      <c r="AE154" s="48" t="str">
        <f t="shared" si="132"/>
        <v>70-74</v>
      </c>
      <c r="AF154" s="45">
        <f t="shared" si="133"/>
        <v>166506</v>
      </c>
      <c r="AG154" s="45">
        <f t="shared" si="134"/>
        <v>139746</v>
      </c>
      <c r="AH154" s="45">
        <f t="shared" si="135"/>
        <v>51144</v>
      </c>
      <c r="AI154" s="46">
        <f t="shared" si="150"/>
        <v>88602</v>
      </c>
      <c r="AJ154" s="1">
        <f t="shared" si="136"/>
        <v>311</v>
      </c>
      <c r="AK154" s="1">
        <f t="shared" si="137"/>
        <v>7718</v>
      </c>
    </row>
    <row r="155" spans="1:37" x14ac:dyDescent="0.35">
      <c r="A155" s="54" t="str">
        <f t="shared" si="151"/>
        <v>75-79</v>
      </c>
      <c r="B155" s="55">
        <f t="shared" si="152"/>
        <v>107003</v>
      </c>
      <c r="C155" s="55">
        <f t="shared" si="138"/>
        <v>91082</v>
      </c>
      <c r="D155" s="55">
        <f t="shared" si="139"/>
        <v>85.1</v>
      </c>
      <c r="E155" s="55">
        <f t="shared" si="140"/>
        <v>76773</v>
      </c>
      <c r="F155" s="55"/>
      <c r="G155" s="55">
        <f t="shared" si="141"/>
        <v>71.7</v>
      </c>
      <c r="H155" s="55">
        <f t="shared" si="142"/>
        <v>167855</v>
      </c>
      <c r="J155" s="54" t="s">
        <v>321</v>
      </c>
      <c r="K155" s="55">
        <v>107003</v>
      </c>
      <c r="L155" s="55">
        <v>91193</v>
      </c>
      <c r="M155" s="54">
        <v>85.2</v>
      </c>
      <c r="N155" s="55">
        <v>77258</v>
      </c>
      <c r="O155" s="54">
        <v>72.2</v>
      </c>
      <c r="P155" s="54"/>
      <c r="Q155" s="55">
        <v>168451</v>
      </c>
      <c r="S155" s="54" t="str">
        <f t="shared" si="143"/>
        <v>75-79</v>
      </c>
      <c r="T155" s="55">
        <f t="shared" si="144"/>
        <v>111</v>
      </c>
      <c r="U155" s="55">
        <f t="shared" si="145"/>
        <v>485</v>
      </c>
      <c r="V155" s="55"/>
      <c r="W155" s="55">
        <f t="shared" si="146"/>
        <v>596</v>
      </c>
      <c r="X155" s="58">
        <f t="shared" si="147"/>
        <v>4.0896028295630393E-3</v>
      </c>
      <c r="Y155" s="55">
        <f t="shared" si="148"/>
        <v>111</v>
      </c>
      <c r="Z155" s="55">
        <f t="shared" si="149"/>
        <v>485</v>
      </c>
      <c r="AA155" s="90"/>
      <c r="AB155" s="35">
        <f t="shared" si="153"/>
        <v>1</v>
      </c>
      <c r="AC155" s="52" t="s">
        <v>367</v>
      </c>
      <c r="AD155" s="2">
        <v>0.7</v>
      </c>
      <c r="AE155" s="48" t="str">
        <f t="shared" si="132"/>
        <v>75-79</v>
      </c>
      <c r="AF155" s="45">
        <f t="shared" si="133"/>
        <v>107003</v>
      </c>
      <c r="AG155" s="45">
        <f t="shared" si="134"/>
        <v>91193</v>
      </c>
      <c r="AH155" s="45">
        <f t="shared" si="135"/>
        <v>77258</v>
      </c>
      <c r="AI155" s="46">
        <f t="shared" si="150"/>
        <v>13935</v>
      </c>
      <c r="AJ155" s="1">
        <f t="shared" si="136"/>
        <v>111</v>
      </c>
      <c r="AK155" s="1">
        <f t="shared" si="137"/>
        <v>485</v>
      </c>
    </row>
    <row r="156" spans="1:37" x14ac:dyDescent="0.35">
      <c r="A156" s="54" t="str">
        <f t="shared" si="151"/>
        <v>80-84</v>
      </c>
      <c r="B156" s="55">
        <f t="shared" si="152"/>
        <v>69877</v>
      </c>
      <c r="C156" s="55">
        <f t="shared" si="138"/>
        <v>60699</v>
      </c>
      <c r="D156" s="55">
        <f t="shared" si="139"/>
        <v>86.9</v>
      </c>
      <c r="E156" s="55">
        <f t="shared" si="140"/>
        <v>52272</v>
      </c>
      <c r="F156" s="55"/>
      <c r="G156" s="55">
        <f t="shared" si="141"/>
        <v>74.8</v>
      </c>
      <c r="H156" s="55">
        <f t="shared" si="142"/>
        <v>112971</v>
      </c>
      <c r="J156" s="57" t="s">
        <v>322</v>
      </c>
      <c r="K156" s="56">
        <v>69877</v>
      </c>
      <c r="L156" s="56">
        <v>60753</v>
      </c>
      <c r="M156" s="57">
        <v>86.9</v>
      </c>
      <c r="N156" s="56">
        <v>52546</v>
      </c>
      <c r="O156" s="57">
        <v>75.2</v>
      </c>
      <c r="P156" s="57"/>
      <c r="Q156" s="56">
        <v>113299</v>
      </c>
      <c r="S156" s="57" t="str">
        <f t="shared" si="143"/>
        <v>80-84</v>
      </c>
      <c r="T156" s="56">
        <f t="shared" si="144"/>
        <v>54</v>
      </c>
      <c r="U156" s="56">
        <f t="shared" si="145"/>
        <v>274</v>
      </c>
      <c r="V156" s="56"/>
      <c r="W156" s="56">
        <f t="shared" si="146"/>
        <v>328</v>
      </c>
      <c r="X156" s="62">
        <f t="shared" si="147"/>
        <v>1.9895365116793162E-3</v>
      </c>
      <c r="Y156" s="55">
        <f t="shared" si="148"/>
        <v>54</v>
      </c>
      <c r="Z156" s="55">
        <f t="shared" si="149"/>
        <v>274</v>
      </c>
      <c r="AA156" s="90"/>
      <c r="AB156" s="35">
        <f t="shared" si="153"/>
        <v>1</v>
      </c>
      <c r="AC156" s="50">
        <f>N160/K160</f>
        <v>0.12248125751932039</v>
      </c>
      <c r="AD156" s="2">
        <f>AC156/AD155</f>
        <v>0.17497322502760057</v>
      </c>
      <c r="AE156" s="48" t="str">
        <f t="shared" si="132"/>
        <v>80-84</v>
      </c>
      <c r="AF156" s="45">
        <f t="shared" si="133"/>
        <v>69877</v>
      </c>
      <c r="AG156" s="45">
        <f t="shared" si="134"/>
        <v>60753</v>
      </c>
      <c r="AH156" s="45">
        <f t="shared" si="135"/>
        <v>52546</v>
      </c>
      <c r="AI156" s="46">
        <f t="shared" si="150"/>
        <v>8207</v>
      </c>
      <c r="AJ156" s="1">
        <f t="shared" si="136"/>
        <v>54</v>
      </c>
      <c r="AK156" s="1">
        <f t="shared" si="137"/>
        <v>274</v>
      </c>
    </row>
    <row r="157" spans="1:37" x14ac:dyDescent="0.35">
      <c r="A157" s="54" t="str">
        <f t="shared" si="151"/>
        <v>85-89</v>
      </c>
      <c r="B157" s="55">
        <f t="shared" si="152"/>
        <v>44852</v>
      </c>
      <c r="C157" s="55">
        <f t="shared" si="138"/>
        <v>38938</v>
      </c>
      <c r="D157" s="55">
        <f t="shared" si="139"/>
        <v>86.8</v>
      </c>
      <c r="E157" s="55">
        <f t="shared" si="140"/>
        <v>34254</v>
      </c>
      <c r="F157" s="55"/>
      <c r="G157" s="55">
        <f t="shared" si="141"/>
        <v>76.400000000000006</v>
      </c>
      <c r="H157" s="55">
        <f t="shared" si="142"/>
        <v>73192</v>
      </c>
      <c r="J157" s="54" t="s">
        <v>323</v>
      </c>
      <c r="K157" s="55">
        <v>44852</v>
      </c>
      <c r="L157" s="55">
        <v>38980</v>
      </c>
      <c r="M157" s="54">
        <v>86.9</v>
      </c>
      <c r="N157" s="55">
        <v>34391</v>
      </c>
      <c r="O157" s="54">
        <v>76.7</v>
      </c>
      <c r="P157" s="54"/>
      <c r="Q157" s="55">
        <v>73371</v>
      </c>
      <c r="S157" s="54" t="str">
        <f t="shared" si="143"/>
        <v>85-89</v>
      </c>
      <c r="T157" s="55">
        <f t="shared" si="144"/>
        <v>42</v>
      </c>
      <c r="U157" s="55">
        <f t="shared" si="145"/>
        <v>137</v>
      </c>
      <c r="V157" s="55"/>
      <c r="W157" s="55">
        <f t="shared" si="146"/>
        <v>179</v>
      </c>
      <c r="X157" s="58">
        <f t="shared" si="147"/>
        <v>1.5474172868616904E-3</v>
      </c>
      <c r="Y157" s="55">
        <f t="shared" si="148"/>
        <v>42</v>
      </c>
      <c r="Z157" s="55">
        <f t="shared" si="149"/>
        <v>137</v>
      </c>
      <c r="AA157" s="90"/>
      <c r="AB157" s="35">
        <f t="shared" si="153"/>
        <v>1</v>
      </c>
      <c r="AC157" s="49" t="s">
        <v>362</v>
      </c>
      <c r="AD157" s="35"/>
      <c r="AE157" s="48" t="str">
        <f t="shared" si="132"/>
        <v>85-89</v>
      </c>
      <c r="AF157" s="45">
        <f t="shared" si="133"/>
        <v>44852</v>
      </c>
      <c r="AG157" s="45">
        <f t="shared" si="134"/>
        <v>38980</v>
      </c>
      <c r="AH157" s="45">
        <f t="shared" si="135"/>
        <v>34391</v>
      </c>
      <c r="AI157" s="46">
        <f t="shared" si="150"/>
        <v>4589</v>
      </c>
      <c r="AJ157" s="1">
        <f t="shared" si="136"/>
        <v>42</v>
      </c>
      <c r="AK157" s="1">
        <f t="shared" si="137"/>
        <v>137</v>
      </c>
    </row>
    <row r="158" spans="1:37" x14ac:dyDescent="0.35">
      <c r="A158" s="54" t="str">
        <f t="shared" si="151"/>
        <v>90+</v>
      </c>
      <c r="B158" s="55">
        <f t="shared" si="152"/>
        <v>28637</v>
      </c>
      <c r="C158" s="55">
        <f t="shared" si="138"/>
        <v>24869</v>
      </c>
      <c r="D158" s="55">
        <f t="shared" si="139"/>
        <v>86.8</v>
      </c>
      <c r="E158" s="55">
        <f t="shared" si="140"/>
        <v>22328</v>
      </c>
      <c r="F158" s="55"/>
      <c r="G158" s="55">
        <f t="shared" si="141"/>
        <v>78</v>
      </c>
      <c r="H158" s="55">
        <f t="shared" si="142"/>
        <v>47197</v>
      </c>
      <c r="J158" s="57" t="s">
        <v>324</v>
      </c>
      <c r="K158" s="56">
        <v>28637</v>
      </c>
      <c r="L158" s="56">
        <v>24887</v>
      </c>
      <c r="M158" s="57">
        <v>86.9</v>
      </c>
      <c r="N158" s="56">
        <v>22409</v>
      </c>
      <c r="O158" s="57">
        <v>78.2</v>
      </c>
      <c r="P158" s="57"/>
      <c r="Q158" s="56">
        <v>47296</v>
      </c>
      <c r="S158" s="57" t="str">
        <f t="shared" si="143"/>
        <v>90+</v>
      </c>
      <c r="T158" s="56">
        <f t="shared" si="144"/>
        <v>18</v>
      </c>
      <c r="U158" s="56">
        <f t="shared" si="145"/>
        <v>81</v>
      </c>
      <c r="V158" s="56"/>
      <c r="W158" s="56">
        <f t="shared" si="146"/>
        <v>99</v>
      </c>
      <c r="X158" s="62">
        <f t="shared" si="147"/>
        <v>6.6317883722643873E-4</v>
      </c>
      <c r="Y158" s="55">
        <f t="shared" si="148"/>
        <v>18</v>
      </c>
      <c r="Z158" s="55">
        <f t="shared" si="149"/>
        <v>81</v>
      </c>
      <c r="AA158" s="90"/>
      <c r="AB158" s="35">
        <f t="shared" si="153"/>
        <v>1</v>
      </c>
      <c r="AC158" s="51" t="s">
        <v>366</v>
      </c>
      <c r="AD158" s="2">
        <v>0.7</v>
      </c>
      <c r="AE158" s="48" t="str">
        <f t="shared" si="132"/>
        <v>90+</v>
      </c>
      <c r="AF158" s="45">
        <f t="shared" si="133"/>
        <v>28637</v>
      </c>
      <c r="AG158" s="45">
        <f t="shared" si="134"/>
        <v>24887</v>
      </c>
      <c r="AH158" s="45">
        <f t="shared" si="135"/>
        <v>22409</v>
      </c>
      <c r="AI158" s="46">
        <f t="shared" si="150"/>
        <v>2478</v>
      </c>
      <c r="AJ158" s="1">
        <f t="shared" si="136"/>
        <v>18</v>
      </c>
      <c r="AK158" s="1">
        <f t="shared" si="137"/>
        <v>81</v>
      </c>
    </row>
    <row r="159" spans="1:37" x14ac:dyDescent="0.35">
      <c r="A159" s="54" t="str">
        <f t="shared" si="151"/>
        <v>Unknown</v>
      </c>
      <c r="B159" s="55" t="str">
        <f t="shared" si="152"/>
        <v>NA</v>
      </c>
      <c r="C159" s="55">
        <f t="shared" si="138"/>
        <v>25757</v>
      </c>
      <c r="D159" s="55" t="str">
        <f t="shared" si="139"/>
        <v>NA</v>
      </c>
      <c r="E159" s="55">
        <f t="shared" si="140"/>
        <v>9672</v>
      </c>
      <c r="F159" s="55"/>
      <c r="G159" s="55" t="str">
        <f t="shared" si="141"/>
        <v>NA</v>
      </c>
      <c r="H159" s="55">
        <f t="shared" si="142"/>
        <v>35429</v>
      </c>
      <c r="J159" s="54" t="s">
        <v>325</v>
      </c>
      <c r="K159" s="54" t="s">
        <v>326</v>
      </c>
      <c r="L159" s="55">
        <v>25855</v>
      </c>
      <c r="M159" s="54" t="s">
        <v>326</v>
      </c>
      <c r="N159" s="55">
        <v>9299</v>
      </c>
      <c r="O159" s="54" t="s">
        <v>326</v>
      </c>
      <c r="P159" s="54"/>
      <c r="Q159" s="55">
        <v>35154</v>
      </c>
      <c r="S159" s="54" t="str">
        <f t="shared" si="143"/>
        <v>Unknown</v>
      </c>
      <c r="T159" s="54">
        <f t="shared" si="144"/>
        <v>98</v>
      </c>
      <c r="U159" s="54">
        <f t="shared" si="145"/>
        <v>-373</v>
      </c>
      <c r="V159" s="54"/>
      <c r="W159" s="54">
        <f t="shared" si="146"/>
        <v>-275</v>
      </c>
      <c r="X159" s="58">
        <f t="shared" si="147"/>
        <v>3.6106403360106109E-3</v>
      </c>
      <c r="Y159" s="55">
        <f t="shared" si="148"/>
        <v>98</v>
      </c>
      <c r="Z159" s="55">
        <f t="shared" si="149"/>
        <v>-373</v>
      </c>
      <c r="AA159" s="90"/>
      <c r="AB159" s="35">
        <f t="shared" si="153"/>
        <v>1</v>
      </c>
      <c r="AC159" s="50">
        <f>L161/K161</f>
        <v>0.55599563642187488</v>
      </c>
      <c r="AD159" s="2">
        <f>AC159/AD158</f>
        <v>0.7942794806026785</v>
      </c>
      <c r="AE159" s="47" t="str">
        <f t="shared" si="132"/>
        <v>Unknown</v>
      </c>
      <c r="AF159" s="45" t="str">
        <f t="shared" si="133"/>
        <v>NA</v>
      </c>
      <c r="AG159" s="45">
        <f t="shared" si="134"/>
        <v>25855</v>
      </c>
      <c r="AH159" s="45">
        <f t="shared" si="135"/>
        <v>9299</v>
      </c>
      <c r="AI159" s="45">
        <f t="shared" si="150"/>
        <v>16556</v>
      </c>
      <c r="AJ159" s="1">
        <f t="shared" si="136"/>
        <v>98</v>
      </c>
      <c r="AK159" s="1">
        <f t="shared" si="137"/>
        <v>-373</v>
      </c>
    </row>
    <row r="160" spans="1:37" x14ac:dyDescent="0.35">
      <c r="A160" s="54" t="str">
        <f t="shared" si="151"/>
        <v>12+</v>
      </c>
      <c r="B160" s="55">
        <f t="shared" si="152"/>
        <v>3806860</v>
      </c>
      <c r="C160" s="55">
        <f t="shared" si="138"/>
        <v>2458516</v>
      </c>
      <c r="D160" s="55">
        <f t="shared" si="139"/>
        <v>64.599999999999994</v>
      </c>
      <c r="E160" s="55">
        <f t="shared" si="140"/>
        <v>429489</v>
      </c>
      <c r="F160" s="55"/>
      <c r="G160" s="55">
        <f t="shared" si="141"/>
        <v>11.3</v>
      </c>
      <c r="H160" s="55">
        <f t="shared" si="142"/>
        <v>2888005</v>
      </c>
      <c r="J160" s="57" t="s">
        <v>327</v>
      </c>
      <c r="K160" s="56">
        <v>3806860</v>
      </c>
      <c r="L160" s="56">
        <v>2485658</v>
      </c>
      <c r="M160" s="57">
        <v>65.3</v>
      </c>
      <c r="N160" s="56">
        <v>466269</v>
      </c>
      <c r="O160" s="57">
        <v>12.2</v>
      </c>
      <c r="P160" s="57"/>
      <c r="Q160" s="71">
        <v>2951927</v>
      </c>
      <c r="S160" s="57" t="str">
        <f t="shared" si="143"/>
        <v>12+</v>
      </c>
      <c r="T160" s="60">
        <f>L160-C160</f>
        <v>27142</v>
      </c>
      <c r="U160" s="60">
        <f t="shared" si="145"/>
        <v>36780</v>
      </c>
      <c r="V160" s="60"/>
      <c r="W160" s="63">
        <f t="shared" si="146"/>
        <v>63922</v>
      </c>
      <c r="X160" s="62">
        <f t="shared" si="147"/>
        <v>1</v>
      </c>
      <c r="Y160" s="60">
        <f t="shared" si="148"/>
        <v>27142</v>
      </c>
      <c r="Z160" s="60">
        <f t="shared" si="149"/>
        <v>36780</v>
      </c>
      <c r="AA160" s="91"/>
      <c r="AB160" s="35">
        <f t="shared" si="153"/>
        <v>1</v>
      </c>
      <c r="AC160" s="52" t="s">
        <v>367</v>
      </c>
      <c r="AD160" s="2">
        <v>0.7</v>
      </c>
      <c r="AE160" s="35"/>
      <c r="AF160" s="35"/>
      <c r="AG160" s="38"/>
      <c r="AH160" s="35"/>
      <c r="AI160" s="35"/>
      <c r="AJ160" s="35"/>
      <c r="AK160" s="35"/>
    </row>
    <row r="161" spans="1:37" x14ac:dyDescent="0.35">
      <c r="A161" s="54" t="str">
        <f t="shared" si="151"/>
        <v>ALL</v>
      </c>
      <c r="B161" s="55">
        <f t="shared" si="152"/>
        <v>4470643</v>
      </c>
      <c r="C161" s="55">
        <f t="shared" si="138"/>
        <v>2458516</v>
      </c>
      <c r="D161" s="55">
        <f t="shared" si="139"/>
        <v>55</v>
      </c>
      <c r="E161" s="55">
        <f t="shared" si="140"/>
        <v>429489</v>
      </c>
      <c r="F161" s="55"/>
      <c r="G161" s="55">
        <f t="shared" si="141"/>
        <v>9.6</v>
      </c>
      <c r="H161" s="55">
        <f t="shared" si="142"/>
        <v>2888005</v>
      </c>
      <c r="J161" s="54" t="s">
        <v>328</v>
      </c>
      <c r="K161" s="55">
        <v>4470643</v>
      </c>
      <c r="L161" s="55">
        <v>2485658</v>
      </c>
      <c r="M161" s="54">
        <v>55.6</v>
      </c>
      <c r="N161" s="55">
        <v>466269</v>
      </c>
      <c r="O161" s="54">
        <v>10.4</v>
      </c>
      <c r="P161" s="54"/>
      <c r="Q161" s="71">
        <v>2951927</v>
      </c>
      <c r="S161" s="54" t="str">
        <f t="shared" si="143"/>
        <v>ALL</v>
      </c>
      <c r="T161" s="60">
        <f t="shared" ref="T161" si="154">L161-C161</f>
        <v>27142</v>
      </c>
      <c r="U161" s="60">
        <f t="shared" si="145"/>
        <v>36780</v>
      </c>
      <c r="V161" s="60"/>
      <c r="W161" s="63">
        <f t="shared" si="146"/>
        <v>63922</v>
      </c>
      <c r="X161" s="58">
        <f t="shared" si="147"/>
        <v>1</v>
      </c>
      <c r="Y161" s="60">
        <f t="shared" si="148"/>
        <v>27142</v>
      </c>
      <c r="Z161" s="60">
        <f t="shared" si="149"/>
        <v>36780</v>
      </c>
      <c r="AA161" s="91"/>
      <c r="AB161" s="35">
        <f t="shared" si="153"/>
        <v>1</v>
      </c>
      <c r="AC161" s="50">
        <f>N161/K161</f>
        <v>0.10429573553513444</v>
      </c>
      <c r="AD161" s="2">
        <f>AC161/AD160</f>
        <v>0.14899390790733491</v>
      </c>
      <c r="AE161" s="35"/>
      <c r="AF161" s="35"/>
      <c r="AG161" s="2">
        <f>T160/L160</f>
        <v>1.0919442658644109E-2</v>
      </c>
      <c r="AH161" s="2">
        <f>U160/N160</f>
        <v>7.8881504024500879E-2</v>
      </c>
      <c r="AI161" s="2">
        <f>W160/Q160</f>
        <v>2.1654329527796588E-2</v>
      </c>
      <c r="AJ161" s="35"/>
      <c r="AK161" s="35"/>
    </row>
    <row r="162" spans="1:37" x14ac:dyDescent="0.35">
      <c r="A162" s="110">
        <f>J139</f>
        <v>44350</v>
      </c>
      <c r="B162" s="110"/>
      <c r="C162" s="110"/>
      <c r="D162" s="110"/>
      <c r="E162" s="110"/>
      <c r="F162" s="110"/>
      <c r="G162" s="110"/>
      <c r="H162" s="110"/>
      <c r="J162" s="110">
        <v>44353</v>
      </c>
      <c r="K162" s="110"/>
      <c r="L162" s="110"/>
      <c r="M162" s="110"/>
      <c r="N162" s="110"/>
      <c r="O162" s="110"/>
      <c r="P162" s="110"/>
      <c r="Q162" s="110"/>
      <c r="S162" s="113" t="str">
        <f>"Change " &amp; TEXT(A162,"DDDD MMM DD, YYYY") &amp; " -  " &amp;TEXT(J162,"DDDD MMM DD, YYYY")</f>
        <v>Change Thursday Jun 03, 2021 -  Sunday Jun 06, 2021</v>
      </c>
      <c r="T162" s="113"/>
      <c r="U162" s="113"/>
      <c r="V162" s="113"/>
      <c r="W162" s="113"/>
      <c r="X162" s="113"/>
      <c r="Y162" s="113"/>
      <c r="Z162" s="113"/>
      <c r="AA162" s="88"/>
      <c r="AB162" s="35"/>
      <c r="AC162" s="65">
        <f>A162</f>
        <v>44350</v>
      </c>
      <c r="AD162" s="35"/>
      <c r="AE162" s="35"/>
      <c r="AF162" s="35"/>
      <c r="AG162" s="35"/>
      <c r="AH162" s="35"/>
      <c r="AI162" s="35"/>
      <c r="AJ162" s="35"/>
      <c r="AK162" s="35"/>
    </row>
    <row r="163" spans="1:37" ht="29" customHeight="1" x14ac:dyDescent="0.35">
      <c r="A163" s="53" t="str">
        <f>J140</f>
        <v>Age group</v>
      </c>
      <c r="B163" s="53" t="str">
        <f>K140</f>
        <v>Population</v>
      </c>
      <c r="C163" s="53" t="str">
        <f>L140</f>
        <v>Dose 1</v>
      </c>
      <c r="D163" s="53" t="str">
        <f>M140</f>
        <v>% of population with at least 1 dose</v>
      </c>
      <c r="E163" s="53" t="str">
        <f>N140</f>
        <v>Dose 2</v>
      </c>
      <c r="F163" s="53"/>
      <c r="G163" s="53" t="str">
        <f t="shared" ref="G163" si="155">O140</f>
        <v>% of population fully vaccinated</v>
      </c>
      <c r="H163" s="53" t="str">
        <f>Q140</f>
        <v>Total administered</v>
      </c>
      <c r="J163" s="53" t="s">
        <v>305</v>
      </c>
      <c r="K163" s="53" t="s">
        <v>2</v>
      </c>
      <c r="L163" s="53" t="s">
        <v>302</v>
      </c>
      <c r="M163" s="53" t="s">
        <v>306</v>
      </c>
      <c r="N163" s="53" t="s">
        <v>303</v>
      </c>
      <c r="O163" s="53" t="s">
        <v>307</v>
      </c>
      <c r="P163" s="53"/>
      <c r="Q163" s="53" t="s">
        <v>304</v>
      </c>
      <c r="S163" s="53" t="s">
        <v>305</v>
      </c>
      <c r="T163" s="53" t="s">
        <v>302</v>
      </c>
      <c r="U163" s="53" t="s">
        <v>303</v>
      </c>
      <c r="V163" s="53"/>
      <c r="W163" s="53" t="s">
        <v>304</v>
      </c>
      <c r="X163" s="53" t="s">
        <v>335</v>
      </c>
      <c r="Y163" s="53" t="s">
        <v>336</v>
      </c>
      <c r="Z163" s="53" t="s">
        <v>337</v>
      </c>
      <c r="AA163" s="89"/>
      <c r="AB163" s="35"/>
      <c r="AC163" s="49" t="s">
        <v>365</v>
      </c>
      <c r="AD163" s="64"/>
      <c r="AE163" s="47" t="str">
        <f t="shared" ref="AE163:AE182" si="156">J163</f>
        <v>Age group</v>
      </c>
      <c r="AF163" s="47" t="str">
        <f t="shared" ref="AF163:AF182" si="157">K163</f>
        <v>Population</v>
      </c>
      <c r="AG163" s="47" t="str">
        <f t="shared" ref="AG163:AG182" si="158">L163</f>
        <v>Dose 1</v>
      </c>
      <c r="AH163" s="47" t="str">
        <f t="shared" ref="AH163:AH182" si="159">N163</f>
        <v>Dose 2</v>
      </c>
      <c r="AI163" s="47" t="s">
        <v>334</v>
      </c>
      <c r="AJ163" s="47" t="str">
        <f t="shared" ref="AJ163:AJ182" si="160">T163</f>
        <v>Dose 1</v>
      </c>
      <c r="AK163" s="47" t="str">
        <f t="shared" ref="AK163:AK182" si="161">U163</f>
        <v>Dose 2</v>
      </c>
    </row>
    <row r="164" spans="1:37" x14ac:dyDescent="0.35">
      <c r="A164" s="54" t="str">
        <f>J141</f>
        <v>00-11</v>
      </c>
      <c r="B164" s="55">
        <f>K141</f>
        <v>663783</v>
      </c>
      <c r="C164" s="55">
        <f t="shared" ref="C164:C184" si="162">L141</f>
        <v>0</v>
      </c>
      <c r="D164" s="55">
        <f t="shared" ref="D164:D184" si="163">M141</f>
        <v>0</v>
      </c>
      <c r="E164" s="55">
        <f t="shared" ref="E164:E184" si="164">N141</f>
        <v>0</v>
      </c>
      <c r="F164" s="55"/>
      <c r="G164" s="55">
        <f t="shared" ref="G164:G184" si="165">O141</f>
        <v>0</v>
      </c>
      <c r="H164" s="55">
        <f t="shared" ref="H164:H184" si="166">Q141</f>
        <v>0</v>
      </c>
      <c r="J164" s="54" t="s">
        <v>308</v>
      </c>
      <c r="K164" s="55">
        <v>663783</v>
      </c>
      <c r="L164" s="54">
        <v>0</v>
      </c>
      <c r="M164" s="54">
        <v>0</v>
      </c>
      <c r="N164" s="54">
        <v>0</v>
      </c>
      <c r="O164" s="54">
        <v>0</v>
      </c>
      <c r="P164" s="54"/>
      <c r="Q164" s="54">
        <v>0</v>
      </c>
      <c r="S164" s="54" t="str">
        <f t="shared" ref="S164:S184" si="167">A164</f>
        <v>00-11</v>
      </c>
      <c r="T164" s="55">
        <f t="shared" ref="T164:T182" si="168">L164-C164</f>
        <v>0</v>
      </c>
      <c r="U164" s="55">
        <f t="shared" ref="U164:U184" si="169">N164-E164</f>
        <v>0</v>
      </c>
      <c r="V164" s="55"/>
      <c r="W164" s="55">
        <f t="shared" ref="W164:W184" si="170">Q164-H164</f>
        <v>0</v>
      </c>
      <c r="X164" s="58">
        <f>T164/T$184</f>
        <v>0</v>
      </c>
      <c r="Y164" s="55">
        <f t="shared" ref="Y164:Y184" si="171">T164/$AB164</f>
        <v>0</v>
      </c>
      <c r="Z164" s="55">
        <f t="shared" ref="Z164:Z184" si="172">U164/$AB164</f>
        <v>0</v>
      </c>
      <c r="AA164" s="90"/>
      <c r="AB164" s="35">
        <f>IF(DATEDIF(A162,J162,"D")&lt;1,1,DATEDIF(A162,J162,"D"))</f>
        <v>3</v>
      </c>
      <c r="AC164" s="51" t="s">
        <v>366</v>
      </c>
      <c r="AD164" s="2">
        <v>0.7</v>
      </c>
      <c r="AE164" s="47" t="str">
        <f t="shared" si="156"/>
        <v>00-11</v>
      </c>
      <c r="AF164" s="45">
        <f t="shared" si="157"/>
        <v>663783</v>
      </c>
      <c r="AG164" s="45">
        <f t="shared" si="158"/>
        <v>0</v>
      </c>
      <c r="AH164" s="45">
        <f t="shared" si="159"/>
        <v>0</v>
      </c>
      <c r="AI164" s="45">
        <f t="shared" ref="AI164:AI182" si="173">AG164-AH164</f>
        <v>0</v>
      </c>
      <c r="AJ164" s="1">
        <f t="shared" si="160"/>
        <v>0</v>
      </c>
      <c r="AK164" s="1">
        <f t="shared" si="161"/>
        <v>0</v>
      </c>
    </row>
    <row r="165" spans="1:37" x14ac:dyDescent="0.35">
      <c r="A165" s="54" t="str">
        <f t="shared" ref="A165:A184" si="174">J142</f>
        <v>12-14</v>
      </c>
      <c r="B165" s="55">
        <f t="shared" ref="B165:B184" si="175">K142</f>
        <v>166087</v>
      </c>
      <c r="C165" s="60">
        <f t="shared" si="162"/>
        <v>78175</v>
      </c>
      <c r="D165" s="55">
        <f t="shared" si="163"/>
        <v>47.1</v>
      </c>
      <c r="E165" s="60">
        <f t="shared" si="164"/>
        <v>178</v>
      </c>
      <c r="F165" s="60"/>
      <c r="G165" s="55">
        <f t="shared" si="165"/>
        <v>0.1</v>
      </c>
      <c r="H165" s="55">
        <f t="shared" si="166"/>
        <v>78353</v>
      </c>
      <c r="J165" s="59" t="s">
        <v>329</v>
      </c>
      <c r="K165" s="56">
        <v>166087</v>
      </c>
      <c r="L165" s="60">
        <v>83740</v>
      </c>
      <c r="M165" s="57">
        <v>50.4</v>
      </c>
      <c r="N165" s="69">
        <v>412</v>
      </c>
      <c r="O165" s="57">
        <v>0.2</v>
      </c>
      <c r="P165" s="57"/>
      <c r="Q165" s="56">
        <v>84152</v>
      </c>
      <c r="S165" s="59" t="str">
        <f t="shared" si="167"/>
        <v>12-14</v>
      </c>
      <c r="T165" s="60">
        <f t="shared" si="168"/>
        <v>5565</v>
      </c>
      <c r="U165" s="60">
        <f t="shared" si="169"/>
        <v>234</v>
      </c>
      <c r="V165" s="60"/>
      <c r="W165" s="60">
        <f t="shared" si="170"/>
        <v>5799</v>
      </c>
      <c r="X165" s="61">
        <f>T165/T$184</f>
        <v>0.1057823905109489</v>
      </c>
      <c r="Y165" s="60">
        <f t="shared" si="171"/>
        <v>1855</v>
      </c>
      <c r="Z165" s="60">
        <f t="shared" si="172"/>
        <v>78</v>
      </c>
      <c r="AA165" s="91"/>
      <c r="AB165" s="35">
        <f>AB164</f>
        <v>3</v>
      </c>
      <c r="AC165" s="50">
        <f>C183/B183</f>
        <v>0.65294179454983903</v>
      </c>
      <c r="AD165" s="2">
        <f>AC165/AD164</f>
        <v>0.93277399221405577</v>
      </c>
      <c r="AE165" s="47" t="str">
        <f t="shared" si="156"/>
        <v>12-14</v>
      </c>
      <c r="AF165" s="45">
        <f t="shared" si="157"/>
        <v>166087</v>
      </c>
      <c r="AG165" s="45">
        <f t="shared" si="158"/>
        <v>83740</v>
      </c>
      <c r="AH165" s="45">
        <f t="shared" si="159"/>
        <v>412</v>
      </c>
      <c r="AI165" s="45">
        <f t="shared" si="173"/>
        <v>83328</v>
      </c>
      <c r="AJ165" s="1">
        <f t="shared" si="160"/>
        <v>5565</v>
      </c>
      <c r="AK165" s="1">
        <f t="shared" si="161"/>
        <v>234</v>
      </c>
    </row>
    <row r="166" spans="1:37" x14ac:dyDescent="0.35">
      <c r="A166" s="54" t="str">
        <f t="shared" si="174"/>
        <v>15-19</v>
      </c>
      <c r="B166" s="55">
        <f t="shared" si="175"/>
        <v>258656</v>
      </c>
      <c r="C166" s="60">
        <f t="shared" si="162"/>
        <v>136907</v>
      </c>
      <c r="D166" s="55">
        <f t="shared" si="163"/>
        <v>52.9</v>
      </c>
      <c r="E166" s="60">
        <f t="shared" si="164"/>
        <v>2411</v>
      </c>
      <c r="F166" s="60"/>
      <c r="G166" s="55">
        <f t="shared" si="165"/>
        <v>0.9</v>
      </c>
      <c r="H166" s="55">
        <f t="shared" si="166"/>
        <v>139318</v>
      </c>
      <c r="J166" s="54" t="s">
        <v>309</v>
      </c>
      <c r="K166" s="55">
        <v>258656</v>
      </c>
      <c r="L166" s="60">
        <v>144108</v>
      </c>
      <c r="M166" s="54">
        <v>55.7</v>
      </c>
      <c r="N166" s="60">
        <v>3273</v>
      </c>
      <c r="O166" s="54">
        <v>1.3</v>
      </c>
      <c r="P166" s="54"/>
      <c r="Q166" s="55">
        <v>147381</v>
      </c>
      <c r="S166" s="54" t="str">
        <f t="shared" si="167"/>
        <v>15-19</v>
      </c>
      <c r="T166" s="60">
        <f t="shared" si="168"/>
        <v>7201</v>
      </c>
      <c r="U166" s="60">
        <f t="shared" si="169"/>
        <v>862</v>
      </c>
      <c r="V166" s="60"/>
      <c r="W166" s="60">
        <f t="shared" si="170"/>
        <v>8063</v>
      </c>
      <c r="X166" s="61">
        <f>T166/T$184</f>
        <v>0.13688032238442821</v>
      </c>
      <c r="Y166" s="60">
        <f t="shared" si="171"/>
        <v>2400.3333333333335</v>
      </c>
      <c r="Z166" s="60">
        <f t="shared" si="172"/>
        <v>287.33333333333331</v>
      </c>
      <c r="AA166" s="91"/>
      <c r="AB166" s="35">
        <f t="shared" ref="AB166:AB184" si="176">AB165</f>
        <v>3</v>
      </c>
      <c r="AC166" s="52" t="s">
        <v>367</v>
      </c>
      <c r="AD166" s="2">
        <v>0.7</v>
      </c>
      <c r="AE166" s="47" t="str">
        <f t="shared" si="156"/>
        <v>15-19</v>
      </c>
      <c r="AF166" s="45">
        <f t="shared" si="157"/>
        <v>258656</v>
      </c>
      <c r="AG166" s="45">
        <f t="shared" si="158"/>
        <v>144108</v>
      </c>
      <c r="AH166" s="45">
        <f t="shared" si="159"/>
        <v>3273</v>
      </c>
      <c r="AI166" s="45">
        <f t="shared" si="173"/>
        <v>140835</v>
      </c>
      <c r="AJ166" s="1">
        <f t="shared" si="160"/>
        <v>7201</v>
      </c>
      <c r="AK166" s="1">
        <f t="shared" si="161"/>
        <v>862</v>
      </c>
    </row>
    <row r="167" spans="1:37" x14ac:dyDescent="0.35">
      <c r="A167" s="54" t="str">
        <f t="shared" si="174"/>
        <v>20-24</v>
      </c>
      <c r="B167" s="55">
        <f t="shared" si="175"/>
        <v>276991</v>
      </c>
      <c r="C167" s="55">
        <f t="shared" si="162"/>
        <v>142119</v>
      </c>
      <c r="D167" s="55">
        <f t="shared" si="163"/>
        <v>51.3</v>
      </c>
      <c r="E167" s="55">
        <f t="shared" si="164"/>
        <v>8072</v>
      </c>
      <c r="F167" s="55"/>
      <c r="G167" s="55">
        <f t="shared" si="165"/>
        <v>2.9</v>
      </c>
      <c r="H167" s="55">
        <f t="shared" si="166"/>
        <v>150191</v>
      </c>
      <c r="J167" s="57" t="s">
        <v>310</v>
      </c>
      <c r="K167" s="56">
        <v>276991</v>
      </c>
      <c r="L167" s="56">
        <v>147753</v>
      </c>
      <c r="M167" s="57">
        <v>53.3</v>
      </c>
      <c r="N167" s="56">
        <v>9535</v>
      </c>
      <c r="O167" s="57">
        <v>3.4</v>
      </c>
      <c r="P167" s="57"/>
      <c r="Q167" s="56">
        <v>157288</v>
      </c>
      <c r="S167" s="57" t="str">
        <f t="shared" si="167"/>
        <v>20-24</v>
      </c>
      <c r="T167" s="56">
        <f t="shared" si="168"/>
        <v>5634</v>
      </c>
      <c r="U167" s="56">
        <f t="shared" si="169"/>
        <v>1463</v>
      </c>
      <c r="V167" s="56"/>
      <c r="W167" s="56">
        <f t="shared" si="170"/>
        <v>7097</v>
      </c>
      <c r="X167" s="62">
        <f t="shared" ref="X167:X183" si="177">T167/T$184</f>
        <v>0.10709397810218978</v>
      </c>
      <c r="Y167" s="55">
        <f t="shared" si="171"/>
        <v>1878</v>
      </c>
      <c r="Z167" s="55">
        <f t="shared" si="172"/>
        <v>487.66666666666669</v>
      </c>
      <c r="AA167" s="90"/>
      <c r="AB167" s="35">
        <f t="shared" si="176"/>
        <v>3</v>
      </c>
      <c r="AC167" s="50">
        <f>E183/B183</f>
        <v>0.12248125751932039</v>
      </c>
      <c r="AD167" s="2">
        <f>AC167/AD166</f>
        <v>0.17497322502760057</v>
      </c>
      <c r="AE167" s="47" t="str">
        <f t="shared" si="156"/>
        <v>20-24</v>
      </c>
      <c r="AF167" s="45">
        <f t="shared" si="157"/>
        <v>276991</v>
      </c>
      <c r="AG167" s="45">
        <f t="shared" si="158"/>
        <v>147753</v>
      </c>
      <c r="AH167" s="45">
        <f t="shared" si="159"/>
        <v>9535</v>
      </c>
      <c r="AI167" s="45">
        <f t="shared" si="173"/>
        <v>138218</v>
      </c>
      <c r="AJ167" s="1">
        <f t="shared" si="160"/>
        <v>5634</v>
      </c>
      <c r="AK167" s="1">
        <f t="shared" si="161"/>
        <v>1463</v>
      </c>
    </row>
    <row r="168" spans="1:37" x14ac:dyDescent="0.35">
      <c r="A168" s="54" t="str">
        <f t="shared" si="174"/>
        <v>25-29</v>
      </c>
      <c r="B168" s="55">
        <f t="shared" si="175"/>
        <v>310735</v>
      </c>
      <c r="C168" s="55">
        <f t="shared" si="162"/>
        <v>158201</v>
      </c>
      <c r="D168" s="55">
        <f t="shared" si="163"/>
        <v>50.9</v>
      </c>
      <c r="E168" s="55">
        <f t="shared" si="164"/>
        <v>13577</v>
      </c>
      <c r="F168" s="55"/>
      <c r="G168" s="55">
        <f t="shared" si="165"/>
        <v>4.4000000000000004</v>
      </c>
      <c r="H168" s="55">
        <f t="shared" si="166"/>
        <v>171778</v>
      </c>
      <c r="J168" s="54" t="s">
        <v>311</v>
      </c>
      <c r="K168" s="55">
        <v>310735</v>
      </c>
      <c r="L168" s="55">
        <v>163963</v>
      </c>
      <c r="M168" s="54">
        <v>52.8</v>
      </c>
      <c r="N168" s="55">
        <v>15549</v>
      </c>
      <c r="O168" s="54">
        <v>5</v>
      </c>
      <c r="P168" s="54"/>
      <c r="Q168" s="55">
        <v>179512</v>
      </c>
      <c r="S168" s="54" t="str">
        <f t="shared" si="167"/>
        <v>25-29</v>
      </c>
      <c r="T168" s="55">
        <f t="shared" si="168"/>
        <v>5762</v>
      </c>
      <c r="U168" s="55">
        <f t="shared" si="169"/>
        <v>1972</v>
      </c>
      <c r="V168" s="55"/>
      <c r="W168" s="55">
        <f t="shared" si="170"/>
        <v>7734</v>
      </c>
      <c r="X168" s="58">
        <f>T168/T$184</f>
        <v>0.10952706812652069</v>
      </c>
      <c r="Y168" s="55">
        <f t="shared" si="171"/>
        <v>1920.6666666666667</v>
      </c>
      <c r="Z168" s="55">
        <f t="shared" si="172"/>
        <v>657.33333333333337</v>
      </c>
      <c r="AA168" s="90"/>
      <c r="AB168" s="35">
        <f t="shared" si="176"/>
        <v>3</v>
      </c>
      <c r="AC168" s="49" t="s">
        <v>363</v>
      </c>
      <c r="AD168" s="35"/>
      <c r="AE168" s="47" t="str">
        <f t="shared" si="156"/>
        <v>25-29</v>
      </c>
      <c r="AF168" s="45">
        <f t="shared" si="157"/>
        <v>310735</v>
      </c>
      <c r="AG168" s="45">
        <f t="shared" si="158"/>
        <v>163963</v>
      </c>
      <c r="AH168" s="45">
        <f t="shared" si="159"/>
        <v>15549</v>
      </c>
      <c r="AI168" s="45">
        <f t="shared" si="173"/>
        <v>148414</v>
      </c>
      <c r="AJ168" s="1">
        <f t="shared" si="160"/>
        <v>5762</v>
      </c>
      <c r="AK168" s="1">
        <f t="shared" si="161"/>
        <v>1972</v>
      </c>
    </row>
    <row r="169" spans="1:37" x14ac:dyDescent="0.35">
      <c r="A169" s="54" t="str">
        <f t="shared" si="174"/>
        <v>30-34</v>
      </c>
      <c r="B169" s="55">
        <f t="shared" si="175"/>
        <v>356322</v>
      </c>
      <c r="C169" s="55">
        <f t="shared" si="162"/>
        <v>193296</v>
      </c>
      <c r="D169" s="55">
        <f t="shared" si="163"/>
        <v>54.2</v>
      </c>
      <c r="E169" s="55">
        <f t="shared" si="164"/>
        <v>17722</v>
      </c>
      <c r="F169" s="55"/>
      <c r="G169" s="55">
        <f t="shared" si="165"/>
        <v>5</v>
      </c>
      <c r="H169" s="55">
        <f t="shared" si="166"/>
        <v>211018</v>
      </c>
      <c r="J169" s="57" t="s">
        <v>312</v>
      </c>
      <c r="K169" s="56">
        <v>356322</v>
      </c>
      <c r="L169" s="56">
        <v>198783</v>
      </c>
      <c r="M169" s="57">
        <v>55.8</v>
      </c>
      <c r="N169" s="56">
        <v>20479</v>
      </c>
      <c r="O169" s="57">
        <v>5.7</v>
      </c>
      <c r="P169" s="57"/>
      <c r="Q169" s="56">
        <v>219262</v>
      </c>
      <c r="S169" s="57" t="str">
        <f t="shared" si="167"/>
        <v>30-34</v>
      </c>
      <c r="T169" s="56">
        <f t="shared" si="168"/>
        <v>5487</v>
      </c>
      <c r="U169" s="56">
        <f t="shared" si="169"/>
        <v>2757</v>
      </c>
      <c r="V169" s="56"/>
      <c r="W169" s="56">
        <f t="shared" si="170"/>
        <v>8244</v>
      </c>
      <c r="X169" s="62">
        <f t="shared" si="177"/>
        <v>0.10429972627737226</v>
      </c>
      <c r="Y169" s="55">
        <f t="shared" si="171"/>
        <v>1829</v>
      </c>
      <c r="Z169" s="55">
        <f t="shared" si="172"/>
        <v>919</v>
      </c>
      <c r="AA169" s="90"/>
      <c r="AB169" s="35">
        <f t="shared" si="176"/>
        <v>3</v>
      </c>
      <c r="AC169" s="51" t="s">
        <v>366</v>
      </c>
      <c r="AD169" s="2">
        <v>0.7</v>
      </c>
      <c r="AE169" s="47" t="str">
        <f t="shared" si="156"/>
        <v>30-34</v>
      </c>
      <c r="AF169" s="45">
        <f t="shared" si="157"/>
        <v>356322</v>
      </c>
      <c r="AG169" s="45">
        <f t="shared" si="158"/>
        <v>198783</v>
      </c>
      <c r="AH169" s="45">
        <f t="shared" si="159"/>
        <v>20479</v>
      </c>
      <c r="AI169" s="45">
        <f t="shared" si="173"/>
        <v>178304</v>
      </c>
      <c r="AJ169" s="1">
        <f t="shared" si="160"/>
        <v>5487</v>
      </c>
      <c r="AK169" s="1">
        <f t="shared" si="161"/>
        <v>2757</v>
      </c>
    </row>
    <row r="170" spans="1:37" x14ac:dyDescent="0.35">
      <c r="A170" s="54" t="str">
        <f t="shared" si="174"/>
        <v>35-39</v>
      </c>
      <c r="B170" s="55">
        <f t="shared" si="175"/>
        <v>366699</v>
      </c>
      <c r="C170" s="55">
        <f t="shared" si="162"/>
        <v>211348</v>
      </c>
      <c r="D170" s="55">
        <f t="shared" si="163"/>
        <v>57.6</v>
      </c>
      <c r="E170" s="55">
        <f t="shared" si="164"/>
        <v>20065</v>
      </c>
      <c r="F170" s="55"/>
      <c r="G170" s="55">
        <f t="shared" si="165"/>
        <v>5.5</v>
      </c>
      <c r="H170" s="55">
        <f t="shared" si="166"/>
        <v>231413</v>
      </c>
      <c r="J170" s="54" t="s">
        <v>313</v>
      </c>
      <c r="K170" s="55">
        <v>366699</v>
      </c>
      <c r="L170" s="55">
        <v>216898</v>
      </c>
      <c r="M170" s="54">
        <v>59.1</v>
      </c>
      <c r="N170" s="55">
        <v>23187</v>
      </c>
      <c r="O170" s="54">
        <v>6.3</v>
      </c>
      <c r="P170" s="54"/>
      <c r="Q170" s="55">
        <v>240085</v>
      </c>
      <c r="S170" s="54" t="str">
        <f t="shared" si="167"/>
        <v>35-39</v>
      </c>
      <c r="T170" s="55">
        <f t="shared" si="168"/>
        <v>5550</v>
      </c>
      <c r="U170" s="55">
        <f t="shared" si="169"/>
        <v>3122</v>
      </c>
      <c r="V170" s="55"/>
      <c r="W170" s="55">
        <f t="shared" si="170"/>
        <v>8672</v>
      </c>
      <c r="X170" s="58">
        <f>T170/T$184</f>
        <v>0.10549726277372262</v>
      </c>
      <c r="Y170" s="55">
        <f t="shared" si="171"/>
        <v>1850</v>
      </c>
      <c r="Z170" s="55">
        <f t="shared" si="172"/>
        <v>1040.6666666666667</v>
      </c>
      <c r="AA170" s="90"/>
      <c r="AB170" s="35">
        <f t="shared" si="176"/>
        <v>3</v>
      </c>
      <c r="AC170" s="50">
        <f>C184/B184</f>
        <v>0.55599563642187488</v>
      </c>
      <c r="AD170" s="2">
        <f>AC170/AD169</f>
        <v>0.7942794806026785</v>
      </c>
      <c r="AE170" s="47" t="str">
        <f t="shared" si="156"/>
        <v>35-39</v>
      </c>
      <c r="AF170" s="45">
        <f t="shared" si="157"/>
        <v>366699</v>
      </c>
      <c r="AG170" s="45">
        <f t="shared" si="158"/>
        <v>216898</v>
      </c>
      <c r="AH170" s="45">
        <f t="shared" si="159"/>
        <v>23187</v>
      </c>
      <c r="AI170" s="45">
        <f t="shared" si="173"/>
        <v>193711</v>
      </c>
      <c r="AJ170" s="1">
        <f t="shared" si="160"/>
        <v>5550</v>
      </c>
      <c r="AK170" s="1">
        <f t="shared" si="161"/>
        <v>3122</v>
      </c>
    </row>
    <row r="171" spans="1:37" x14ac:dyDescent="0.35">
      <c r="A171" s="54" t="str">
        <f t="shared" si="174"/>
        <v>40-44</v>
      </c>
      <c r="B171" s="55">
        <f t="shared" si="175"/>
        <v>325544</v>
      </c>
      <c r="C171" s="55">
        <f t="shared" si="162"/>
        <v>203196</v>
      </c>
      <c r="D171" s="55">
        <f t="shared" si="163"/>
        <v>62.4</v>
      </c>
      <c r="E171" s="55">
        <f t="shared" si="164"/>
        <v>19014</v>
      </c>
      <c r="F171" s="55"/>
      <c r="G171" s="55">
        <f t="shared" si="165"/>
        <v>5.8</v>
      </c>
      <c r="H171" s="55">
        <f t="shared" si="166"/>
        <v>222210</v>
      </c>
      <c r="J171" s="57" t="s">
        <v>314</v>
      </c>
      <c r="K171" s="56">
        <v>325544</v>
      </c>
      <c r="L171" s="56">
        <v>207813</v>
      </c>
      <c r="M171" s="57">
        <v>63.8</v>
      </c>
      <c r="N171" s="56">
        <v>22019</v>
      </c>
      <c r="O171" s="57">
        <v>6.8</v>
      </c>
      <c r="P171" s="57"/>
      <c r="Q171" s="56">
        <v>229832</v>
      </c>
      <c r="S171" s="57" t="str">
        <f t="shared" si="167"/>
        <v>40-44</v>
      </c>
      <c r="T171" s="56">
        <f t="shared" si="168"/>
        <v>4617</v>
      </c>
      <c r="U171" s="56">
        <f t="shared" si="169"/>
        <v>3005</v>
      </c>
      <c r="V171" s="56"/>
      <c r="W171" s="56">
        <f t="shared" si="170"/>
        <v>7622</v>
      </c>
      <c r="X171" s="62">
        <f t="shared" si="177"/>
        <v>8.7762317518248173E-2</v>
      </c>
      <c r="Y171" s="55">
        <f t="shared" si="171"/>
        <v>1539</v>
      </c>
      <c r="Z171" s="55">
        <f t="shared" si="172"/>
        <v>1001.6666666666666</v>
      </c>
      <c r="AA171" s="90"/>
      <c r="AB171" s="35">
        <f t="shared" si="176"/>
        <v>3</v>
      </c>
      <c r="AC171" s="52" t="s">
        <v>367</v>
      </c>
      <c r="AD171" s="2">
        <v>0.7</v>
      </c>
      <c r="AE171" s="47" t="str">
        <f t="shared" si="156"/>
        <v>40-44</v>
      </c>
      <c r="AF171" s="45">
        <f t="shared" si="157"/>
        <v>325544</v>
      </c>
      <c r="AG171" s="45">
        <f t="shared" si="158"/>
        <v>207813</v>
      </c>
      <c r="AH171" s="45">
        <f t="shared" si="159"/>
        <v>22019</v>
      </c>
      <c r="AI171" s="45">
        <f t="shared" si="173"/>
        <v>185794</v>
      </c>
      <c r="AJ171" s="1">
        <f t="shared" si="160"/>
        <v>4617</v>
      </c>
      <c r="AK171" s="1">
        <f t="shared" si="161"/>
        <v>3005</v>
      </c>
    </row>
    <row r="172" spans="1:37" x14ac:dyDescent="0.35">
      <c r="A172" s="54" t="str">
        <f t="shared" si="174"/>
        <v>45-49</v>
      </c>
      <c r="B172" s="55">
        <f t="shared" si="175"/>
        <v>291312</v>
      </c>
      <c r="C172" s="55">
        <f t="shared" si="162"/>
        <v>192623</v>
      </c>
      <c r="D172" s="55">
        <f t="shared" si="163"/>
        <v>66.099999999999994</v>
      </c>
      <c r="E172" s="55">
        <f t="shared" si="164"/>
        <v>18581</v>
      </c>
      <c r="F172" s="55"/>
      <c r="G172" s="55">
        <f t="shared" si="165"/>
        <v>6.4</v>
      </c>
      <c r="H172" s="55">
        <f t="shared" si="166"/>
        <v>211204</v>
      </c>
      <c r="J172" s="54" t="s">
        <v>315</v>
      </c>
      <c r="K172" s="55">
        <v>291312</v>
      </c>
      <c r="L172" s="55">
        <v>196327</v>
      </c>
      <c r="M172" s="54">
        <v>67.400000000000006</v>
      </c>
      <c r="N172" s="55">
        <v>21760</v>
      </c>
      <c r="O172" s="54">
        <v>7.5</v>
      </c>
      <c r="P172" s="54"/>
      <c r="Q172" s="55">
        <v>218087</v>
      </c>
      <c r="S172" s="54" t="str">
        <f t="shared" si="167"/>
        <v>45-49</v>
      </c>
      <c r="T172" s="55">
        <f t="shared" si="168"/>
        <v>3704</v>
      </c>
      <c r="U172" s="55">
        <f t="shared" si="169"/>
        <v>3179</v>
      </c>
      <c r="V172" s="55"/>
      <c r="W172" s="55">
        <f t="shared" si="170"/>
        <v>6883</v>
      </c>
      <c r="X172" s="58">
        <f>T172/T$184</f>
        <v>7.040754257907543E-2</v>
      </c>
      <c r="Y172" s="55">
        <f t="shared" si="171"/>
        <v>1234.6666666666667</v>
      </c>
      <c r="Z172" s="55">
        <f t="shared" si="172"/>
        <v>1059.6666666666667</v>
      </c>
      <c r="AA172" s="90"/>
      <c r="AB172" s="35">
        <f t="shared" si="176"/>
        <v>3</v>
      </c>
      <c r="AC172" s="50">
        <f>E184/B184</f>
        <v>0.10429573553513444</v>
      </c>
      <c r="AD172" s="2">
        <f>AC172/AD171</f>
        <v>0.14899390790733491</v>
      </c>
      <c r="AE172" s="47" t="str">
        <f t="shared" si="156"/>
        <v>45-49</v>
      </c>
      <c r="AF172" s="45">
        <f t="shared" si="157"/>
        <v>291312</v>
      </c>
      <c r="AG172" s="45">
        <f t="shared" si="158"/>
        <v>196327</v>
      </c>
      <c r="AH172" s="45">
        <f t="shared" si="159"/>
        <v>21760</v>
      </c>
      <c r="AI172" s="45">
        <f t="shared" si="173"/>
        <v>174567</v>
      </c>
      <c r="AJ172" s="1">
        <f t="shared" si="160"/>
        <v>3704</v>
      </c>
      <c r="AK172" s="1">
        <f t="shared" si="161"/>
        <v>3179</v>
      </c>
    </row>
    <row r="173" spans="1:37" x14ac:dyDescent="0.35">
      <c r="A173" s="54" t="str">
        <f t="shared" si="174"/>
        <v>50-54</v>
      </c>
      <c r="B173" s="55">
        <f t="shared" si="175"/>
        <v>262948</v>
      </c>
      <c r="C173" s="55">
        <f t="shared" si="162"/>
        <v>189369</v>
      </c>
      <c r="D173" s="55">
        <f t="shared" si="163"/>
        <v>72</v>
      </c>
      <c r="E173" s="55">
        <f t="shared" si="164"/>
        <v>18733</v>
      </c>
      <c r="F173" s="55"/>
      <c r="G173" s="55">
        <f t="shared" si="165"/>
        <v>7.1</v>
      </c>
      <c r="H173" s="55">
        <f t="shared" si="166"/>
        <v>208102</v>
      </c>
      <c r="J173" s="57" t="s">
        <v>316</v>
      </c>
      <c r="K173" s="56">
        <v>262948</v>
      </c>
      <c r="L173" s="56">
        <v>191961</v>
      </c>
      <c r="M173" s="57">
        <v>73</v>
      </c>
      <c r="N173" s="56">
        <v>22640</v>
      </c>
      <c r="O173" s="57">
        <v>8.6</v>
      </c>
      <c r="P173" s="57"/>
      <c r="Q173" s="56">
        <v>214601</v>
      </c>
      <c r="S173" s="57" t="str">
        <f t="shared" si="167"/>
        <v>50-54</v>
      </c>
      <c r="T173" s="56">
        <f t="shared" si="168"/>
        <v>2592</v>
      </c>
      <c r="U173" s="56">
        <f t="shared" si="169"/>
        <v>3907</v>
      </c>
      <c r="V173" s="56"/>
      <c r="W173" s="56">
        <f t="shared" si="170"/>
        <v>6499</v>
      </c>
      <c r="X173" s="62">
        <f t="shared" si="177"/>
        <v>4.9270072992700732E-2</v>
      </c>
      <c r="Y173" s="55">
        <f t="shared" si="171"/>
        <v>864</v>
      </c>
      <c r="Z173" s="55">
        <f t="shared" si="172"/>
        <v>1302.3333333333333</v>
      </c>
      <c r="AA173" s="90"/>
      <c r="AB173" s="35">
        <f t="shared" si="176"/>
        <v>3</v>
      </c>
      <c r="AC173" s="35"/>
      <c r="AD173" s="36"/>
      <c r="AE173" s="47" t="str">
        <f t="shared" si="156"/>
        <v>50-54</v>
      </c>
      <c r="AF173" s="45">
        <f t="shared" si="157"/>
        <v>262948</v>
      </c>
      <c r="AG173" s="45">
        <f t="shared" si="158"/>
        <v>191961</v>
      </c>
      <c r="AH173" s="45">
        <f t="shared" si="159"/>
        <v>22640</v>
      </c>
      <c r="AI173" s="45">
        <f t="shared" si="173"/>
        <v>169321</v>
      </c>
      <c r="AJ173" s="1">
        <f t="shared" si="160"/>
        <v>2592</v>
      </c>
      <c r="AK173" s="1">
        <f t="shared" si="161"/>
        <v>3907</v>
      </c>
    </row>
    <row r="174" spans="1:37" x14ac:dyDescent="0.35">
      <c r="A174" s="54" t="str">
        <f t="shared" si="174"/>
        <v>55-59</v>
      </c>
      <c r="B174" s="55">
        <f t="shared" si="175"/>
        <v>285387</v>
      </c>
      <c r="C174" s="55">
        <f t="shared" si="162"/>
        <v>207758</v>
      </c>
      <c r="D174" s="55">
        <f t="shared" si="163"/>
        <v>72.8</v>
      </c>
      <c r="E174" s="55">
        <f t="shared" si="164"/>
        <v>21990</v>
      </c>
      <c r="F174" s="55"/>
      <c r="G174" s="55">
        <f t="shared" si="165"/>
        <v>7.7</v>
      </c>
      <c r="H174" s="55">
        <f t="shared" si="166"/>
        <v>229748</v>
      </c>
      <c r="J174" s="54" t="s">
        <v>317</v>
      </c>
      <c r="K174" s="55">
        <v>285387</v>
      </c>
      <c r="L174" s="55">
        <v>209840</v>
      </c>
      <c r="M174" s="54">
        <v>73.5</v>
      </c>
      <c r="N174" s="55">
        <v>28581</v>
      </c>
      <c r="O174" s="54">
        <v>10</v>
      </c>
      <c r="P174" s="54"/>
      <c r="Q174" s="55">
        <v>238421</v>
      </c>
      <c r="S174" s="54" t="str">
        <f t="shared" si="167"/>
        <v>55-59</v>
      </c>
      <c r="T174" s="55">
        <f t="shared" si="168"/>
        <v>2082</v>
      </c>
      <c r="U174" s="55">
        <f t="shared" si="169"/>
        <v>6591</v>
      </c>
      <c r="V174" s="55"/>
      <c r="W174" s="55">
        <f t="shared" si="170"/>
        <v>8673</v>
      </c>
      <c r="X174" s="58">
        <f>T174/T$184</f>
        <v>3.9575729927007301E-2</v>
      </c>
      <c r="Y174" s="55">
        <f t="shared" si="171"/>
        <v>694</v>
      </c>
      <c r="Z174" s="55">
        <f t="shared" si="172"/>
        <v>2197</v>
      </c>
      <c r="AA174" s="90"/>
      <c r="AB174" s="35">
        <f t="shared" si="176"/>
        <v>3</v>
      </c>
      <c r="AC174" s="65">
        <f>J162</f>
        <v>44353</v>
      </c>
      <c r="AD174" s="36"/>
      <c r="AE174" s="47" t="str">
        <f t="shared" si="156"/>
        <v>55-59</v>
      </c>
      <c r="AF174" s="45">
        <f t="shared" si="157"/>
        <v>285387</v>
      </c>
      <c r="AG174" s="45">
        <f t="shared" si="158"/>
        <v>209840</v>
      </c>
      <c r="AH174" s="45">
        <f t="shared" si="159"/>
        <v>28581</v>
      </c>
      <c r="AI174" s="45">
        <f t="shared" si="173"/>
        <v>181259</v>
      </c>
      <c r="AJ174" s="1">
        <f t="shared" si="160"/>
        <v>2082</v>
      </c>
      <c r="AK174" s="1">
        <f t="shared" si="161"/>
        <v>6591</v>
      </c>
    </row>
    <row r="175" spans="1:37" x14ac:dyDescent="0.35">
      <c r="A175" s="54" t="str">
        <f t="shared" si="174"/>
        <v>60-64</v>
      </c>
      <c r="B175" s="55">
        <f t="shared" si="175"/>
        <v>271707</v>
      </c>
      <c r="C175" s="55">
        <f t="shared" si="162"/>
        <v>210878</v>
      </c>
      <c r="D175" s="55">
        <f t="shared" si="163"/>
        <v>77.599999999999994</v>
      </c>
      <c r="E175" s="55">
        <f t="shared" si="164"/>
        <v>33968</v>
      </c>
      <c r="F175" s="55"/>
      <c r="G175" s="55">
        <f t="shared" si="165"/>
        <v>12.5</v>
      </c>
      <c r="H175" s="55">
        <f t="shared" si="166"/>
        <v>244846</v>
      </c>
      <c r="J175" s="57" t="s">
        <v>318</v>
      </c>
      <c r="K175" s="56">
        <v>271707</v>
      </c>
      <c r="L175" s="56">
        <v>212354</v>
      </c>
      <c r="M175" s="57">
        <v>78.2</v>
      </c>
      <c r="N175" s="56">
        <v>50490</v>
      </c>
      <c r="O175" s="57">
        <v>18.600000000000001</v>
      </c>
      <c r="P175" s="57"/>
      <c r="Q175" s="56">
        <v>262844</v>
      </c>
      <c r="S175" s="57" t="str">
        <f t="shared" si="167"/>
        <v>60-64</v>
      </c>
      <c r="T175" s="56">
        <f t="shared" si="168"/>
        <v>1476</v>
      </c>
      <c r="U175" s="56">
        <f t="shared" si="169"/>
        <v>16522</v>
      </c>
      <c r="V175" s="56"/>
      <c r="W175" s="56">
        <f t="shared" si="170"/>
        <v>17998</v>
      </c>
      <c r="X175" s="62">
        <f t="shared" si="177"/>
        <v>2.8056569343065694E-2</v>
      </c>
      <c r="Y175" s="55">
        <f t="shared" si="171"/>
        <v>492</v>
      </c>
      <c r="Z175" s="55">
        <f t="shared" si="172"/>
        <v>5507.333333333333</v>
      </c>
      <c r="AA175" s="90"/>
      <c r="AB175" s="35">
        <f t="shared" si="176"/>
        <v>3</v>
      </c>
      <c r="AC175" s="49" t="s">
        <v>365</v>
      </c>
      <c r="AD175" s="36"/>
      <c r="AE175" s="47" t="str">
        <f t="shared" si="156"/>
        <v>60-64</v>
      </c>
      <c r="AF175" s="45">
        <f t="shared" si="157"/>
        <v>271707</v>
      </c>
      <c r="AG175" s="45">
        <f t="shared" si="158"/>
        <v>212354</v>
      </c>
      <c r="AH175" s="45">
        <f t="shared" si="159"/>
        <v>50490</v>
      </c>
      <c r="AI175" s="45">
        <f t="shared" si="173"/>
        <v>161864</v>
      </c>
      <c r="AJ175" s="1">
        <f t="shared" si="160"/>
        <v>1476</v>
      </c>
      <c r="AK175" s="1">
        <f t="shared" si="161"/>
        <v>16522</v>
      </c>
    </row>
    <row r="176" spans="1:37" x14ac:dyDescent="0.35">
      <c r="A176" s="54" t="str">
        <f t="shared" si="174"/>
        <v>65-69</v>
      </c>
      <c r="B176" s="55">
        <f t="shared" si="175"/>
        <v>217596</v>
      </c>
      <c r="C176" s="55">
        <f t="shared" si="162"/>
        <v>180374</v>
      </c>
      <c r="D176" s="55">
        <f t="shared" si="163"/>
        <v>82.9</v>
      </c>
      <c r="E176" s="55">
        <f t="shared" si="164"/>
        <v>44911</v>
      </c>
      <c r="F176" s="55"/>
      <c r="G176" s="55">
        <f t="shared" si="165"/>
        <v>20.6</v>
      </c>
      <c r="H176" s="55">
        <f t="shared" si="166"/>
        <v>225285</v>
      </c>
      <c r="J176" s="54" t="s">
        <v>319</v>
      </c>
      <c r="K176" s="55">
        <v>217596</v>
      </c>
      <c r="L176" s="55">
        <v>181117</v>
      </c>
      <c r="M176" s="54">
        <v>83.2</v>
      </c>
      <c r="N176" s="55">
        <v>63636</v>
      </c>
      <c r="O176" s="54">
        <v>29.2</v>
      </c>
      <c r="P176" s="54"/>
      <c r="Q176" s="55">
        <v>244753</v>
      </c>
      <c r="S176" s="54" t="str">
        <f t="shared" si="167"/>
        <v>65-69</v>
      </c>
      <c r="T176" s="55">
        <f t="shared" si="168"/>
        <v>743</v>
      </c>
      <c r="U176" s="55">
        <f t="shared" si="169"/>
        <v>18725</v>
      </c>
      <c r="V176" s="55"/>
      <c r="W176" s="55">
        <f t="shared" si="170"/>
        <v>19468</v>
      </c>
      <c r="X176" s="58">
        <f>T176/T$184</f>
        <v>1.4123327250608272E-2</v>
      </c>
      <c r="Y176" s="55">
        <f t="shared" si="171"/>
        <v>247.66666666666666</v>
      </c>
      <c r="Z176" s="55">
        <f t="shared" si="172"/>
        <v>6241.666666666667</v>
      </c>
      <c r="AA176" s="90"/>
      <c r="AB176" s="35">
        <f t="shared" si="176"/>
        <v>3</v>
      </c>
      <c r="AC176" s="51" t="s">
        <v>366</v>
      </c>
      <c r="AD176" s="2">
        <v>0.7</v>
      </c>
      <c r="AE176" s="47" t="str">
        <f t="shared" si="156"/>
        <v>65-69</v>
      </c>
      <c r="AF176" s="45">
        <f t="shared" si="157"/>
        <v>217596</v>
      </c>
      <c r="AG176" s="45">
        <f t="shared" si="158"/>
        <v>181117</v>
      </c>
      <c r="AH176" s="45">
        <f t="shared" si="159"/>
        <v>63636</v>
      </c>
      <c r="AI176" s="45">
        <f t="shared" si="173"/>
        <v>117481</v>
      </c>
      <c r="AJ176" s="1">
        <f t="shared" si="160"/>
        <v>743</v>
      </c>
      <c r="AK176" s="1">
        <f t="shared" si="161"/>
        <v>18725</v>
      </c>
    </row>
    <row r="177" spans="1:37" x14ac:dyDescent="0.35">
      <c r="A177" s="54" t="str">
        <f t="shared" si="174"/>
        <v>70-74</v>
      </c>
      <c r="B177" s="55">
        <f t="shared" si="175"/>
        <v>166506</v>
      </c>
      <c r="C177" s="55">
        <f t="shared" si="162"/>
        <v>139746</v>
      </c>
      <c r="D177" s="55">
        <f t="shared" si="163"/>
        <v>83.9</v>
      </c>
      <c r="E177" s="55">
        <f t="shared" si="164"/>
        <v>51144</v>
      </c>
      <c r="F177" s="55"/>
      <c r="G177" s="55">
        <f t="shared" si="165"/>
        <v>30.7</v>
      </c>
      <c r="H177" s="55">
        <f t="shared" si="166"/>
        <v>190890</v>
      </c>
      <c r="J177" s="57" t="s">
        <v>320</v>
      </c>
      <c r="K177" s="56">
        <v>166506</v>
      </c>
      <c r="L177" s="56">
        <v>140202</v>
      </c>
      <c r="M177" s="57">
        <v>84.2</v>
      </c>
      <c r="N177" s="56">
        <v>65911</v>
      </c>
      <c r="O177" s="57">
        <v>39.6</v>
      </c>
      <c r="P177" s="57"/>
      <c r="Q177" s="56">
        <v>206113</v>
      </c>
      <c r="S177" s="57" t="str">
        <f t="shared" si="167"/>
        <v>70-74</v>
      </c>
      <c r="T177" s="56">
        <f t="shared" si="168"/>
        <v>456</v>
      </c>
      <c r="U177" s="56">
        <f t="shared" si="169"/>
        <v>14767</v>
      </c>
      <c r="V177" s="56"/>
      <c r="W177" s="56">
        <f t="shared" si="170"/>
        <v>15223</v>
      </c>
      <c r="X177" s="62">
        <f t="shared" si="177"/>
        <v>8.6678832116788319E-3</v>
      </c>
      <c r="Y177" s="55">
        <f t="shared" si="171"/>
        <v>152</v>
      </c>
      <c r="Z177" s="55">
        <f t="shared" si="172"/>
        <v>4922.333333333333</v>
      </c>
      <c r="AA177" s="90"/>
      <c r="AB177" s="35">
        <f t="shared" si="176"/>
        <v>3</v>
      </c>
      <c r="AC177" s="50">
        <f>L183/K183</f>
        <v>0.6667610576695755</v>
      </c>
      <c r="AD177" s="2">
        <f>AC177/AD176</f>
        <v>0.9525157966708222</v>
      </c>
      <c r="AE177" s="48" t="str">
        <f t="shared" si="156"/>
        <v>70-74</v>
      </c>
      <c r="AF177" s="45">
        <f t="shared" si="157"/>
        <v>166506</v>
      </c>
      <c r="AG177" s="45">
        <f t="shared" si="158"/>
        <v>140202</v>
      </c>
      <c r="AH177" s="45">
        <f t="shared" si="159"/>
        <v>65911</v>
      </c>
      <c r="AI177" s="46">
        <f t="shared" si="173"/>
        <v>74291</v>
      </c>
      <c r="AJ177" s="1">
        <f t="shared" si="160"/>
        <v>456</v>
      </c>
      <c r="AK177" s="1">
        <f t="shared" si="161"/>
        <v>14767</v>
      </c>
    </row>
    <row r="178" spans="1:37" x14ac:dyDescent="0.35">
      <c r="A178" s="54" t="str">
        <f t="shared" si="174"/>
        <v>75-79</v>
      </c>
      <c r="B178" s="55">
        <f t="shared" si="175"/>
        <v>107003</v>
      </c>
      <c r="C178" s="55">
        <f t="shared" si="162"/>
        <v>91193</v>
      </c>
      <c r="D178" s="55">
        <f t="shared" si="163"/>
        <v>85.2</v>
      </c>
      <c r="E178" s="55">
        <f t="shared" si="164"/>
        <v>77258</v>
      </c>
      <c r="F178" s="55"/>
      <c r="G178" s="55">
        <f t="shared" si="165"/>
        <v>72.2</v>
      </c>
      <c r="H178" s="55">
        <f t="shared" si="166"/>
        <v>168451</v>
      </c>
      <c r="J178" s="54" t="s">
        <v>321</v>
      </c>
      <c r="K178" s="55">
        <v>107003</v>
      </c>
      <c r="L178" s="55">
        <v>91371</v>
      </c>
      <c r="M178" s="54">
        <v>85.4</v>
      </c>
      <c r="N178" s="55">
        <v>78326</v>
      </c>
      <c r="O178" s="54">
        <v>73.2</v>
      </c>
      <c r="P178" s="54"/>
      <c r="Q178" s="55">
        <v>169697</v>
      </c>
      <c r="S178" s="54" t="str">
        <f t="shared" si="167"/>
        <v>75-79</v>
      </c>
      <c r="T178" s="55">
        <f t="shared" si="168"/>
        <v>178</v>
      </c>
      <c r="U178" s="55">
        <f t="shared" si="169"/>
        <v>1068</v>
      </c>
      <c r="V178" s="55"/>
      <c r="W178" s="55">
        <f t="shared" si="170"/>
        <v>1246</v>
      </c>
      <c r="X178" s="58">
        <f>T178/T$184</f>
        <v>3.3835158150851584E-3</v>
      </c>
      <c r="Y178" s="55">
        <f t="shared" si="171"/>
        <v>59.333333333333336</v>
      </c>
      <c r="Z178" s="55">
        <f t="shared" si="172"/>
        <v>356</v>
      </c>
      <c r="AA178" s="90"/>
      <c r="AB178" s="35">
        <f t="shared" si="176"/>
        <v>3</v>
      </c>
      <c r="AC178" s="52" t="s">
        <v>367</v>
      </c>
      <c r="AD178" s="2">
        <v>0.7</v>
      </c>
      <c r="AE178" s="48" t="str">
        <f t="shared" si="156"/>
        <v>75-79</v>
      </c>
      <c r="AF178" s="45">
        <f t="shared" si="157"/>
        <v>107003</v>
      </c>
      <c r="AG178" s="45">
        <f t="shared" si="158"/>
        <v>91371</v>
      </c>
      <c r="AH178" s="45">
        <f t="shared" si="159"/>
        <v>78326</v>
      </c>
      <c r="AI178" s="46">
        <f t="shared" si="173"/>
        <v>13045</v>
      </c>
      <c r="AJ178" s="1">
        <f t="shared" si="160"/>
        <v>178</v>
      </c>
      <c r="AK178" s="1">
        <f t="shared" si="161"/>
        <v>1068</v>
      </c>
    </row>
    <row r="179" spans="1:37" x14ac:dyDescent="0.35">
      <c r="A179" s="54" t="str">
        <f t="shared" si="174"/>
        <v>80-84</v>
      </c>
      <c r="B179" s="55">
        <f t="shared" si="175"/>
        <v>69877</v>
      </c>
      <c r="C179" s="55">
        <f t="shared" si="162"/>
        <v>60753</v>
      </c>
      <c r="D179" s="55">
        <f t="shared" si="163"/>
        <v>86.9</v>
      </c>
      <c r="E179" s="55">
        <f t="shared" si="164"/>
        <v>52546</v>
      </c>
      <c r="F179" s="55"/>
      <c r="G179" s="55">
        <f t="shared" si="165"/>
        <v>75.2</v>
      </c>
      <c r="H179" s="55">
        <f t="shared" si="166"/>
        <v>113299</v>
      </c>
      <c r="J179" s="57" t="s">
        <v>322</v>
      </c>
      <c r="K179" s="56">
        <v>69877</v>
      </c>
      <c r="L179" s="56">
        <v>60870</v>
      </c>
      <c r="M179" s="57">
        <v>87.1</v>
      </c>
      <c r="N179" s="56">
        <v>53130</v>
      </c>
      <c r="O179" s="57">
        <v>76</v>
      </c>
      <c r="P179" s="57"/>
      <c r="Q179" s="56">
        <v>114000</v>
      </c>
      <c r="S179" s="57" t="str">
        <f t="shared" si="167"/>
        <v>80-84</v>
      </c>
      <c r="T179" s="56">
        <f t="shared" si="168"/>
        <v>117</v>
      </c>
      <c r="U179" s="56">
        <f t="shared" si="169"/>
        <v>584</v>
      </c>
      <c r="V179" s="56"/>
      <c r="W179" s="56">
        <f t="shared" si="170"/>
        <v>701</v>
      </c>
      <c r="X179" s="62">
        <f t="shared" si="177"/>
        <v>2.2239963503649634E-3</v>
      </c>
      <c r="Y179" s="55">
        <f t="shared" si="171"/>
        <v>39</v>
      </c>
      <c r="Z179" s="55">
        <f t="shared" si="172"/>
        <v>194.66666666666666</v>
      </c>
      <c r="AA179" s="90"/>
      <c r="AB179" s="35">
        <f t="shared" si="176"/>
        <v>3</v>
      </c>
      <c r="AC179" s="50">
        <f>N183/K183</f>
        <v>0.14338667563293633</v>
      </c>
      <c r="AD179" s="2">
        <f>AC179/AD178</f>
        <v>0.20483810804705191</v>
      </c>
      <c r="AE179" s="48" t="str">
        <f t="shared" si="156"/>
        <v>80-84</v>
      </c>
      <c r="AF179" s="45">
        <f t="shared" si="157"/>
        <v>69877</v>
      </c>
      <c r="AG179" s="45">
        <f t="shared" si="158"/>
        <v>60870</v>
      </c>
      <c r="AH179" s="45">
        <f t="shared" si="159"/>
        <v>53130</v>
      </c>
      <c r="AI179" s="46">
        <f t="shared" si="173"/>
        <v>7740</v>
      </c>
      <c r="AJ179" s="1">
        <f t="shared" si="160"/>
        <v>117</v>
      </c>
      <c r="AK179" s="1">
        <f t="shared" si="161"/>
        <v>584</v>
      </c>
    </row>
    <row r="180" spans="1:37" x14ac:dyDescent="0.35">
      <c r="A180" s="54" t="str">
        <f t="shared" si="174"/>
        <v>85-89</v>
      </c>
      <c r="B180" s="55">
        <f t="shared" si="175"/>
        <v>44852</v>
      </c>
      <c r="C180" s="55">
        <f t="shared" si="162"/>
        <v>38980</v>
      </c>
      <c r="D180" s="55">
        <f t="shared" si="163"/>
        <v>86.9</v>
      </c>
      <c r="E180" s="55">
        <f t="shared" si="164"/>
        <v>34391</v>
      </c>
      <c r="F180" s="55"/>
      <c r="G180" s="55">
        <f t="shared" si="165"/>
        <v>76.7</v>
      </c>
      <c r="H180" s="55">
        <f t="shared" si="166"/>
        <v>73371</v>
      </c>
      <c r="J180" s="54" t="s">
        <v>323</v>
      </c>
      <c r="K180" s="55">
        <v>44852</v>
      </c>
      <c r="L180" s="55">
        <v>39029</v>
      </c>
      <c r="M180" s="54">
        <v>87</v>
      </c>
      <c r="N180" s="55">
        <v>34704</v>
      </c>
      <c r="O180" s="54">
        <v>77.400000000000006</v>
      </c>
      <c r="P180" s="54"/>
      <c r="Q180" s="55">
        <v>73733</v>
      </c>
      <c r="S180" s="54" t="str">
        <f t="shared" si="167"/>
        <v>85-89</v>
      </c>
      <c r="T180" s="55">
        <f t="shared" si="168"/>
        <v>49</v>
      </c>
      <c r="U180" s="55">
        <f t="shared" si="169"/>
        <v>313</v>
      </c>
      <c r="V180" s="55"/>
      <c r="W180" s="55">
        <f t="shared" si="170"/>
        <v>362</v>
      </c>
      <c r="X180" s="58">
        <f>T180/T$184</f>
        <v>9.314172749391727E-4</v>
      </c>
      <c r="Y180" s="55">
        <f t="shared" si="171"/>
        <v>16.333333333333332</v>
      </c>
      <c r="Z180" s="55">
        <f t="shared" si="172"/>
        <v>104.33333333333333</v>
      </c>
      <c r="AA180" s="90"/>
      <c r="AB180" s="35">
        <f t="shared" si="176"/>
        <v>3</v>
      </c>
      <c r="AC180" s="49" t="s">
        <v>362</v>
      </c>
      <c r="AD180" s="35"/>
      <c r="AE180" s="48" t="str">
        <f t="shared" si="156"/>
        <v>85-89</v>
      </c>
      <c r="AF180" s="45">
        <f t="shared" si="157"/>
        <v>44852</v>
      </c>
      <c r="AG180" s="45">
        <f t="shared" si="158"/>
        <v>39029</v>
      </c>
      <c r="AH180" s="45">
        <f t="shared" si="159"/>
        <v>34704</v>
      </c>
      <c r="AI180" s="46">
        <f t="shared" si="173"/>
        <v>4325</v>
      </c>
      <c r="AJ180" s="1">
        <f t="shared" si="160"/>
        <v>49</v>
      </c>
      <c r="AK180" s="1">
        <f t="shared" si="161"/>
        <v>313</v>
      </c>
    </row>
    <row r="181" spans="1:37" x14ac:dyDescent="0.35">
      <c r="A181" s="54" t="str">
        <f t="shared" si="174"/>
        <v>90+</v>
      </c>
      <c r="B181" s="55">
        <f t="shared" si="175"/>
        <v>28637</v>
      </c>
      <c r="C181" s="55">
        <f t="shared" si="162"/>
        <v>24887</v>
      </c>
      <c r="D181" s="55">
        <f t="shared" si="163"/>
        <v>86.9</v>
      </c>
      <c r="E181" s="55">
        <f t="shared" si="164"/>
        <v>22409</v>
      </c>
      <c r="F181" s="55"/>
      <c r="G181" s="55">
        <f t="shared" si="165"/>
        <v>78.2</v>
      </c>
      <c r="H181" s="55">
        <f t="shared" si="166"/>
        <v>47296</v>
      </c>
      <c r="J181" s="57" t="s">
        <v>324</v>
      </c>
      <c r="K181" s="56">
        <v>28637</v>
      </c>
      <c r="L181" s="56">
        <v>24916</v>
      </c>
      <c r="M181" s="57">
        <v>87</v>
      </c>
      <c r="N181" s="56">
        <v>22589</v>
      </c>
      <c r="O181" s="57">
        <v>78.900000000000006</v>
      </c>
      <c r="P181" s="57"/>
      <c r="Q181" s="56">
        <v>47505</v>
      </c>
      <c r="S181" s="57" t="str">
        <f t="shared" si="167"/>
        <v>90+</v>
      </c>
      <c r="T181" s="56">
        <f t="shared" si="168"/>
        <v>29</v>
      </c>
      <c r="U181" s="56">
        <f t="shared" si="169"/>
        <v>180</v>
      </c>
      <c r="V181" s="56"/>
      <c r="W181" s="56">
        <f t="shared" si="170"/>
        <v>209</v>
      </c>
      <c r="X181" s="62">
        <f t="shared" si="177"/>
        <v>5.5124695863746956E-4</v>
      </c>
      <c r="Y181" s="55">
        <f t="shared" si="171"/>
        <v>9.6666666666666661</v>
      </c>
      <c r="Z181" s="55">
        <f t="shared" si="172"/>
        <v>60</v>
      </c>
      <c r="AA181" s="90"/>
      <c r="AB181" s="35">
        <f t="shared" si="176"/>
        <v>3</v>
      </c>
      <c r="AC181" s="51" t="s">
        <v>366</v>
      </c>
      <c r="AD181" s="2">
        <v>0.7</v>
      </c>
      <c r="AE181" s="48" t="str">
        <f t="shared" si="156"/>
        <v>90+</v>
      </c>
      <c r="AF181" s="45">
        <f t="shared" si="157"/>
        <v>28637</v>
      </c>
      <c r="AG181" s="45">
        <f t="shared" si="158"/>
        <v>24916</v>
      </c>
      <c r="AH181" s="45">
        <f t="shared" si="159"/>
        <v>22589</v>
      </c>
      <c r="AI181" s="46">
        <f t="shared" si="173"/>
        <v>2327</v>
      </c>
      <c r="AJ181" s="1">
        <f t="shared" si="160"/>
        <v>29</v>
      </c>
      <c r="AK181" s="1">
        <f t="shared" si="161"/>
        <v>180</v>
      </c>
    </row>
    <row r="182" spans="1:37" x14ac:dyDescent="0.35">
      <c r="A182" s="54" t="str">
        <f t="shared" si="174"/>
        <v>Unknown</v>
      </c>
      <c r="B182" s="55" t="str">
        <f t="shared" si="175"/>
        <v>NA</v>
      </c>
      <c r="C182" s="55">
        <f t="shared" si="162"/>
        <v>25855</v>
      </c>
      <c r="D182" s="55" t="str">
        <f t="shared" si="163"/>
        <v>NA</v>
      </c>
      <c r="E182" s="55">
        <f t="shared" si="164"/>
        <v>9299</v>
      </c>
      <c r="F182" s="55"/>
      <c r="G182" s="55" t="str">
        <f t="shared" si="165"/>
        <v>NA</v>
      </c>
      <c r="H182" s="55">
        <f t="shared" si="166"/>
        <v>35154</v>
      </c>
      <c r="J182" s="54" t="s">
        <v>325</v>
      </c>
      <c r="K182" s="54" t="s">
        <v>326</v>
      </c>
      <c r="L182" s="55">
        <v>27221</v>
      </c>
      <c r="M182" s="54" t="s">
        <v>326</v>
      </c>
      <c r="N182" s="55">
        <v>9632</v>
      </c>
      <c r="O182" s="54" t="s">
        <v>326</v>
      </c>
      <c r="P182" s="54"/>
      <c r="Q182" s="55">
        <v>36853</v>
      </c>
      <c r="S182" s="54" t="str">
        <f t="shared" si="167"/>
        <v>Unknown</v>
      </c>
      <c r="T182" s="54">
        <f t="shared" si="168"/>
        <v>1366</v>
      </c>
      <c r="U182" s="54">
        <f t="shared" si="169"/>
        <v>333</v>
      </c>
      <c r="V182" s="54"/>
      <c r="W182" s="54">
        <f t="shared" si="170"/>
        <v>1699</v>
      </c>
      <c r="X182" s="58">
        <f>T182/T$184</f>
        <v>2.5965632603406327E-2</v>
      </c>
      <c r="Y182" s="55">
        <f t="shared" si="171"/>
        <v>455.33333333333331</v>
      </c>
      <c r="Z182" s="55">
        <f t="shared" si="172"/>
        <v>111</v>
      </c>
      <c r="AA182" s="90"/>
      <c r="AB182" s="35">
        <f t="shared" si="176"/>
        <v>3</v>
      </c>
      <c r="AC182" s="50">
        <f>L184/K184</f>
        <v>0.56776307121816705</v>
      </c>
      <c r="AD182" s="2">
        <f>AC182/AD181</f>
        <v>0.81109010174023866</v>
      </c>
      <c r="AE182" s="47" t="str">
        <f t="shared" si="156"/>
        <v>Unknown</v>
      </c>
      <c r="AF182" s="45" t="str">
        <f t="shared" si="157"/>
        <v>NA</v>
      </c>
      <c r="AG182" s="45">
        <f t="shared" si="158"/>
        <v>27221</v>
      </c>
      <c r="AH182" s="45">
        <f t="shared" si="159"/>
        <v>9632</v>
      </c>
      <c r="AI182" s="45">
        <f t="shared" si="173"/>
        <v>17589</v>
      </c>
      <c r="AJ182" s="1">
        <f t="shared" si="160"/>
        <v>1366</v>
      </c>
      <c r="AK182" s="1">
        <f t="shared" si="161"/>
        <v>333</v>
      </c>
    </row>
    <row r="183" spans="1:37" x14ac:dyDescent="0.35">
      <c r="A183" s="54" t="str">
        <f t="shared" si="174"/>
        <v>12+</v>
      </c>
      <c r="B183" s="55">
        <f t="shared" si="175"/>
        <v>3806860</v>
      </c>
      <c r="C183" s="55">
        <f t="shared" si="162"/>
        <v>2485658</v>
      </c>
      <c r="D183" s="55">
        <f t="shared" si="163"/>
        <v>65.3</v>
      </c>
      <c r="E183" s="55">
        <f t="shared" si="164"/>
        <v>466269</v>
      </c>
      <c r="F183" s="55"/>
      <c r="G183" s="55">
        <f t="shared" si="165"/>
        <v>12.2</v>
      </c>
      <c r="H183" s="55">
        <f t="shared" si="166"/>
        <v>2951927</v>
      </c>
      <c r="J183" s="57" t="s">
        <v>327</v>
      </c>
      <c r="K183" s="56">
        <v>3806860</v>
      </c>
      <c r="L183" s="56">
        <v>2538266</v>
      </c>
      <c r="M183" s="57">
        <v>66.7</v>
      </c>
      <c r="N183" s="56">
        <v>545853</v>
      </c>
      <c r="O183" s="57">
        <v>14.3</v>
      </c>
      <c r="P183" s="57"/>
      <c r="Q183" s="56">
        <v>3084119</v>
      </c>
      <c r="S183" s="57" t="str">
        <f t="shared" si="167"/>
        <v>12+</v>
      </c>
      <c r="T183" s="60">
        <f>L183-C183</f>
        <v>52608</v>
      </c>
      <c r="U183" s="60">
        <f t="shared" si="169"/>
        <v>79584</v>
      </c>
      <c r="V183" s="60"/>
      <c r="W183" s="63">
        <f t="shared" si="170"/>
        <v>132192</v>
      </c>
      <c r="X183" s="62">
        <f t="shared" si="177"/>
        <v>1</v>
      </c>
      <c r="Y183" s="60">
        <f t="shared" si="171"/>
        <v>17536</v>
      </c>
      <c r="Z183" s="60">
        <f t="shared" si="172"/>
        <v>26528</v>
      </c>
      <c r="AA183" s="91"/>
      <c r="AB183" s="35">
        <f t="shared" si="176"/>
        <v>3</v>
      </c>
      <c r="AC183" s="52" t="s">
        <v>367</v>
      </c>
      <c r="AD183" s="2">
        <v>0.7</v>
      </c>
      <c r="AE183" s="35"/>
      <c r="AF183" s="35"/>
      <c r="AG183" s="38"/>
      <c r="AH183" s="35"/>
      <c r="AI183" s="35"/>
      <c r="AJ183" s="35"/>
      <c r="AK183" s="35"/>
    </row>
    <row r="184" spans="1:37" x14ac:dyDescent="0.35">
      <c r="A184" s="54" t="str">
        <f t="shared" si="174"/>
        <v>ALL</v>
      </c>
      <c r="B184" s="55">
        <f t="shared" si="175"/>
        <v>4470643</v>
      </c>
      <c r="C184" s="55">
        <f t="shared" si="162"/>
        <v>2485658</v>
      </c>
      <c r="D184" s="55">
        <f t="shared" si="163"/>
        <v>55.6</v>
      </c>
      <c r="E184" s="55">
        <f t="shared" si="164"/>
        <v>466269</v>
      </c>
      <c r="F184" s="55"/>
      <c r="G184" s="55">
        <f t="shared" si="165"/>
        <v>10.4</v>
      </c>
      <c r="H184" s="55">
        <f t="shared" si="166"/>
        <v>2951927</v>
      </c>
      <c r="J184" s="54" t="s">
        <v>328</v>
      </c>
      <c r="K184" s="55">
        <v>4470643</v>
      </c>
      <c r="L184" s="55">
        <v>2538266</v>
      </c>
      <c r="M184" s="54">
        <v>56.8</v>
      </c>
      <c r="N184" s="55">
        <v>545853</v>
      </c>
      <c r="O184" s="54">
        <v>12.2</v>
      </c>
      <c r="P184" s="54"/>
      <c r="Q184" s="55">
        <v>3084119</v>
      </c>
      <c r="S184" s="54" t="str">
        <f t="shared" si="167"/>
        <v>ALL</v>
      </c>
      <c r="T184" s="60">
        <f t="shared" ref="T184" si="178">L184-C184</f>
        <v>52608</v>
      </c>
      <c r="U184" s="60">
        <f t="shared" si="169"/>
        <v>79584</v>
      </c>
      <c r="V184" s="60"/>
      <c r="W184" s="63">
        <f t="shared" si="170"/>
        <v>132192</v>
      </c>
      <c r="X184" s="58">
        <f>T184/T$184</f>
        <v>1</v>
      </c>
      <c r="Y184" s="60">
        <f t="shared" si="171"/>
        <v>17536</v>
      </c>
      <c r="Z184" s="60">
        <f t="shared" si="172"/>
        <v>26528</v>
      </c>
      <c r="AA184" s="91"/>
      <c r="AB184" s="35">
        <f t="shared" si="176"/>
        <v>3</v>
      </c>
      <c r="AC184" s="50">
        <f>N184/K184</f>
        <v>0.1220972016777005</v>
      </c>
      <c r="AD184" s="2">
        <f>AC184/AD183</f>
        <v>0.17442457382528642</v>
      </c>
      <c r="AE184" s="35"/>
      <c r="AF184" s="35"/>
      <c r="AG184" s="2">
        <f>T183/L183</f>
        <v>2.0725960163355615E-2</v>
      </c>
      <c r="AH184" s="2">
        <f>U183/N183</f>
        <v>0.14579749492995367</v>
      </c>
      <c r="AI184" s="2">
        <f>W183/Q183</f>
        <v>4.2862159339506677E-2</v>
      </c>
      <c r="AJ184" s="35"/>
      <c r="AK184" s="35"/>
    </row>
    <row r="185" spans="1:37" x14ac:dyDescent="0.35">
      <c r="A185" s="110">
        <f>J162</f>
        <v>44353</v>
      </c>
      <c r="B185" s="110"/>
      <c r="C185" s="110"/>
      <c r="D185" s="110"/>
      <c r="E185" s="110"/>
      <c r="F185" s="110"/>
      <c r="G185" s="110"/>
      <c r="H185" s="110"/>
      <c r="J185" s="110">
        <v>44354</v>
      </c>
      <c r="K185" s="110"/>
      <c r="L185" s="110"/>
      <c r="M185" s="110"/>
      <c r="N185" s="110"/>
      <c r="O185" s="110"/>
      <c r="P185" s="110"/>
      <c r="Q185" s="110"/>
      <c r="S185" s="113" t="str">
        <f>"Change " &amp; TEXT(A185,"DDDD MMM DD, YYYY") &amp; " -  " &amp;TEXT(J185,"DDDD MMM DD, YYYY")</f>
        <v>Change Sunday Jun 06, 2021 -  Monday Jun 07, 2021</v>
      </c>
      <c r="T185" s="113"/>
      <c r="U185" s="113"/>
      <c r="V185" s="113"/>
      <c r="W185" s="113"/>
      <c r="X185" s="113"/>
      <c r="Y185" s="113"/>
      <c r="Z185" s="113"/>
      <c r="AA185" s="88"/>
      <c r="AB185" s="35"/>
      <c r="AC185" s="65">
        <f>A185</f>
        <v>44353</v>
      </c>
      <c r="AD185" s="35"/>
      <c r="AE185" s="35"/>
      <c r="AF185" s="35"/>
      <c r="AG185" s="35"/>
      <c r="AH185" s="35"/>
      <c r="AI185" s="35"/>
      <c r="AJ185" s="35"/>
      <c r="AK185" s="35"/>
    </row>
    <row r="186" spans="1:37" ht="26" customHeight="1" x14ac:dyDescent="0.35">
      <c r="A186" s="53" t="str">
        <f>J163</f>
        <v>Age group</v>
      </c>
      <c r="B186" s="53" t="str">
        <f>K163</f>
        <v>Population</v>
      </c>
      <c r="C186" s="53" t="str">
        <f>L163</f>
        <v>Dose 1</v>
      </c>
      <c r="D186" s="53" t="str">
        <f>M163</f>
        <v>% of population with at least 1 dose</v>
      </c>
      <c r="E186" s="53" t="str">
        <f>N163</f>
        <v>Dose 2</v>
      </c>
      <c r="F186" s="53"/>
      <c r="G186" s="53" t="str">
        <f t="shared" ref="G186" si="179">O163</f>
        <v>% of population fully vaccinated</v>
      </c>
      <c r="H186" s="53" t="str">
        <f>Q163</f>
        <v>Total administered</v>
      </c>
      <c r="J186" s="53" t="s">
        <v>305</v>
      </c>
      <c r="K186" s="53" t="s">
        <v>2</v>
      </c>
      <c r="L186" s="53" t="s">
        <v>302</v>
      </c>
      <c r="M186" s="53" t="s">
        <v>306</v>
      </c>
      <c r="N186" s="53" t="s">
        <v>303</v>
      </c>
      <c r="O186" s="53" t="s">
        <v>307</v>
      </c>
      <c r="P186" s="53"/>
      <c r="Q186" s="53" t="s">
        <v>304</v>
      </c>
      <c r="S186" s="53" t="s">
        <v>305</v>
      </c>
      <c r="T186" s="53" t="s">
        <v>302</v>
      </c>
      <c r="U186" s="53" t="s">
        <v>303</v>
      </c>
      <c r="V186" s="53"/>
      <c r="W186" s="53" t="s">
        <v>304</v>
      </c>
      <c r="X186" s="53" t="s">
        <v>335</v>
      </c>
      <c r="Y186" s="53" t="s">
        <v>336</v>
      </c>
      <c r="Z186" s="53" t="s">
        <v>337</v>
      </c>
      <c r="AA186" s="89"/>
      <c r="AB186" s="35"/>
      <c r="AC186" s="49" t="s">
        <v>365</v>
      </c>
      <c r="AD186" s="64"/>
      <c r="AE186" s="47" t="str">
        <f t="shared" ref="AE186:AE205" si="180">J186</f>
        <v>Age group</v>
      </c>
      <c r="AF186" s="47" t="str">
        <f t="shared" ref="AF186:AF205" si="181">K186</f>
        <v>Population</v>
      </c>
      <c r="AG186" s="47" t="str">
        <f t="shared" ref="AG186:AG205" si="182">L186</f>
        <v>Dose 1</v>
      </c>
      <c r="AH186" s="47" t="str">
        <f t="shared" ref="AH186:AH205" si="183">N186</f>
        <v>Dose 2</v>
      </c>
      <c r="AI186" s="47" t="s">
        <v>334</v>
      </c>
      <c r="AJ186" s="47" t="str">
        <f t="shared" ref="AJ186:AJ205" si="184">T186</f>
        <v>Dose 1</v>
      </c>
      <c r="AK186" s="47" t="str">
        <f t="shared" ref="AK186:AK205" si="185">U186</f>
        <v>Dose 2</v>
      </c>
    </row>
    <row r="187" spans="1:37" x14ac:dyDescent="0.35">
      <c r="A187" s="54" t="str">
        <f>J164</f>
        <v>00-11</v>
      </c>
      <c r="B187" s="55">
        <f>K164</f>
        <v>663783</v>
      </c>
      <c r="C187" s="55">
        <f t="shared" ref="C187:C207" si="186">L164</f>
        <v>0</v>
      </c>
      <c r="D187" s="55">
        <f t="shared" ref="D187:D207" si="187">M164</f>
        <v>0</v>
      </c>
      <c r="E187" s="55">
        <f t="shared" ref="E187:E207" si="188">N164</f>
        <v>0</v>
      </c>
      <c r="F187" s="55"/>
      <c r="G187" s="55">
        <f t="shared" ref="G187:G207" si="189">O164</f>
        <v>0</v>
      </c>
      <c r="H187" s="55">
        <f t="shared" ref="H187:H207" si="190">Q164</f>
        <v>0</v>
      </c>
      <c r="J187" s="54" t="s">
        <v>308</v>
      </c>
      <c r="K187" s="55">
        <v>663783</v>
      </c>
      <c r="L187" s="54">
        <v>0</v>
      </c>
      <c r="M187" s="54">
        <v>0</v>
      </c>
      <c r="N187" s="54">
        <v>0</v>
      </c>
      <c r="O187" s="54">
        <v>0</v>
      </c>
      <c r="P187" s="54"/>
      <c r="Q187" s="54">
        <v>0</v>
      </c>
      <c r="S187" s="54" t="str">
        <f t="shared" ref="S187:S207" si="191">A187</f>
        <v>00-11</v>
      </c>
      <c r="T187" s="55">
        <f t="shared" ref="T187:T205" si="192">L187-C187</f>
        <v>0</v>
      </c>
      <c r="U187" s="55">
        <f t="shared" ref="U187:U207" si="193">N187-E187</f>
        <v>0</v>
      </c>
      <c r="V187" s="55"/>
      <c r="W187" s="55">
        <f t="shared" ref="W187:W207" si="194">Q187-H187</f>
        <v>0</v>
      </c>
      <c r="X187" s="58">
        <f t="shared" ref="X187:X207" si="195">T187/T$207</f>
        <v>0</v>
      </c>
      <c r="Y187" s="55">
        <f t="shared" ref="Y187:Y207" si="196">T187/$AB187</f>
        <v>0</v>
      </c>
      <c r="Z187" s="55">
        <f t="shared" ref="Z187:Z207" si="197">U187/$AB187</f>
        <v>0</v>
      </c>
      <c r="AA187" s="90"/>
      <c r="AB187" s="35">
        <f>IF(DATEDIF(A185,J185,"D")&lt;1,1,DATEDIF(A185,J185,"D"))</f>
        <v>1</v>
      </c>
      <c r="AC187" s="51" t="s">
        <v>366</v>
      </c>
      <c r="AD187" s="2">
        <v>0.7</v>
      </c>
      <c r="AE187" s="47" t="str">
        <f t="shared" si="180"/>
        <v>00-11</v>
      </c>
      <c r="AF187" s="45">
        <f t="shared" si="181"/>
        <v>663783</v>
      </c>
      <c r="AG187" s="45">
        <f t="shared" si="182"/>
        <v>0</v>
      </c>
      <c r="AH187" s="45">
        <f t="shared" si="183"/>
        <v>0</v>
      </c>
      <c r="AI187" s="45">
        <f t="shared" ref="AI187:AI205" si="198">AG187-AH187</f>
        <v>0</v>
      </c>
      <c r="AJ187" s="1">
        <f t="shared" si="184"/>
        <v>0</v>
      </c>
      <c r="AK187" s="1">
        <f t="shared" si="185"/>
        <v>0</v>
      </c>
    </row>
    <row r="188" spans="1:37" x14ac:dyDescent="0.35">
      <c r="A188" s="54" t="str">
        <f t="shared" ref="A188:A207" si="199">J165</f>
        <v>12-14</v>
      </c>
      <c r="B188" s="55">
        <f t="shared" ref="B188:B207" si="200">K165</f>
        <v>166087</v>
      </c>
      <c r="C188" s="60">
        <f t="shared" si="186"/>
        <v>83740</v>
      </c>
      <c r="D188" s="55">
        <f t="shared" si="187"/>
        <v>50.4</v>
      </c>
      <c r="E188" s="60">
        <f t="shared" si="188"/>
        <v>412</v>
      </c>
      <c r="F188" s="60"/>
      <c r="G188" s="55">
        <f t="shared" si="189"/>
        <v>0.2</v>
      </c>
      <c r="H188" s="55">
        <f t="shared" si="190"/>
        <v>84152</v>
      </c>
      <c r="J188" s="59" t="s">
        <v>329</v>
      </c>
      <c r="K188" s="56">
        <v>166087</v>
      </c>
      <c r="L188" s="60">
        <v>84763</v>
      </c>
      <c r="M188" s="57">
        <v>51</v>
      </c>
      <c r="N188" s="69">
        <v>487</v>
      </c>
      <c r="O188" s="57">
        <v>0.3</v>
      </c>
      <c r="P188" s="57"/>
      <c r="Q188" s="56">
        <v>85250</v>
      </c>
      <c r="S188" s="59" t="str">
        <f t="shared" si="191"/>
        <v>12-14</v>
      </c>
      <c r="T188" s="60">
        <f t="shared" si="192"/>
        <v>1023</v>
      </c>
      <c r="U188" s="60">
        <f t="shared" si="193"/>
        <v>75</v>
      </c>
      <c r="V188" s="60"/>
      <c r="W188" s="60">
        <f t="shared" si="194"/>
        <v>1098</v>
      </c>
      <c r="X188" s="61">
        <f t="shared" si="195"/>
        <v>8.7071240105540904E-2</v>
      </c>
      <c r="Y188" s="60">
        <f t="shared" si="196"/>
        <v>1023</v>
      </c>
      <c r="Z188" s="60">
        <f t="shared" si="197"/>
        <v>75</v>
      </c>
      <c r="AA188" s="91"/>
      <c r="AB188" s="35">
        <f>AB187</f>
        <v>1</v>
      </c>
      <c r="AC188" s="50">
        <f>C206/B206</f>
        <v>0.6667610576695755</v>
      </c>
      <c r="AD188" s="2">
        <f>AC188/AD187</f>
        <v>0.9525157966708222</v>
      </c>
      <c r="AE188" s="47" t="str">
        <f t="shared" si="180"/>
        <v>12-14</v>
      </c>
      <c r="AF188" s="45">
        <f t="shared" si="181"/>
        <v>166087</v>
      </c>
      <c r="AG188" s="45">
        <f t="shared" si="182"/>
        <v>84763</v>
      </c>
      <c r="AH188" s="45">
        <f t="shared" si="183"/>
        <v>487</v>
      </c>
      <c r="AI188" s="45">
        <f t="shared" si="198"/>
        <v>84276</v>
      </c>
      <c r="AJ188" s="1">
        <f t="shared" si="184"/>
        <v>1023</v>
      </c>
      <c r="AK188" s="1">
        <f t="shared" si="185"/>
        <v>75</v>
      </c>
    </row>
    <row r="189" spans="1:37" x14ac:dyDescent="0.35">
      <c r="A189" s="54" t="str">
        <f t="shared" si="199"/>
        <v>15-19</v>
      </c>
      <c r="B189" s="55">
        <f t="shared" si="200"/>
        <v>258656</v>
      </c>
      <c r="C189" s="60">
        <f t="shared" si="186"/>
        <v>144108</v>
      </c>
      <c r="D189" s="55">
        <f t="shared" si="187"/>
        <v>55.7</v>
      </c>
      <c r="E189" s="60">
        <f t="shared" si="188"/>
        <v>3273</v>
      </c>
      <c r="F189" s="60"/>
      <c r="G189" s="55">
        <f t="shared" si="189"/>
        <v>1.3</v>
      </c>
      <c r="H189" s="55">
        <f t="shared" si="190"/>
        <v>147381</v>
      </c>
      <c r="J189" s="54" t="s">
        <v>309</v>
      </c>
      <c r="K189" s="55">
        <v>258656</v>
      </c>
      <c r="L189" s="60">
        <v>145429</v>
      </c>
      <c r="M189" s="54">
        <v>56.2</v>
      </c>
      <c r="N189" s="60">
        <v>3529</v>
      </c>
      <c r="O189" s="54">
        <v>1.4</v>
      </c>
      <c r="P189" s="54"/>
      <c r="Q189" s="55">
        <v>148958</v>
      </c>
      <c r="S189" s="54" t="str">
        <f t="shared" si="191"/>
        <v>15-19</v>
      </c>
      <c r="T189" s="60">
        <f t="shared" si="192"/>
        <v>1321</v>
      </c>
      <c r="U189" s="60">
        <f t="shared" si="193"/>
        <v>256</v>
      </c>
      <c r="V189" s="60"/>
      <c r="W189" s="60">
        <f t="shared" si="194"/>
        <v>1577</v>
      </c>
      <c r="X189" s="61">
        <f t="shared" si="195"/>
        <v>0.11243510085964763</v>
      </c>
      <c r="Y189" s="60">
        <f t="shared" si="196"/>
        <v>1321</v>
      </c>
      <c r="Z189" s="60">
        <f t="shared" si="197"/>
        <v>256</v>
      </c>
      <c r="AA189" s="91"/>
      <c r="AB189" s="35">
        <f t="shared" ref="AB189:AB207" si="201">AB188</f>
        <v>1</v>
      </c>
      <c r="AC189" s="52" t="s">
        <v>367</v>
      </c>
      <c r="AD189" s="2">
        <v>0.7</v>
      </c>
      <c r="AE189" s="47" t="str">
        <f t="shared" si="180"/>
        <v>15-19</v>
      </c>
      <c r="AF189" s="45">
        <f t="shared" si="181"/>
        <v>258656</v>
      </c>
      <c r="AG189" s="45">
        <f t="shared" si="182"/>
        <v>145429</v>
      </c>
      <c r="AH189" s="45">
        <f t="shared" si="183"/>
        <v>3529</v>
      </c>
      <c r="AI189" s="45">
        <f t="shared" si="198"/>
        <v>141900</v>
      </c>
      <c r="AJ189" s="1">
        <f t="shared" si="184"/>
        <v>1321</v>
      </c>
      <c r="AK189" s="1">
        <f t="shared" si="185"/>
        <v>256</v>
      </c>
    </row>
    <row r="190" spans="1:37" x14ac:dyDescent="0.35">
      <c r="A190" s="54" t="str">
        <f t="shared" si="199"/>
        <v>20-24</v>
      </c>
      <c r="B190" s="55">
        <f t="shared" si="200"/>
        <v>276991</v>
      </c>
      <c r="C190" s="55">
        <f t="shared" si="186"/>
        <v>147753</v>
      </c>
      <c r="D190" s="55">
        <f t="shared" si="187"/>
        <v>53.3</v>
      </c>
      <c r="E190" s="55">
        <f t="shared" si="188"/>
        <v>9535</v>
      </c>
      <c r="F190" s="55"/>
      <c r="G190" s="55">
        <f t="shared" si="189"/>
        <v>3.4</v>
      </c>
      <c r="H190" s="55">
        <f t="shared" si="190"/>
        <v>157288</v>
      </c>
      <c r="J190" s="57" t="s">
        <v>310</v>
      </c>
      <c r="K190" s="56">
        <v>276991</v>
      </c>
      <c r="L190" s="56">
        <v>149091</v>
      </c>
      <c r="M190" s="57">
        <v>53.8</v>
      </c>
      <c r="N190" s="56">
        <v>10116</v>
      </c>
      <c r="O190" s="57">
        <v>3.7</v>
      </c>
      <c r="P190" s="57"/>
      <c r="Q190" s="56">
        <v>159207</v>
      </c>
      <c r="S190" s="57" t="str">
        <f t="shared" si="191"/>
        <v>20-24</v>
      </c>
      <c r="T190" s="56">
        <f t="shared" si="192"/>
        <v>1338</v>
      </c>
      <c r="U190" s="56">
        <f t="shared" si="193"/>
        <v>581</v>
      </c>
      <c r="V190" s="56"/>
      <c r="W190" s="56">
        <f t="shared" si="194"/>
        <v>1919</v>
      </c>
      <c r="X190" s="62">
        <f t="shared" si="195"/>
        <v>0.1138820325134054</v>
      </c>
      <c r="Y190" s="55">
        <f t="shared" si="196"/>
        <v>1338</v>
      </c>
      <c r="Z190" s="55">
        <f t="shared" si="197"/>
        <v>581</v>
      </c>
      <c r="AA190" s="90"/>
      <c r="AB190" s="35">
        <f t="shared" si="201"/>
        <v>1</v>
      </c>
      <c r="AC190" s="50">
        <f>E206/B206</f>
        <v>0.14338667563293633</v>
      </c>
      <c r="AD190" s="2">
        <f>AC190/AD189</f>
        <v>0.20483810804705191</v>
      </c>
      <c r="AE190" s="47" t="str">
        <f t="shared" si="180"/>
        <v>20-24</v>
      </c>
      <c r="AF190" s="45">
        <f t="shared" si="181"/>
        <v>276991</v>
      </c>
      <c r="AG190" s="45">
        <f t="shared" si="182"/>
        <v>149091</v>
      </c>
      <c r="AH190" s="45">
        <f t="shared" si="183"/>
        <v>10116</v>
      </c>
      <c r="AI190" s="45">
        <f t="shared" si="198"/>
        <v>138975</v>
      </c>
      <c r="AJ190" s="1">
        <f t="shared" si="184"/>
        <v>1338</v>
      </c>
      <c r="AK190" s="1">
        <f t="shared" si="185"/>
        <v>581</v>
      </c>
    </row>
    <row r="191" spans="1:37" x14ac:dyDescent="0.35">
      <c r="A191" s="54" t="str">
        <f t="shared" si="199"/>
        <v>25-29</v>
      </c>
      <c r="B191" s="55">
        <f t="shared" si="200"/>
        <v>310735</v>
      </c>
      <c r="C191" s="55">
        <f t="shared" si="186"/>
        <v>163963</v>
      </c>
      <c r="D191" s="55">
        <f t="shared" si="187"/>
        <v>52.8</v>
      </c>
      <c r="E191" s="55">
        <f t="shared" si="188"/>
        <v>15549</v>
      </c>
      <c r="F191" s="55"/>
      <c r="G191" s="55">
        <f t="shared" si="189"/>
        <v>5</v>
      </c>
      <c r="H191" s="55">
        <f t="shared" si="190"/>
        <v>179512</v>
      </c>
      <c r="J191" s="54" t="s">
        <v>311</v>
      </c>
      <c r="K191" s="55">
        <v>310735</v>
      </c>
      <c r="L191" s="55">
        <v>165289</v>
      </c>
      <c r="M191" s="54">
        <v>53.2</v>
      </c>
      <c r="N191" s="55">
        <v>16377</v>
      </c>
      <c r="O191" s="54">
        <v>5.3</v>
      </c>
      <c r="P191" s="54"/>
      <c r="Q191" s="55">
        <v>181666</v>
      </c>
      <c r="S191" s="54" t="str">
        <f t="shared" si="191"/>
        <v>25-29</v>
      </c>
      <c r="T191" s="55">
        <f t="shared" si="192"/>
        <v>1326</v>
      </c>
      <c r="U191" s="55">
        <f t="shared" si="193"/>
        <v>828</v>
      </c>
      <c r="V191" s="55"/>
      <c r="W191" s="55">
        <f t="shared" si="194"/>
        <v>2154</v>
      </c>
      <c r="X191" s="58">
        <f t="shared" si="195"/>
        <v>0.11286066899310579</v>
      </c>
      <c r="Y191" s="55">
        <f t="shared" si="196"/>
        <v>1326</v>
      </c>
      <c r="Z191" s="55">
        <f t="shared" si="197"/>
        <v>828</v>
      </c>
      <c r="AA191" s="90"/>
      <c r="AB191" s="35">
        <f t="shared" si="201"/>
        <v>1</v>
      </c>
      <c r="AC191" s="49" t="s">
        <v>363</v>
      </c>
      <c r="AD191" s="35"/>
      <c r="AE191" s="47" t="str">
        <f t="shared" si="180"/>
        <v>25-29</v>
      </c>
      <c r="AF191" s="45">
        <f t="shared" si="181"/>
        <v>310735</v>
      </c>
      <c r="AG191" s="45">
        <f t="shared" si="182"/>
        <v>165289</v>
      </c>
      <c r="AH191" s="45">
        <f t="shared" si="183"/>
        <v>16377</v>
      </c>
      <c r="AI191" s="45">
        <f t="shared" si="198"/>
        <v>148912</v>
      </c>
      <c r="AJ191" s="1">
        <f t="shared" si="184"/>
        <v>1326</v>
      </c>
      <c r="AK191" s="1">
        <f t="shared" si="185"/>
        <v>828</v>
      </c>
    </row>
    <row r="192" spans="1:37" x14ac:dyDescent="0.35">
      <c r="A192" s="54" t="str">
        <f t="shared" si="199"/>
        <v>30-34</v>
      </c>
      <c r="B192" s="55">
        <f t="shared" si="200"/>
        <v>356322</v>
      </c>
      <c r="C192" s="55">
        <f t="shared" si="186"/>
        <v>198783</v>
      </c>
      <c r="D192" s="55">
        <f t="shared" si="187"/>
        <v>55.8</v>
      </c>
      <c r="E192" s="55">
        <f t="shared" si="188"/>
        <v>20479</v>
      </c>
      <c r="F192" s="55"/>
      <c r="G192" s="55">
        <f t="shared" si="189"/>
        <v>5.7</v>
      </c>
      <c r="H192" s="55">
        <f t="shared" si="190"/>
        <v>219262</v>
      </c>
      <c r="J192" s="57" t="s">
        <v>312</v>
      </c>
      <c r="K192" s="56">
        <v>356322</v>
      </c>
      <c r="L192" s="56">
        <v>200096</v>
      </c>
      <c r="M192" s="57">
        <v>56.2</v>
      </c>
      <c r="N192" s="56">
        <v>21605</v>
      </c>
      <c r="O192" s="57">
        <v>6.1</v>
      </c>
      <c r="P192" s="57"/>
      <c r="Q192" s="56">
        <v>221701</v>
      </c>
      <c r="S192" s="57" t="str">
        <f t="shared" si="191"/>
        <v>30-34</v>
      </c>
      <c r="T192" s="56">
        <f t="shared" si="192"/>
        <v>1313</v>
      </c>
      <c r="U192" s="56">
        <f t="shared" si="193"/>
        <v>1126</v>
      </c>
      <c r="V192" s="56"/>
      <c r="W192" s="56">
        <f t="shared" si="194"/>
        <v>2439</v>
      </c>
      <c r="X192" s="62">
        <f t="shared" si="195"/>
        <v>0.11175419184611456</v>
      </c>
      <c r="Y192" s="55">
        <f t="shared" si="196"/>
        <v>1313</v>
      </c>
      <c r="Z192" s="55">
        <f t="shared" si="197"/>
        <v>1126</v>
      </c>
      <c r="AA192" s="90"/>
      <c r="AB192" s="35">
        <f t="shared" si="201"/>
        <v>1</v>
      </c>
      <c r="AC192" s="51" t="s">
        <v>366</v>
      </c>
      <c r="AD192" s="2">
        <v>0.7</v>
      </c>
      <c r="AE192" s="47" t="str">
        <f t="shared" si="180"/>
        <v>30-34</v>
      </c>
      <c r="AF192" s="45">
        <f t="shared" si="181"/>
        <v>356322</v>
      </c>
      <c r="AG192" s="45">
        <f t="shared" si="182"/>
        <v>200096</v>
      </c>
      <c r="AH192" s="45">
        <f t="shared" si="183"/>
        <v>21605</v>
      </c>
      <c r="AI192" s="45">
        <f t="shared" si="198"/>
        <v>178491</v>
      </c>
      <c r="AJ192" s="1">
        <f t="shared" si="184"/>
        <v>1313</v>
      </c>
      <c r="AK192" s="1">
        <f t="shared" si="185"/>
        <v>1126</v>
      </c>
    </row>
    <row r="193" spans="1:37" x14ac:dyDescent="0.35">
      <c r="A193" s="54" t="str">
        <f t="shared" si="199"/>
        <v>35-39</v>
      </c>
      <c r="B193" s="55">
        <f t="shared" si="200"/>
        <v>366699</v>
      </c>
      <c r="C193" s="55">
        <f t="shared" si="186"/>
        <v>216898</v>
      </c>
      <c r="D193" s="55">
        <f t="shared" si="187"/>
        <v>59.1</v>
      </c>
      <c r="E193" s="55">
        <f t="shared" si="188"/>
        <v>23187</v>
      </c>
      <c r="F193" s="55"/>
      <c r="G193" s="55">
        <f t="shared" si="189"/>
        <v>6.3</v>
      </c>
      <c r="H193" s="55">
        <f t="shared" si="190"/>
        <v>240085</v>
      </c>
      <c r="J193" s="54" t="s">
        <v>313</v>
      </c>
      <c r="K193" s="55">
        <v>366699</v>
      </c>
      <c r="L193" s="55">
        <v>218301</v>
      </c>
      <c r="M193" s="54">
        <v>59.5</v>
      </c>
      <c r="N193" s="55">
        <v>24495</v>
      </c>
      <c r="O193" s="54">
        <v>6.7</v>
      </c>
      <c r="P193" s="54"/>
      <c r="Q193" s="55">
        <v>242796</v>
      </c>
      <c r="S193" s="54" t="str">
        <f t="shared" si="191"/>
        <v>35-39</v>
      </c>
      <c r="T193" s="55">
        <f t="shared" si="192"/>
        <v>1403</v>
      </c>
      <c r="U193" s="55">
        <f t="shared" si="193"/>
        <v>1308</v>
      </c>
      <c r="V193" s="55"/>
      <c r="W193" s="55">
        <f t="shared" si="194"/>
        <v>2711</v>
      </c>
      <c r="X193" s="58">
        <f t="shared" si="195"/>
        <v>0.11941441824836156</v>
      </c>
      <c r="Y193" s="55">
        <f t="shared" si="196"/>
        <v>1403</v>
      </c>
      <c r="Z193" s="55">
        <f t="shared" si="197"/>
        <v>1308</v>
      </c>
      <c r="AA193" s="90"/>
      <c r="AB193" s="35">
        <f t="shared" si="201"/>
        <v>1</v>
      </c>
      <c r="AC193" s="50">
        <f>C207/B207</f>
        <v>0.56776307121816705</v>
      </c>
      <c r="AD193" s="2">
        <f>AC193/AD192</f>
        <v>0.81109010174023866</v>
      </c>
      <c r="AE193" s="47" t="str">
        <f t="shared" si="180"/>
        <v>35-39</v>
      </c>
      <c r="AF193" s="45">
        <f t="shared" si="181"/>
        <v>366699</v>
      </c>
      <c r="AG193" s="45">
        <f t="shared" si="182"/>
        <v>218301</v>
      </c>
      <c r="AH193" s="45">
        <f t="shared" si="183"/>
        <v>24495</v>
      </c>
      <c r="AI193" s="45">
        <f t="shared" si="198"/>
        <v>193806</v>
      </c>
      <c r="AJ193" s="1">
        <f t="shared" si="184"/>
        <v>1403</v>
      </c>
      <c r="AK193" s="1">
        <f t="shared" si="185"/>
        <v>1308</v>
      </c>
    </row>
    <row r="194" spans="1:37" x14ac:dyDescent="0.35">
      <c r="A194" s="54" t="str">
        <f t="shared" si="199"/>
        <v>40-44</v>
      </c>
      <c r="B194" s="55">
        <f t="shared" si="200"/>
        <v>325544</v>
      </c>
      <c r="C194" s="55">
        <f t="shared" si="186"/>
        <v>207813</v>
      </c>
      <c r="D194" s="55">
        <f t="shared" si="187"/>
        <v>63.8</v>
      </c>
      <c r="E194" s="55">
        <f t="shared" si="188"/>
        <v>22019</v>
      </c>
      <c r="F194" s="55"/>
      <c r="G194" s="55">
        <f t="shared" si="189"/>
        <v>6.8</v>
      </c>
      <c r="H194" s="55">
        <f t="shared" si="190"/>
        <v>229832</v>
      </c>
      <c r="J194" s="57" t="s">
        <v>314</v>
      </c>
      <c r="K194" s="56">
        <v>325544</v>
      </c>
      <c r="L194" s="56">
        <v>208825</v>
      </c>
      <c r="M194" s="57">
        <v>64.099999999999994</v>
      </c>
      <c r="N194" s="56">
        <v>23281</v>
      </c>
      <c r="O194" s="57">
        <v>7.1</v>
      </c>
      <c r="P194" s="57"/>
      <c r="Q194" s="56">
        <v>232106</v>
      </c>
      <c r="S194" s="57" t="str">
        <f t="shared" si="191"/>
        <v>40-44</v>
      </c>
      <c r="T194" s="56">
        <f t="shared" si="192"/>
        <v>1012</v>
      </c>
      <c r="U194" s="56">
        <f t="shared" si="193"/>
        <v>1262</v>
      </c>
      <c r="V194" s="56"/>
      <c r="W194" s="56">
        <f t="shared" si="194"/>
        <v>2274</v>
      </c>
      <c r="X194" s="62">
        <f t="shared" si="195"/>
        <v>8.6134990211932924E-2</v>
      </c>
      <c r="Y194" s="55">
        <f t="shared" si="196"/>
        <v>1012</v>
      </c>
      <c r="Z194" s="55">
        <f t="shared" si="197"/>
        <v>1262</v>
      </c>
      <c r="AA194" s="90"/>
      <c r="AB194" s="35">
        <f t="shared" si="201"/>
        <v>1</v>
      </c>
      <c r="AC194" s="52" t="s">
        <v>367</v>
      </c>
      <c r="AD194" s="2">
        <v>0.7</v>
      </c>
      <c r="AE194" s="47" t="str">
        <f t="shared" si="180"/>
        <v>40-44</v>
      </c>
      <c r="AF194" s="45">
        <f t="shared" si="181"/>
        <v>325544</v>
      </c>
      <c r="AG194" s="45">
        <f t="shared" si="182"/>
        <v>208825</v>
      </c>
      <c r="AH194" s="45">
        <f t="shared" si="183"/>
        <v>23281</v>
      </c>
      <c r="AI194" s="45">
        <f t="shared" si="198"/>
        <v>185544</v>
      </c>
      <c r="AJ194" s="1">
        <f t="shared" si="184"/>
        <v>1012</v>
      </c>
      <c r="AK194" s="1">
        <f t="shared" si="185"/>
        <v>1262</v>
      </c>
    </row>
    <row r="195" spans="1:37" x14ac:dyDescent="0.35">
      <c r="A195" s="54" t="str">
        <f t="shared" si="199"/>
        <v>45-49</v>
      </c>
      <c r="B195" s="55">
        <f t="shared" si="200"/>
        <v>291312</v>
      </c>
      <c r="C195" s="55">
        <f t="shared" si="186"/>
        <v>196327</v>
      </c>
      <c r="D195" s="55">
        <f t="shared" si="187"/>
        <v>67.400000000000006</v>
      </c>
      <c r="E195" s="55">
        <f t="shared" si="188"/>
        <v>21760</v>
      </c>
      <c r="F195" s="55"/>
      <c r="G195" s="55">
        <f t="shared" si="189"/>
        <v>7.5</v>
      </c>
      <c r="H195" s="55">
        <f t="shared" si="190"/>
        <v>218087</v>
      </c>
      <c r="J195" s="54" t="s">
        <v>315</v>
      </c>
      <c r="K195" s="55">
        <v>291312</v>
      </c>
      <c r="L195" s="55">
        <v>197132</v>
      </c>
      <c r="M195" s="54">
        <v>67.7</v>
      </c>
      <c r="N195" s="55">
        <v>22953</v>
      </c>
      <c r="O195" s="54">
        <v>7.9</v>
      </c>
      <c r="P195" s="54"/>
      <c r="Q195" s="55">
        <v>220085</v>
      </c>
      <c r="S195" s="54" t="str">
        <f t="shared" si="191"/>
        <v>45-49</v>
      </c>
      <c r="T195" s="55">
        <f t="shared" si="192"/>
        <v>805</v>
      </c>
      <c r="U195" s="55">
        <f t="shared" si="193"/>
        <v>1193</v>
      </c>
      <c r="V195" s="55"/>
      <c r="W195" s="55">
        <f t="shared" si="194"/>
        <v>1998</v>
      </c>
      <c r="X195" s="58">
        <f t="shared" si="195"/>
        <v>6.8516469486764833E-2</v>
      </c>
      <c r="Y195" s="55">
        <f t="shared" si="196"/>
        <v>805</v>
      </c>
      <c r="Z195" s="55">
        <f t="shared" si="197"/>
        <v>1193</v>
      </c>
      <c r="AA195" s="90"/>
      <c r="AB195" s="35">
        <f t="shared" si="201"/>
        <v>1</v>
      </c>
      <c r="AC195" s="50">
        <f>E207/B207</f>
        <v>0.1220972016777005</v>
      </c>
      <c r="AD195" s="2">
        <f>AC195/AD194</f>
        <v>0.17442457382528642</v>
      </c>
      <c r="AE195" s="47" t="str">
        <f t="shared" si="180"/>
        <v>45-49</v>
      </c>
      <c r="AF195" s="45">
        <f t="shared" si="181"/>
        <v>291312</v>
      </c>
      <c r="AG195" s="45">
        <f t="shared" si="182"/>
        <v>197132</v>
      </c>
      <c r="AH195" s="45">
        <f t="shared" si="183"/>
        <v>22953</v>
      </c>
      <c r="AI195" s="45">
        <f t="shared" si="198"/>
        <v>174179</v>
      </c>
      <c r="AJ195" s="1">
        <f t="shared" si="184"/>
        <v>805</v>
      </c>
      <c r="AK195" s="1">
        <f t="shared" si="185"/>
        <v>1193</v>
      </c>
    </row>
    <row r="196" spans="1:37" x14ac:dyDescent="0.35">
      <c r="A196" s="54" t="str">
        <f t="shared" si="199"/>
        <v>50-54</v>
      </c>
      <c r="B196" s="55">
        <f t="shared" si="200"/>
        <v>262948</v>
      </c>
      <c r="C196" s="55">
        <f t="shared" si="186"/>
        <v>191961</v>
      </c>
      <c r="D196" s="55">
        <f t="shared" si="187"/>
        <v>73</v>
      </c>
      <c r="E196" s="55">
        <f t="shared" si="188"/>
        <v>22640</v>
      </c>
      <c r="F196" s="55"/>
      <c r="G196" s="55">
        <f t="shared" si="189"/>
        <v>8.6</v>
      </c>
      <c r="H196" s="55">
        <f t="shared" si="190"/>
        <v>214601</v>
      </c>
      <c r="J196" s="57" t="s">
        <v>316</v>
      </c>
      <c r="K196" s="56">
        <v>262948</v>
      </c>
      <c r="L196" s="56">
        <v>192577</v>
      </c>
      <c r="M196" s="57">
        <v>73.2</v>
      </c>
      <c r="N196" s="56">
        <v>24030</v>
      </c>
      <c r="O196" s="57">
        <v>9.1</v>
      </c>
      <c r="P196" s="57"/>
      <c r="Q196" s="56">
        <v>216607</v>
      </c>
      <c r="S196" s="57" t="str">
        <f t="shared" si="191"/>
        <v>50-54</v>
      </c>
      <c r="T196" s="56">
        <f t="shared" si="192"/>
        <v>616</v>
      </c>
      <c r="U196" s="56">
        <f t="shared" si="193"/>
        <v>1390</v>
      </c>
      <c r="V196" s="56"/>
      <c r="W196" s="56">
        <f t="shared" si="194"/>
        <v>2006</v>
      </c>
      <c r="X196" s="62">
        <f t="shared" si="195"/>
        <v>5.2429994042046131E-2</v>
      </c>
      <c r="Y196" s="55">
        <f t="shared" si="196"/>
        <v>616</v>
      </c>
      <c r="Z196" s="55">
        <f t="shared" si="197"/>
        <v>1390</v>
      </c>
      <c r="AA196" s="90"/>
      <c r="AB196" s="35">
        <f t="shared" si="201"/>
        <v>1</v>
      </c>
      <c r="AC196" s="35"/>
      <c r="AD196" s="36"/>
      <c r="AE196" s="47" t="str">
        <f t="shared" si="180"/>
        <v>50-54</v>
      </c>
      <c r="AF196" s="45">
        <f t="shared" si="181"/>
        <v>262948</v>
      </c>
      <c r="AG196" s="45">
        <f t="shared" si="182"/>
        <v>192577</v>
      </c>
      <c r="AH196" s="45">
        <f t="shared" si="183"/>
        <v>24030</v>
      </c>
      <c r="AI196" s="45">
        <f t="shared" si="198"/>
        <v>168547</v>
      </c>
      <c r="AJ196" s="1">
        <f t="shared" si="184"/>
        <v>616</v>
      </c>
      <c r="AK196" s="1">
        <f t="shared" si="185"/>
        <v>1390</v>
      </c>
    </row>
    <row r="197" spans="1:37" x14ac:dyDescent="0.35">
      <c r="A197" s="54" t="str">
        <f t="shared" si="199"/>
        <v>55-59</v>
      </c>
      <c r="B197" s="55">
        <f t="shared" si="200"/>
        <v>285387</v>
      </c>
      <c r="C197" s="55">
        <f t="shared" si="186"/>
        <v>209840</v>
      </c>
      <c r="D197" s="55">
        <f t="shared" si="187"/>
        <v>73.5</v>
      </c>
      <c r="E197" s="55">
        <f t="shared" si="188"/>
        <v>28581</v>
      </c>
      <c r="F197" s="55"/>
      <c r="G197" s="55">
        <f t="shared" si="189"/>
        <v>10</v>
      </c>
      <c r="H197" s="55">
        <f t="shared" si="190"/>
        <v>238421</v>
      </c>
      <c r="J197" s="54" t="s">
        <v>317</v>
      </c>
      <c r="K197" s="55">
        <v>285387</v>
      </c>
      <c r="L197" s="55">
        <v>210376</v>
      </c>
      <c r="M197" s="54">
        <v>73.7</v>
      </c>
      <c r="N197" s="55">
        <v>30895</v>
      </c>
      <c r="O197" s="54">
        <v>10.8</v>
      </c>
      <c r="P197" s="54"/>
      <c r="Q197" s="55">
        <v>241271</v>
      </c>
      <c r="S197" s="54" t="str">
        <f t="shared" si="191"/>
        <v>55-59</v>
      </c>
      <c r="T197" s="55">
        <f t="shared" si="192"/>
        <v>536</v>
      </c>
      <c r="U197" s="55">
        <f t="shared" si="193"/>
        <v>2314</v>
      </c>
      <c r="V197" s="55"/>
      <c r="W197" s="55">
        <f t="shared" si="194"/>
        <v>2850</v>
      </c>
      <c r="X197" s="58">
        <f t="shared" si="195"/>
        <v>4.5620903906715464E-2</v>
      </c>
      <c r="Y197" s="55">
        <f t="shared" si="196"/>
        <v>536</v>
      </c>
      <c r="Z197" s="55">
        <f t="shared" si="197"/>
        <v>2314</v>
      </c>
      <c r="AA197" s="90"/>
      <c r="AB197" s="35">
        <f t="shared" si="201"/>
        <v>1</v>
      </c>
      <c r="AC197" s="65">
        <f>J185</f>
        <v>44354</v>
      </c>
      <c r="AD197" s="36"/>
      <c r="AE197" s="47" t="str">
        <f t="shared" si="180"/>
        <v>55-59</v>
      </c>
      <c r="AF197" s="45">
        <f t="shared" si="181"/>
        <v>285387</v>
      </c>
      <c r="AG197" s="45">
        <f t="shared" si="182"/>
        <v>210376</v>
      </c>
      <c r="AH197" s="45">
        <f t="shared" si="183"/>
        <v>30895</v>
      </c>
      <c r="AI197" s="45">
        <f t="shared" si="198"/>
        <v>179481</v>
      </c>
      <c r="AJ197" s="1">
        <f t="shared" si="184"/>
        <v>536</v>
      </c>
      <c r="AK197" s="1">
        <f t="shared" si="185"/>
        <v>2314</v>
      </c>
    </row>
    <row r="198" spans="1:37" x14ac:dyDescent="0.35">
      <c r="A198" s="54" t="str">
        <f t="shared" si="199"/>
        <v>60-64</v>
      </c>
      <c r="B198" s="55">
        <f t="shared" si="200"/>
        <v>271707</v>
      </c>
      <c r="C198" s="55">
        <f t="shared" si="186"/>
        <v>212354</v>
      </c>
      <c r="D198" s="55">
        <f t="shared" si="187"/>
        <v>78.2</v>
      </c>
      <c r="E198" s="55">
        <f t="shared" si="188"/>
        <v>50490</v>
      </c>
      <c r="F198" s="55"/>
      <c r="G198" s="55">
        <f t="shared" si="189"/>
        <v>18.600000000000001</v>
      </c>
      <c r="H198" s="55">
        <f t="shared" si="190"/>
        <v>262844</v>
      </c>
      <c r="J198" s="57" t="s">
        <v>318</v>
      </c>
      <c r="K198" s="56">
        <v>271707</v>
      </c>
      <c r="L198" s="56">
        <v>212775</v>
      </c>
      <c r="M198" s="57">
        <v>78.3</v>
      </c>
      <c r="N198" s="56">
        <v>55612</v>
      </c>
      <c r="O198" s="57">
        <v>20.5</v>
      </c>
      <c r="P198" s="57"/>
      <c r="Q198" s="56">
        <v>268387</v>
      </c>
      <c r="S198" s="57" t="str">
        <f t="shared" si="191"/>
        <v>60-64</v>
      </c>
      <c r="T198" s="56">
        <f t="shared" si="192"/>
        <v>421</v>
      </c>
      <c r="U198" s="56">
        <f t="shared" si="193"/>
        <v>5122</v>
      </c>
      <c r="V198" s="56"/>
      <c r="W198" s="56">
        <f t="shared" si="194"/>
        <v>5543</v>
      </c>
      <c r="X198" s="62">
        <f t="shared" si="195"/>
        <v>3.5832836837177633E-2</v>
      </c>
      <c r="Y198" s="55">
        <f t="shared" si="196"/>
        <v>421</v>
      </c>
      <c r="Z198" s="55">
        <f t="shared" si="197"/>
        <v>5122</v>
      </c>
      <c r="AA198" s="90"/>
      <c r="AB198" s="35">
        <f t="shared" si="201"/>
        <v>1</v>
      </c>
      <c r="AC198" s="49" t="s">
        <v>365</v>
      </c>
      <c r="AD198" s="36"/>
      <c r="AE198" s="47" t="str">
        <f t="shared" si="180"/>
        <v>60-64</v>
      </c>
      <c r="AF198" s="45">
        <f t="shared" si="181"/>
        <v>271707</v>
      </c>
      <c r="AG198" s="45">
        <f t="shared" si="182"/>
        <v>212775</v>
      </c>
      <c r="AH198" s="45">
        <f t="shared" si="183"/>
        <v>55612</v>
      </c>
      <c r="AI198" s="45">
        <f t="shared" si="198"/>
        <v>157163</v>
      </c>
      <c r="AJ198" s="1">
        <f t="shared" si="184"/>
        <v>421</v>
      </c>
      <c r="AK198" s="1">
        <f t="shared" si="185"/>
        <v>5122</v>
      </c>
    </row>
    <row r="199" spans="1:37" x14ac:dyDescent="0.35">
      <c r="A199" s="54" t="str">
        <f t="shared" si="199"/>
        <v>65-69</v>
      </c>
      <c r="B199" s="55">
        <f t="shared" si="200"/>
        <v>217596</v>
      </c>
      <c r="C199" s="55">
        <f t="shared" si="186"/>
        <v>181117</v>
      </c>
      <c r="D199" s="55">
        <f t="shared" si="187"/>
        <v>83.2</v>
      </c>
      <c r="E199" s="55">
        <f t="shared" si="188"/>
        <v>63636</v>
      </c>
      <c r="F199" s="55"/>
      <c r="G199" s="55">
        <f t="shared" si="189"/>
        <v>29.2</v>
      </c>
      <c r="H199" s="55">
        <f t="shared" si="190"/>
        <v>244753</v>
      </c>
      <c r="J199" s="54" t="s">
        <v>319</v>
      </c>
      <c r="K199" s="55">
        <v>217596</v>
      </c>
      <c r="L199" s="55">
        <v>181364</v>
      </c>
      <c r="M199" s="54">
        <v>83.3</v>
      </c>
      <c r="N199" s="55">
        <v>69914</v>
      </c>
      <c r="O199" s="54">
        <v>32.1</v>
      </c>
      <c r="P199" s="54"/>
      <c r="Q199" s="55">
        <v>251278</v>
      </c>
      <c r="S199" s="54" t="str">
        <f t="shared" si="191"/>
        <v>65-69</v>
      </c>
      <c r="T199" s="55">
        <f t="shared" si="192"/>
        <v>247</v>
      </c>
      <c r="U199" s="55">
        <f t="shared" si="193"/>
        <v>6278</v>
      </c>
      <c r="V199" s="55"/>
      <c r="W199" s="55">
        <f t="shared" si="194"/>
        <v>6525</v>
      </c>
      <c r="X199" s="58">
        <f t="shared" si="195"/>
        <v>2.1023065792833431E-2</v>
      </c>
      <c r="Y199" s="55">
        <f t="shared" si="196"/>
        <v>247</v>
      </c>
      <c r="Z199" s="55">
        <f t="shared" si="197"/>
        <v>6278</v>
      </c>
      <c r="AA199" s="90"/>
      <c r="AB199" s="35">
        <f t="shared" si="201"/>
        <v>1</v>
      </c>
      <c r="AC199" s="51" t="s">
        <v>366</v>
      </c>
      <c r="AD199" s="2">
        <v>0.7</v>
      </c>
      <c r="AE199" s="47" t="str">
        <f t="shared" si="180"/>
        <v>65-69</v>
      </c>
      <c r="AF199" s="45">
        <f t="shared" si="181"/>
        <v>217596</v>
      </c>
      <c r="AG199" s="45">
        <f t="shared" si="182"/>
        <v>181364</v>
      </c>
      <c r="AH199" s="45">
        <f t="shared" si="183"/>
        <v>69914</v>
      </c>
      <c r="AI199" s="45">
        <f t="shared" si="198"/>
        <v>111450</v>
      </c>
      <c r="AJ199" s="1">
        <f t="shared" si="184"/>
        <v>247</v>
      </c>
      <c r="AK199" s="1">
        <f t="shared" si="185"/>
        <v>6278</v>
      </c>
    </row>
    <row r="200" spans="1:37" x14ac:dyDescent="0.35">
      <c r="A200" s="54" t="str">
        <f t="shared" si="199"/>
        <v>70-74</v>
      </c>
      <c r="B200" s="55">
        <f t="shared" si="200"/>
        <v>166506</v>
      </c>
      <c r="C200" s="55">
        <f t="shared" si="186"/>
        <v>140202</v>
      </c>
      <c r="D200" s="55">
        <f t="shared" si="187"/>
        <v>84.2</v>
      </c>
      <c r="E200" s="55">
        <f t="shared" si="188"/>
        <v>65911</v>
      </c>
      <c r="F200" s="55"/>
      <c r="G200" s="55">
        <f t="shared" si="189"/>
        <v>39.6</v>
      </c>
      <c r="H200" s="55">
        <f t="shared" si="190"/>
        <v>206113</v>
      </c>
      <c r="J200" s="57" t="s">
        <v>320</v>
      </c>
      <c r="K200" s="56">
        <v>166506</v>
      </c>
      <c r="L200" s="56">
        <v>140343</v>
      </c>
      <c r="M200" s="57">
        <v>84.3</v>
      </c>
      <c r="N200" s="56">
        <v>70851</v>
      </c>
      <c r="O200" s="57">
        <v>42.5</v>
      </c>
      <c r="P200" s="57"/>
      <c r="Q200" s="56">
        <v>211194</v>
      </c>
      <c r="S200" s="57" t="str">
        <f t="shared" si="191"/>
        <v>70-74</v>
      </c>
      <c r="T200" s="56">
        <f t="shared" si="192"/>
        <v>141</v>
      </c>
      <c r="U200" s="56">
        <f t="shared" si="193"/>
        <v>4940</v>
      </c>
      <c r="V200" s="56"/>
      <c r="W200" s="56">
        <f t="shared" si="194"/>
        <v>5081</v>
      </c>
      <c r="X200" s="62">
        <f t="shared" si="195"/>
        <v>1.20010213635203E-2</v>
      </c>
      <c r="Y200" s="55">
        <f t="shared" si="196"/>
        <v>141</v>
      </c>
      <c r="Z200" s="55">
        <f t="shared" si="197"/>
        <v>4940</v>
      </c>
      <c r="AA200" s="90"/>
      <c r="AB200" s="35">
        <f t="shared" si="201"/>
        <v>1</v>
      </c>
      <c r="AC200" s="50">
        <f>L206/K206</f>
        <v>0.66984732824427484</v>
      </c>
      <c r="AD200" s="2">
        <f>AC200/AD199</f>
        <v>0.95692475463467841</v>
      </c>
      <c r="AE200" s="48" t="str">
        <f t="shared" si="180"/>
        <v>70-74</v>
      </c>
      <c r="AF200" s="45">
        <f t="shared" si="181"/>
        <v>166506</v>
      </c>
      <c r="AG200" s="45">
        <f t="shared" si="182"/>
        <v>140343</v>
      </c>
      <c r="AH200" s="45">
        <f t="shared" si="183"/>
        <v>70851</v>
      </c>
      <c r="AI200" s="46">
        <f t="shared" si="198"/>
        <v>69492</v>
      </c>
      <c r="AJ200" s="1">
        <f t="shared" si="184"/>
        <v>141</v>
      </c>
      <c r="AK200" s="1">
        <f t="shared" si="185"/>
        <v>4940</v>
      </c>
    </row>
    <row r="201" spans="1:37" x14ac:dyDescent="0.35">
      <c r="A201" s="54" t="str">
        <f t="shared" si="199"/>
        <v>75-79</v>
      </c>
      <c r="B201" s="55">
        <f t="shared" si="200"/>
        <v>107003</v>
      </c>
      <c r="C201" s="55">
        <f t="shared" si="186"/>
        <v>91371</v>
      </c>
      <c r="D201" s="55">
        <f t="shared" si="187"/>
        <v>85.4</v>
      </c>
      <c r="E201" s="55">
        <f t="shared" si="188"/>
        <v>78326</v>
      </c>
      <c r="F201" s="55"/>
      <c r="G201" s="55">
        <f t="shared" si="189"/>
        <v>73.2</v>
      </c>
      <c r="H201" s="55">
        <f t="shared" si="190"/>
        <v>169697</v>
      </c>
      <c r="J201" s="54" t="s">
        <v>321</v>
      </c>
      <c r="K201" s="55">
        <v>107003</v>
      </c>
      <c r="L201" s="55">
        <v>91422</v>
      </c>
      <c r="M201" s="54">
        <v>85.4</v>
      </c>
      <c r="N201" s="55">
        <v>78709</v>
      </c>
      <c r="O201" s="54">
        <v>73.599999999999994</v>
      </c>
      <c r="P201" s="54"/>
      <c r="Q201" s="55">
        <v>170131</v>
      </c>
      <c r="S201" s="54" t="str">
        <f t="shared" si="191"/>
        <v>75-79</v>
      </c>
      <c r="T201" s="55">
        <f t="shared" si="192"/>
        <v>51</v>
      </c>
      <c r="U201" s="55">
        <f t="shared" si="193"/>
        <v>383</v>
      </c>
      <c r="V201" s="55"/>
      <c r="W201" s="55">
        <f t="shared" si="194"/>
        <v>434</v>
      </c>
      <c r="X201" s="58">
        <f t="shared" si="195"/>
        <v>4.3407949612732999E-3</v>
      </c>
      <c r="Y201" s="55">
        <f t="shared" si="196"/>
        <v>51</v>
      </c>
      <c r="Z201" s="55">
        <f t="shared" si="197"/>
        <v>383</v>
      </c>
      <c r="AA201" s="90"/>
      <c r="AB201" s="35">
        <f t="shared" si="201"/>
        <v>1</v>
      </c>
      <c r="AC201" s="52" t="s">
        <v>367</v>
      </c>
      <c r="AD201" s="2">
        <v>0.7</v>
      </c>
      <c r="AE201" s="48" t="str">
        <f t="shared" si="180"/>
        <v>75-79</v>
      </c>
      <c r="AF201" s="45">
        <f t="shared" si="181"/>
        <v>107003</v>
      </c>
      <c r="AG201" s="45">
        <f t="shared" si="182"/>
        <v>91422</v>
      </c>
      <c r="AH201" s="45">
        <f t="shared" si="183"/>
        <v>78709</v>
      </c>
      <c r="AI201" s="46">
        <f t="shared" si="198"/>
        <v>12713</v>
      </c>
      <c r="AJ201" s="1">
        <f t="shared" si="184"/>
        <v>51</v>
      </c>
      <c r="AK201" s="1">
        <f t="shared" si="185"/>
        <v>383</v>
      </c>
    </row>
    <row r="202" spans="1:37" x14ac:dyDescent="0.35">
      <c r="A202" s="54" t="str">
        <f t="shared" si="199"/>
        <v>80-84</v>
      </c>
      <c r="B202" s="55">
        <f t="shared" si="200"/>
        <v>69877</v>
      </c>
      <c r="C202" s="55">
        <f t="shared" si="186"/>
        <v>60870</v>
      </c>
      <c r="D202" s="55">
        <f t="shared" si="187"/>
        <v>87.1</v>
      </c>
      <c r="E202" s="55">
        <f t="shared" si="188"/>
        <v>53130</v>
      </c>
      <c r="F202" s="55"/>
      <c r="G202" s="55">
        <f t="shared" si="189"/>
        <v>76</v>
      </c>
      <c r="H202" s="55">
        <f t="shared" si="190"/>
        <v>114000</v>
      </c>
      <c r="J202" s="57" t="s">
        <v>322</v>
      </c>
      <c r="K202" s="56">
        <v>69877</v>
      </c>
      <c r="L202" s="56">
        <v>60914</v>
      </c>
      <c r="M202" s="57">
        <v>87.2</v>
      </c>
      <c r="N202" s="56">
        <v>53340</v>
      </c>
      <c r="O202" s="57">
        <v>76.3</v>
      </c>
      <c r="P202" s="57"/>
      <c r="Q202" s="56">
        <v>114254</v>
      </c>
      <c r="S202" s="57" t="str">
        <f t="shared" si="191"/>
        <v>80-84</v>
      </c>
      <c r="T202" s="56">
        <f t="shared" si="192"/>
        <v>44</v>
      </c>
      <c r="U202" s="56">
        <f t="shared" si="193"/>
        <v>210</v>
      </c>
      <c r="V202" s="56"/>
      <c r="W202" s="56">
        <f t="shared" si="194"/>
        <v>254</v>
      </c>
      <c r="X202" s="62">
        <f t="shared" si="195"/>
        <v>3.7449995744318664E-3</v>
      </c>
      <c r="Y202" s="55">
        <f t="shared" si="196"/>
        <v>44</v>
      </c>
      <c r="Z202" s="55">
        <f t="shared" si="197"/>
        <v>210</v>
      </c>
      <c r="AA202" s="90"/>
      <c r="AB202" s="35">
        <f t="shared" si="201"/>
        <v>1</v>
      </c>
      <c r="AC202" s="50">
        <f>N206/K206</f>
        <v>0.15057317579317336</v>
      </c>
      <c r="AD202" s="2">
        <f>AC202/AD201</f>
        <v>0.21510453684739053</v>
      </c>
      <c r="AE202" s="48" t="str">
        <f t="shared" si="180"/>
        <v>80-84</v>
      </c>
      <c r="AF202" s="45">
        <f t="shared" si="181"/>
        <v>69877</v>
      </c>
      <c r="AG202" s="45">
        <f t="shared" si="182"/>
        <v>60914</v>
      </c>
      <c r="AH202" s="45">
        <f t="shared" si="183"/>
        <v>53340</v>
      </c>
      <c r="AI202" s="46">
        <f t="shared" si="198"/>
        <v>7574</v>
      </c>
      <c r="AJ202" s="1">
        <f t="shared" si="184"/>
        <v>44</v>
      </c>
      <c r="AK202" s="1">
        <f t="shared" si="185"/>
        <v>210</v>
      </c>
    </row>
    <row r="203" spans="1:37" x14ac:dyDescent="0.35">
      <c r="A203" s="54" t="str">
        <f t="shared" si="199"/>
        <v>85-89</v>
      </c>
      <c r="B203" s="55">
        <f t="shared" si="200"/>
        <v>44852</v>
      </c>
      <c r="C203" s="55">
        <f t="shared" si="186"/>
        <v>39029</v>
      </c>
      <c r="D203" s="55">
        <f t="shared" si="187"/>
        <v>87</v>
      </c>
      <c r="E203" s="55">
        <f t="shared" si="188"/>
        <v>34704</v>
      </c>
      <c r="F203" s="55"/>
      <c r="G203" s="55">
        <f t="shared" si="189"/>
        <v>77.400000000000006</v>
      </c>
      <c r="H203" s="55">
        <f t="shared" si="190"/>
        <v>73733</v>
      </c>
      <c r="J203" s="54" t="s">
        <v>323</v>
      </c>
      <c r="K203" s="55">
        <v>44852</v>
      </c>
      <c r="L203" s="55">
        <v>39050</v>
      </c>
      <c r="M203" s="54">
        <v>87.1</v>
      </c>
      <c r="N203" s="55">
        <v>34832</v>
      </c>
      <c r="O203" s="54">
        <v>77.7</v>
      </c>
      <c r="P203" s="54"/>
      <c r="Q203" s="55">
        <v>73882</v>
      </c>
      <c r="S203" s="54" t="str">
        <f t="shared" si="191"/>
        <v>85-89</v>
      </c>
      <c r="T203" s="55">
        <f t="shared" si="192"/>
        <v>21</v>
      </c>
      <c r="U203" s="55">
        <f t="shared" si="193"/>
        <v>128</v>
      </c>
      <c r="V203" s="55"/>
      <c r="W203" s="55">
        <f t="shared" si="194"/>
        <v>149</v>
      </c>
      <c r="X203" s="58">
        <f t="shared" si="195"/>
        <v>1.7873861605243E-3</v>
      </c>
      <c r="Y203" s="55">
        <f t="shared" si="196"/>
        <v>21</v>
      </c>
      <c r="Z203" s="55">
        <f t="shared" si="197"/>
        <v>128</v>
      </c>
      <c r="AA203" s="90"/>
      <c r="AB203" s="35">
        <f t="shared" si="201"/>
        <v>1</v>
      </c>
      <c r="AC203" s="49" t="s">
        <v>362</v>
      </c>
      <c r="AD203" s="35"/>
      <c r="AE203" s="48" t="str">
        <f t="shared" si="180"/>
        <v>85-89</v>
      </c>
      <c r="AF203" s="45">
        <f t="shared" si="181"/>
        <v>44852</v>
      </c>
      <c r="AG203" s="45">
        <f t="shared" si="182"/>
        <v>39050</v>
      </c>
      <c r="AH203" s="45">
        <f t="shared" si="183"/>
        <v>34832</v>
      </c>
      <c r="AI203" s="46">
        <f t="shared" si="198"/>
        <v>4218</v>
      </c>
      <c r="AJ203" s="1">
        <f t="shared" si="184"/>
        <v>21</v>
      </c>
      <c r="AK203" s="1">
        <f t="shared" si="185"/>
        <v>128</v>
      </c>
    </row>
    <row r="204" spans="1:37" x14ac:dyDescent="0.35">
      <c r="A204" s="54" t="str">
        <f t="shared" si="199"/>
        <v>90+</v>
      </c>
      <c r="B204" s="55">
        <f t="shared" si="200"/>
        <v>28637</v>
      </c>
      <c r="C204" s="55">
        <f t="shared" si="186"/>
        <v>24916</v>
      </c>
      <c r="D204" s="55">
        <f t="shared" si="187"/>
        <v>87</v>
      </c>
      <c r="E204" s="55">
        <f t="shared" si="188"/>
        <v>22589</v>
      </c>
      <c r="F204" s="55"/>
      <c r="G204" s="55">
        <f t="shared" si="189"/>
        <v>78.900000000000006</v>
      </c>
      <c r="H204" s="55">
        <f t="shared" si="190"/>
        <v>47505</v>
      </c>
      <c r="J204" s="57" t="s">
        <v>324</v>
      </c>
      <c r="K204" s="56">
        <v>28637</v>
      </c>
      <c r="L204" s="56">
        <v>24925</v>
      </c>
      <c r="M204" s="57">
        <v>87</v>
      </c>
      <c r="N204" s="56">
        <v>22643</v>
      </c>
      <c r="O204" s="57">
        <v>79.099999999999994</v>
      </c>
      <c r="P204" s="57"/>
      <c r="Q204" s="56">
        <v>47568</v>
      </c>
      <c r="S204" s="57" t="str">
        <f t="shared" si="191"/>
        <v>90+</v>
      </c>
      <c r="T204" s="56">
        <f t="shared" si="192"/>
        <v>9</v>
      </c>
      <c r="U204" s="56">
        <f t="shared" si="193"/>
        <v>54</v>
      </c>
      <c r="V204" s="56"/>
      <c r="W204" s="56">
        <f t="shared" si="194"/>
        <v>63</v>
      </c>
      <c r="X204" s="62">
        <f t="shared" si="195"/>
        <v>7.6602264022469996E-4</v>
      </c>
      <c r="Y204" s="55">
        <f t="shared" si="196"/>
        <v>9</v>
      </c>
      <c r="Z204" s="55">
        <f t="shared" si="197"/>
        <v>54</v>
      </c>
      <c r="AA204" s="90"/>
      <c r="AB204" s="35">
        <f t="shared" si="201"/>
        <v>1</v>
      </c>
      <c r="AC204" s="51" t="s">
        <v>366</v>
      </c>
      <c r="AD204" s="2">
        <v>0.7</v>
      </c>
      <c r="AE204" s="48" t="str">
        <f t="shared" si="180"/>
        <v>90+</v>
      </c>
      <c r="AF204" s="45">
        <f t="shared" si="181"/>
        <v>28637</v>
      </c>
      <c r="AG204" s="45">
        <f t="shared" si="182"/>
        <v>24925</v>
      </c>
      <c r="AH204" s="45">
        <f t="shared" si="183"/>
        <v>22643</v>
      </c>
      <c r="AI204" s="46">
        <f t="shared" si="198"/>
        <v>2282</v>
      </c>
      <c r="AJ204" s="1">
        <f t="shared" si="184"/>
        <v>9</v>
      </c>
      <c r="AK204" s="1">
        <f t="shared" si="185"/>
        <v>54</v>
      </c>
    </row>
    <row r="205" spans="1:37" x14ac:dyDescent="0.35">
      <c r="A205" s="54" t="str">
        <f t="shared" si="199"/>
        <v>Unknown</v>
      </c>
      <c r="B205" s="55" t="str">
        <f t="shared" si="200"/>
        <v>NA</v>
      </c>
      <c r="C205" s="55">
        <f t="shared" si="186"/>
        <v>27221</v>
      </c>
      <c r="D205" s="55" t="str">
        <f t="shared" si="187"/>
        <v>NA</v>
      </c>
      <c r="E205" s="55">
        <f t="shared" si="188"/>
        <v>9632</v>
      </c>
      <c r="F205" s="55"/>
      <c r="G205" s="55" t="str">
        <f t="shared" si="189"/>
        <v>NA</v>
      </c>
      <c r="H205" s="55">
        <f t="shared" si="190"/>
        <v>36853</v>
      </c>
      <c r="J205" s="54" t="s">
        <v>325</v>
      </c>
      <c r="K205" s="54" t="s">
        <v>326</v>
      </c>
      <c r="L205" s="55">
        <v>27343</v>
      </c>
      <c r="M205" s="54" t="s">
        <v>326</v>
      </c>
      <c r="N205" s="55">
        <v>9542</v>
      </c>
      <c r="O205" s="54" t="s">
        <v>326</v>
      </c>
      <c r="P205" s="54"/>
      <c r="Q205" s="55">
        <v>36885</v>
      </c>
      <c r="S205" s="54" t="str">
        <f t="shared" si="191"/>
        <v>Unknown</v>
      </c>
      <c r="T205" s="54">
        <f t="shared" si="192"/>
        <v>122</v>
      </c>
      <c r="U205" s="54">
        <f t="shared" si="193"/>
        <v>-90</v>
      </c>
      <c r="V205" s="54"/>
      <c r="W205" s="54">
        <f t="shared" si="194"/>
        <v>32</v>
      </c>
      <c r="X205" s="58">
        <f t="shared" si="195"/>
        <v>1.0383862456379267E-2</v>
      </c>
      <c r="Y205" s="55">
        <f t="shared" si="196"/>
        <v>122</v>
      </c>
      <c r="Z205" s="55">
        <f t="shared" si="197"/>
        <v>-90</v>
      </c>
      <c r="AA205" s="90"/>
      <c r="AB205" s="35">
        <f t="shared" si="201"/>
        <v>1</v>
      </c>
      <c r="AC205" s="50">
        <f>L207/K207</f>
        <v>0.57039110481422917</v>
      </c>
      <c r="AD205" s="2">
        <f>AC205/AD204</f>
        <v>0.81484443544889884</v>
      </c>
      <c r="AE205" s="47" t="str">
        <f t="shared" si="180"/>
        <v>Unknown</v>
      </c>
      <c r="AF205" s="45" t="str">
        <f t="shared" si="181"/>
        <v>NA</v>
      </c>
      <c r="AG205" s="45">
        <f t="shared" si="182"/>
        <v>27343</v>
      </c>
      <c r="AH205" s="45">
        <f t="shared" si="183"/>
        <v>9542</v>
      </c>
      <c r="AI205" s="45">
        <f t="shared" si="198"/>
        <v>17801</v>
      </c>
      <c r="AJ205" s="1">
        <f t="shared" si="184"/>
        <v>122</v>
      </c>
      <c r="AK205" s="1">
        <f t="shared" si="185"/>
        <v>-90</v>
      </c>
    </row>
    <row r="206" spans="1:37" x14ac:dyDescent="0.35">
      <c r="A206" s="54" t="str">
        <f t="shared" si="199"/>
        <v>12+</v>
      </c>
      <c r="B206" s="55">
        <f t="shared" si="200"/>
        <v>3806860</v>
      </c>
      <c r="C206" s="55">
        <f t="shared" si="186"/>
        <v>2538266</v>
      </c>
      <c r="D206" s="55">
        <f t="shared" si="187"/>
        <v>66.7</v>
      </c>
      <c r="E206" s="55">
        <f t="shared" si="188"/>
        <v>545853</v>
      </c>
      <c r="F206" s="55"/>
      <c r="G206" s="55">
        <f t="shared" si="189"/>
        <v>14.3</v>
      </c>
      <c r="H206" s="55">
        <f t="shared" si="190"/>
        <v>3084119</v>
      </c>
      <c r="J206" s="57" t="s">
        <v>327</v>
      </c>
      <c r="K206" s="56">
        <v>3806860</v>
      </c>
      <c r="L206" s="56">
        <v>2550015</v>
      </c>
      <c r="M206" s="57">
        <v>67</v>
      </c>
      <c r="N206" s="56">
        <v>573211</v>
      </c>
      <c r="O206" s="57">
        <v>15.1</v>
      </c>
      <c r="P206" s="57"/>
      <c r="Q206" s="56">
        <v>3123226</v>
      </c>
      <c r="S206" s="57" t="str">
        <f t="shared" si="191"/>
        <v>12+</v>
      </c>
      <c r="T206" s="60">
        <f>L206-C206</f>
        <v>11749</v>
      </c>
      <c r="U206" s="60">
        <f t="shared" si="193"/>
        <v>27358</v>
      </c>
      <c r="V206" s="60"/>
      <c r="W206" s="63">
        <f t="shared" si="194"/>
        <v>39107</v>
      </c>
      <c r="X206" s="62">
        <f t="shared" si="195"/>
        <v>1</v>
      </c>
      <c r="Y206" s="60">
        <f t="shared" si="196"/>
        <v>11749</v>
      </c>
      <c r="Z206" s="60">
        <f t="shared" si="197"/>
        <v>27358</v>
      </c>
      <c r="AA206" s="91"/>
      <c r="AB206" s="35">
        <f t="shared" si="201"/>
        <v>1</v>
      </c>
      <c r="AC206" s="52" t="s">
        <v>367</v>
      </c>
      <c r="AD206" s="2">
        <v>0.7</v>
      </c>
      <c r="AE206" s="35"/>
      <c r="AF206" s="35"/>
      <c r="AG206" s="38"/>
      <c r="AH206" s="35"/>
      <c r="AI206" s="35"/>
      <c r="AJ206" s="35"/>
      <c r="AK206" s="35"/>
    </row>
    <row r="207" spans="1:37" x14ac:dyDescent="0.35">
      <c r="A207" s="54" t="str">
        <f t="shared" si="199"/>
        <v>ALL</v>
      </c>
      <c r="B207" s="55">
        <f t="shared" si="200"/>
        <v>4470643</v>
      </c>
      <c r="C207" s="55">
        <f t="shared" si="186"/>
        <v>2538266</v>
      </c>
      <c r="D207" s="55">
        <f t="shared" si="187"/>
        <v>56.8</v>
      </c>
      <c r="E207" s="55">
        <f t="shared" si="188"/>
        <v>545853</v>
      </c>
      <c r="F207" s="55"/>
      <c r="G207" s="55">
        <f t="shared" si="189"/>
        <v>12.2</v>
      </c>
      <c r="H207" s="55">
        <f t="shared" si="190"/>
        <v>3084119</v>
      </c>
      <c r="J207" s="54" t="s">
        <v>328</v>
      </c>
      <c r="K207" s="55">
        <v>4470643</v>
      </c>
      <c r="L207" s="55">
        <v>2550015</v>
      </c>
      <c r="M207" s="54">
        <v>57</v>
      </c>
      <c r="N207" s="55">
        <v>573211</v>
      </c>
      <c r="O207" s="54">
        <v>12.8</v>
      </c>
      <c r="P207" s="54"/>
      <c r="Q207" s="55">
        <v>3123226</v>
      </c>
      <c r="S207" s="54" t="str">
        <f t="shared" si="191"/>
        <v>ALL</v>
      </c>
      <c r="T207" s="60">
        <f t="shared" ref="T207" si="202">L207-C207</f>
        <v>11749</v>
      </c>
      <c r="U207" s="60">
        <f t="shared" si="193"/>
        <v>27358</v>
      </c>
      <c r="V207" s="60"/>
      <c r="W207" s="63">
        <f t="shared" si="194"/>
        <v>39107</v>
      </c>
      <c r="X207" s="58">
        <f t="shared" si="195"/>
        <v>1</v>
      </c>
      <c r="Y207" s="60">
        <f t="shared" si="196"/>
        <v>11749</v>
      </c>
      <c r="Z207" s="60">
        <f t="shared" si="197"/>
        <v>27358</v>
      </c>
      <c r="AA207" s="91"/>
      <c r="AB207" s="35">
        <f t="shared" si="201"/>
        <v>1</v>
      </c>
      <c r="AC207" s="50">
        <f>N207/K207</f>
        <v>0.12821667934567801</v>
      </c>
      <c r="AD207" s="2">
        <f>AC207/AD206</f>
        <v>0.18316668477954004</v>
      </c>
      <c r="AE207" s="35"/>
      <c r="AF207" s="35"/>
      <c r="AG207" s="2">
        <f>T206/L206</f>
        <v>4.6074238778987574E-3</v>
      </c>
      <c r="AH207" s="2">
        <f>U206/N206</f>
        <v>4.7727625603835235E-2</v>
      </c>
      <c r="AI207" s="2">
        <f>W206/Q206</f>
        <v>1.2521348118900138E-2</v>
      </c>
      <c r="AJ207" s="35"/>
      <c r="AK207" s="35"/>
    </row>
    <row r="208" spans="1:37" ht="15" customHeight="1" x14ac:dyDescent="0.35">
      <c r="A208" s="110">
        <f>J185</f>
        <v>44354</v>
      </c>
      <c r="B208" s="110"/>
      <c r="C208" s="110"/>
      <c r="D208" s="110"/>
      <c r="E208" s="110"/>
      <c r="F208" s="110"/>
      <c r="G208" s="110"/>
      <c r="H208" s="110"/>
      <c r="J208" s="110">
        <v>44355</v>
      </c>
      <c r="K208" s="110"/>
      <c r="L208" s="110"/>
      <c r="M208" s="110"/>
      <c r="N208" s="110"/>
      <c r="O208" s="110"/>
      <c r="P208" s="110"/>
      <c r="Q208" s="110"/>
      <c r="S208" s="113" t="str">
        <f>"Change " &amp; TEXT(A208,"DDDD MMM DD, YYYY") &amp; " -  " &amp;TEXT(J208,"DDDD MMM DD, YYYY")</f>
        <v>Change Monday Jun 07, 2021 -  Tuesday Jun 08, 2021</v>
      </c>
      <c r="T208" s="113"/>
      <c r="U208" s="113"/>
      <c r="V208" s="113"/>
      <c r="W208" s="113"/>
      <c r="X208" s="113"/>
      <c r="Y208" s="113"/>
      <c r="Z208" s="113"/>
      <c r="AA208" s="88"/>
      <c r="AB208" s="35"/>
      <c r="AC208" s="65">
        <f>A208</f>
        <v>44354</v>
      </c>
      <c r="AD208" s="35"/>
      <c r="AE208" s="35"/>
      <c r="AF208" s="35"/>
      <c r="AG208" s="35"/>
      <c r="AH208" s="35"/>
      <c r="AI208" s="35"/>
      <c r="AJ208" s="35"/>
      <c r="AK208" s="35"/>
    </row>
    <row r="209" spans="1:37" ht="28" customHeight="1" x14ac:dyDescent="0.35">
      <c r="A209" s="53" t="str">
        <f>J186</f>
        <v>Age group</v>
      </c>
      <c r="B209" s="53" t="str">
        <f>K186</f>
        <v>Population</v>
      </c>
      <c r="C209" s="53" t="str">
        <f>L186</f>
        <v>Dose 1</v>
      </c>
      <c r="D209" s="53" t="str">
        <f>M186</f>
        <v>% of population with at least 1 dose</v>
      </c>
      <c r="E209" s="53" t="str">
        <f>N186</f>
        <v>Dose 2</v>
      </c>
      <c r="F209" s="53"/>
      <c r="G209" s="53" t="str">
        <f t="shared" ref="G209" si="203">O186</f>
        <v>% of population fully vaccinated</v>
      </c>
      <c r="H209" s="53" t="str">
        <f>Q186</f>
        <v>Total administered</v>
      </c>
      <c r="J209" s="53" t="s">
        <v>305</v>
      </c>
      <c r="K209" s="53" t="s">
        <v>2</v>
      </c>
      <c r="L209" s="53" t="s">
        <v>302</v>
      </c>
      <c r="M209" s="53" t="s">
        <v>306</v>
      </c>
      <c r="N209" s="53" t="s">
        <v>303</v>
      </c>
      <c r="O209" s="53" t="s">
        <v>307</v>
      </c>
      <c r="P209" s="53"/>
      <c r="Q209" s="53" t="s">
        <v>304</v>
      </c>
      <c r="S209" s="53" t="s">
        <v>305</v>
      </c>
      <c r="T209" s="53" t="s">
        <v>302</v>
      </c>
      <c r="U209" s="53" t="s">
        <v>303</v>
      </c>
      <c r="V209" s="53"/>
      <c r="W209" s="53" t="s">
        <v>304</v>
      </c>
      <c r="X209" s="53" t="s">
        <v>335</v>
      </c>
      <c r="Y209" s="53" t="s">
        <v>336</v>
      </c>
      <c r="Z209" s="53" t="s">
        <v>337</v>
      </c>
      <c r="AA209" s="89"/>
      <c r="AB209" s="35"/>
      <c r="AC209" s="49" t="s">
        <v>365</v>
      </c>
      <c r="AD209" s="64"/>
      <c r="AE209" s="47" t="str">
        <f t="shared" ref="AE209:AE228" si="204">J209</f>
        <v>Age group</v>
      </c>
      <c r="AF209" s="47" t="str">
        <f t="shared" ref="AF209:AF228" si="205">K209</f>
        <v>Population</v>
      </c>
      <c r="AG209" s="47" t="str">
        <f t="shared" ref="AG209:AG228" si="206">L209</f>
        <v>Dose 1</v>
      </c>
      <c r="AH209" s="47" t="str">
        <f t="shared" ref="AH209:AH228" si="207">N209</f>
        <v>Dose 2</v>
      </c>
      <c r="AI209" s="47" t="s">
        <v>334</v>
      </c>
      <c r="AJ209" s="47" t="str">
        <f t="shared" ref="AJ209:AJ228" si="208">T209</f>
        <v>Dose 1</v>
      </c>
      <c r="AK209" s="47" t="str">
        <f t="shared" ref="AK209:AK228" si="209">U209</f>
        <v>Dose 2</v>
      </c>
    </row>
    <row r="210" spans="1:37" x14ac:dyDescent="0.35">
      <c r="A210" s="54" t="str">
        <f>J187</f>
        <v>00-11</v>
      </c>
      <c r="B210" s="55">
        <f>K187</f>
        <v>663783</v>
      </c>
      <c r="C210" s="55">
        <f t="shared" ref="C210:C230" si="210">L187</f>
        <v>0</v>
      </c>
      <c r="D210" s="55">
        <f t="shared" ref="D210:D230" si="211">M187</f>
        <v>0</v>
      </c>
      <c r="E210" s="55">
        <f t="shared" ref="E210:E230" si="212">N187</f>
        <v>0</v>
      </c>
      <c r="F210" s="55"/>
      <c r="G210" s="55">
        <f t="shared" ref="G210:G230" si="213">O187</f>
        <v>0</v>
      </c>
      <c r="H210" s="55">
        <f t="shared" ref="H210:H230" si="214">Q187</f>
        <v>0</v>
      </c>
      <c r="J210" s="54" t="s">
        <v>308</v>
      </c>
      <c r="K210" s="55">
        <v>663783</v>
      </c>
      <c r="L210" s="54">
        <v>0</v>
      </c>
      <c r="M210" s="54">
        <v>0</v>
      </c>
      <c r="N210" s="54">
        <v>0</v>
      </c>
      <c r="O210" s="54">
        <v>0</v>
      </c>
      <c r="P210" s="54"/>
      <c r="Q210" s="54">
        <v>0</v>
      </c>
      <c r="S210" s="54" t="str">
        <f t="shared" ref="S210:S230" si="215">A210</f>
        <v>00-11</v>
      </c>
      <c r="T210" s="55">
        <f t="shared" ref="T210:T228" si="216">L210-C210</f>
        <v>0</v>
      </c>
      <c r="U210" s="55">
        <f t="shared" ref="U210:U230" si="217">N210-E210</f>
        <v>0</v>
      </c>
      <c r="V210" s="55"/>
      <c r="W210" s="55">
        <f t="shared" ref="W210:W230" si="218">Q210-H210</f>
        <v>0</v>
      </c>
      <c r="X210" s="58">
        <f t="shared" ref="X210:X230" si="219">T210/T$230</f>
        <v>0</v>
      </c>
      <c r="Y210" s="55">
        <f t="shared" ref="Y210:Y230" si="220">T210/$AB210</f>
        <v>0</v>
      </c>
      <c r="Z210" s="55">
        <f t="shared" ref="Z210:Z230" si="221">U210/$AB210</f>
        <v>0</v>
      </c>
      <c r="AA210" s="90"/>
      <c r="AB210" s="35">
        <f>IF(DATEDIF(A208,J208,"D")&lt;1,1,DATEDIF(A208,J208,"D"))</f>
        <v>1</v>
      </c>
      <c r="AC210" s="51" t="s">
        <v>366</v>
      </c>
      <c r="AD210" s="2">
        <v>0.7</v>
      </c>
      <c r="AE210" s="47" t="str">
        <f t="shared" si="204"/>
        <v>00-11</v>
      </c>
      <c r="AF210" s="45">
        <f t="shared" si="205"/>
        <v>663783</v>
      </c>
      <c r="AG210" s="45">
        <f t="shared" si="206"/>
        <v>0</v>
      </c>
      <c r="AH210" s="45">
        <f t="shared" si="207"/>
        <v>0</v>
      </c>
      <c r="AI210" s="45">
        <f t="shared" ref="AI210:AI228" si="222">AG210-AH210</f>
        <v>0</v>
      </c>
      <c r="AJ210" s="1">
        <f t="shared" si="208"/>
        <v>0</v>
      </c>
      <c r="AK210" s="1">
        <f t="shared" si="209"/>
        <v>0</v>
      </c>
    </row>
    <row r="211" spans="1:37" x14ac:dyDescent="0.35">
      <c r="A211" s="54" t="str">
        <f t="shared" ref="A211:A230" si="223">J188</f>
        <v>12-14</v>
      </c>
      <c r="B211" s="55">
        <f t="shared" ref="B211:B230" si="224">K188</f>
        <v>166087</v>
      </c>
      <c r="C211" s="60">
        <f t="shared" si="210"/>
        <v>84763</v>
      </c>
      <c r="D211" s="55">
        <f t="shared" si="211"/>
        <v>51</v>
      </c>
      <c r="E211" s="60">
        <f t="shared" si="212"/>
        <v>487</v>
      </c>
      <c r="F211" s="60"/>
      <c r="G211" s="55">
        <f t="shared" si="213"/>
        <v>0.3</v>
      </c>
      <c r="H211" s="55">
        <f t="shared" si="214"/>
        <v>85250</v>
      </c>
      <c r="J211" s="59" t="s">
        <v>329</v>
      </c>
      <c r="K211" s="56">
        <v>166087</v>
      </c>
      <c r="L211" s="60">
        <v>85581</v>
      </c>
      <c r="M211" s="57">
        <v>51.5</v>
      </c>
      <c r="N211" s="69">
        <v>558</v>
      </c>
      <c r="O211" s="57">
        <v>0.3</v>
      </c>
      <c r="P211" s="57"/>
      <c r="Q211" s="56">
        <v>86139</v>
      </c>
      <c r="S211" s="59" t="str">
        <f t="shared" si="215"/>
        <v>12-14</v>
      </c>
      <c r="T211" s="60">
        <f t="shared" si="216"/>
        <v>818</v>
      </c>
      <c r="U211" s="60">
        <f t="shared" si="217"/>
        <v>71</v>
      </c>
      <c r="V211" s="60"/>
      <c r="W211" s="60">
        <f t="shared" si="218"/>
        <v>889</v>
      </c>
      <c r="X211" s="61">
        <f t="shared" si="219"/>
        <v>8.4260403790688096E-2</v>
      </c>
      <c r="Y211" s="60">
        <f t="shared" si="220"/>
        <v>818</v>
      </c>
      <c r="Z211" s="60">
        <f t="shared" si="221"/>
        <v>71</v>
      </c>
      <c r="AA211" s="91"/>
      <c r="AB211" s="35">
        <f>AB210</f>
        <v>1</v>
      </c>
      <c r="AC211" s="50">
        <f>C229/B229</f>
        <v>0.66984732824427484</v>
      </c>
      <c r="AD211" s="2">
        <f>AC211/AD210</f>
        <v>0.95692475463467841</v>
      </c>
      <c r="AE211" s="47" t="str">
        <f t="shared" si="204"/>
        <v>12-14</v>
      </c>
      <c r="AF211" s="45">
        <f t="shared" si="205"/>
        <v>166087</v>
      </c>
      <c r="AG211" s="45">
        <f t="shared" si="206"/>
        <v>85581</v>
      </c>
      <c r="AH211" s="45">
        <f t="shared" si="207"/>
        <v>558</v>
      </c>
      <c r="AI211" s="45">
        <f t="shared" si="222"/>
        <v>85023</v>
      </c>
      <c r="AJ211" s="1">
        <f t="shared" si="208"/>
        <v>818</v>
      </c>
      <c r="AK211" s="1">
        <f t="shared" si="209"/>
        <v>71</v>
      </c>
    </row>
    <row r="212" spans="1:37" x14ac:dyDescent="0.35">
      <c r="A212" s="54" t="str">
        <f t="shared" si="223"/>
        <v>15-19</v>
      </c>
      <c r="B212" s="55">
        <f t="shared" si="224"/>
        <v>258656</v>
      </c>
      <c r="C212" s="60">
        <f t="shared" si="210"/>
        <v>145429</v>
      </c>
      <c r="D212" s="55">
        <f t="shared" si="211"/>
        <v>56.2</v>
      </c>
      <c r="E212" s="60">
        <f t="shared" si="212"/>
        <v>3529</v>
      </c>
      <c r="F212" s="60"/>
      <c r="G212" s="55">
        <f t="shared" si="213"/>
        <v>1.4</v>
      </c>
      <c r="H212" s="55">
        <f t="shared" si="214"/>
        <v>148958</v>
      </c>
      <c r="J212" s="54" t="s">
        <v>309</v>
      </c>
      <c r="K212" s="55">
        <v>258656</v>
      </c>
      <c r="L212" s="60">
        <v>146586</v>
      </c>
      <c r="M212" s="54">
        <v>56.7</v>
      </c>
      <c r="N212" s="60">
        <v>3755</v>
      </c>
      <c r="O212" s="54">
        <v>1.5</v>
      </c>
      <c r="P212" s="54"/>
      <c r="Q212" s="55">
        <v>150341</v>
      </c>
      <c r="S212" s="54" t="str">
        <f t="shared" si="215"/>
        <v>15-19</v>
      </c>
      <c r="T212" s="60">
        <f t="shared" si="216"/>
        <v>1157</v>
      </c>
      <c r="U212" s="60">
        <f t="shared" si="217"/>
        <v>226</v>
      </c>
      <c r="V212" s="60"/>
      <c r="W212" s="60">
        <f t="shared" si="218"/>
        <v>1383</v>
      </c>
      <c r="X212" s="61">
        <f t="shared" si="219"/>
        <v>0.11918005768438401</v>
      </c>
      <c r="Y212" s="60">
        <f t="shared" si="220"/>
        <v>1157</v>
      </c>
      <c r="Z212" s="60">
        <f t="shared" si="221"/>
        <v>226</v>
      </c>
      <c r="AA212" s="91"/>
      <c r="AB212" s="35">
        <f t="shared" ref="AB212:AB230" si="225">AB211</f>
        <v>1</v>
      </c>
      <c r="AC212" s="52" t="s">
        <v>367</v>
      </c>
      <c r="AD212" s="2">
        <v>0.7</v>
      </c>
      <c r="AE212" s="47" t="str">
        <f t="shared" si="204"/>
        <v>15-19</v>
      </c>
      <c r="AF212" s="45">
        <f t="shared" si="205"/>
        <v>258656</v>
      </c>
      <c r="AG212" s="45">
        <f t="shared" si="206"/>
        <v>146586</v>
      </c>
      <c r="AH212" s="45">
        <f t="shared" si="207"/>
        <v>3755</v>
      </c>
      <c r="AI212" s="45">
        <f t="shared" si="222"/>
        <v>142831</v>
      </c>
      <c r="AJ212" s="1">
        <f t="shared" si="208"/>
        <v>1157</v>
      </c>
      <c r="AK212" s="1">
        <f t="shared" si="209"/>
        <v>226</v>
      </c>
    </row>
    <row r="213" spans="1:37" x14ac:dyDescent="0.35">
      <c r="A213" s="54" t="str">
        <f t="shared" si="223"/>
        <v>20-24</v>
      </c>
      <c r="B213" s="55">
        <f t="shared" si="224"/>
        <v>276991</v>
      </c>
      <c r="C213" s="55">
        <f t="shared" si="210"/>
        <v>149091</v>
      </c>
      <c r="D213" s="55">
        <f t="shared" si="211"/>
        <v>53.8</v>
      </c>
      <c r="E213" s="55">
        <f t="shared" si="212"/>
        <v>10116</v>
      </c>
      <c r="F213" s="55"/>
      <c r="G213" s="55">
        <f t="shared" si="213"/>
        <v>3.7</v>
      </c>
      <c r="H213" s="55">
        <f t="shared" si="214"/>
        <v>159207</v>
      </c>
      <c r="J213" s="57" t="s">
        <v>310</v>
      </c>
      <c r="K213" s="56">
        <v>276991</v>
      </c>
      <c r="L213" s="56">
        <v>150150</v>
      </c>
      <c r="M213" s="57">
        <v>54.2</v>
      </c>
      <c r="N213" s="56">
        <v>10747</v>
      </c>
      <c r="O213" s="57">
        <v>3.9</v>
      </c>
      <c r="P213" s="57"/>
      <c r="Q213" s="56">
        <v>160897</v>
      </c>
      <c r="S213" s="57" t="str">
        <f t="shared" si="215"/>
        <v>20-24</v>
      </c>
      <c r="T213" s="56">
        <f t="shared" si="216"/>
        <v>1059</v>
      </c>
      <c r="U213" s="56">
        <f t="shared" si="217"/>
        <v>631</v>
      </c>
      <c r="V213" s="56"/>
      <c r="W213" s="56">
        <f t="shared" si="218"/>
        <v>1690</v>
      </c>
      <c r="X213" s="62">
        <f t="shared" si="219"/>
        <v>0.10908529048207664</v>
      </c>
      <c r="Y213" s="55">
        <f t="shared" si="220"/>
        <v>1059</v>
      </c>
      <c r="Z213" s="55">
        <f t="shared" si="221"/>
        <v>631</v>
      </c>
      <c r="AA213" s="90"/>
      <c r="AB213" s="35">
        <f t="shared" si="225"/>
        <v>1</v>
      </c>
      <c r="AC213" s="50">
        <f>E229/B229</f>
        <v>0.15057317579317336</v>
      </c>
      <c r="AD213" s="2">
        <f>AC213/AD212</f>
        <v>0.21510453684739053</v>
      </c>
      <c r="AE213" s="47" t="str">
        <f t="shared" si="204"/>
        <v>20-24</v>
      </c>
      <c r="AF213" s="45">
        <f t="shared" si="205"/>
        <v>276991</v>
      </c>
      <c r="AG213" s="45">
        <f t="shared" si="206"/>
        <v>150150</v>
      </c>
      <c r="AH213" s="45">
        <f t="shared" si="207"/>
        <v>10747</v>
      </c>
      <c r="AI213" s="45">
        <f t="shared" si="222"/>
        <v>139403</v>
      </c>
      <c r="AJ213" s="1">
        <f t="shared" si="208"/>
        <v>1059</v>
      </c>
      <c r="AK213" s="1">
        <f t="shared" si="209"/>
        <v>631</v>
      </c>
    </row>
    <row r="214" spans="1:37" x14ac:dyDescent="0.35">
      <c r="A214" s="54" t="str">
        <f t="shared" si="223"/>
        <v>25-29</v>
      </c>
      <c r="B214" s="55">
        <f t="shared" si="224"/>
        <v>310735</v>
      </c>
      <c r="C214" s="55">
        <f t="shared" si="210"/>
        <v>165289</v>
      </c>
      <c r="D214" s="55">
        <f t="shared" si="211"/>
        <v>53.2</v>
      </c>
      <c r="E214" s="55">
        <f t="shared" si="212"/>
        <v>16377</v>
      </c>
      <c r="F214" s="55"/>
      <c r="G214" s="55">
        <f t="shared" si="213"/>
        <v>5.3</v>
      </c>
      <c r="H214" s="55">
        <f t="shared" si="214"/>
        <v>181666</v>
      </c>
      <c r="J214" s="54" t="s">
        <v>311</v>
      </c>
      <c r="K214" s="55">
        <v>310735</v>
      </c>
      <c r="L214" s="55">
        <v>166377</v>
      </c>
      <c r="M214" s="54">
        <v>53.5</v>
      </c>
      <c r="N214" s="55">
        <v>17211</v>
      </c>
      <c r="O214" s="54">
        <v>5.5</v>
      </c>
      <c r="P214" s="54"/>
      <c r="Q214" s="55">
        <v>183588</v>
      </c>
      <c r="S214" s="54" t="str">
        <f t="shared" si="215"/>
        <v>25-29</v>
      </c>
      <c r="T214" s="55">
        <f t="shared" si="216"/>
        <v>1088</v>
      </c>
      <c r="U214" s="55">
        <f t="shared" si="217"/>
        <v>834</v>
      </c>
      <c r="V214" s="55"/>
      <c r="W214" s="55">
        <f t="shared" si="218"/>
        <v>1922</v>
      </c>
      <c r="X214" s="58">
        <f t="shared" si="219"/>
        <v>0.11207251751133086</v>
      </c>
      <c r="Y214" s="55">
        <f t="shared" si="220"/>
        <v>1088</v>
      </c>
      <c r="Z214" s="55">
        <f t="shared" si="221"/>
        <v>834</v>
      </c>
      <c r="AA214" s="90"/>
      <c r="AB214" s="35">
        <f t="shared" si="225"/>
        <v>1</v>
      </c>
      <c r="AC214" s="49" t="s">
        <v>363</v>
      </c>
      <c r="AD214" s="35"/>
      <c r="AE214" s="47" t="str">
        <f t="shared" si="204"/>
        <v>25-29</v>
      </c>
      <c r="AF214" s="45">
        <f t="shared" si="205"/>
        <v>310735</v>
      </c>
      <c r="AG214" s="45">
        <f t="shared" si="206"/>
        <v>166377</v>
      </c>
      <c r="AH214" s="45">
        <f t="shared" si="207"/>
        <v>17211</v>
      </c>
      <c r="AI214" s="45">
        <f t="shared" si="222"/>
        <v>149166</v>
      </c>
      <c r="AJ214" s="1">
        <f t="shared" si="208"/>
        <v>1088</v>
      </c>
      <c r="AK214" s="1">
        <f t="shared" si="209"/>
        <v>834</v>
      </c>
    </row>
    <row r="215" spans="1:37" x14ac:dyDescent="0.35">
      <c r="A215" s="54" t="str">
        <f t="shared" si="223"/>
        <v>30-34</v>
      </c>
      <c r="B215" s="55">
        <f t="shared" si="224"/>
        <v>356322</v>
      </c>
      <c r="C215" s="55">
        <f t="shared" si="210"/>
        <v>200096</v>
      </c>
      <c r="D215" s="55">
        <f t="shared" si="211"/>
        <v>56.2</v>
      </c>
      <c r="E215" s="55">
        <f t="shared" si="212"/>
        <v>21605</v>
      </c>
      <c r="F215" s="55"/>
      <c r="G215" s="55">
        <f t="shared" si="213"/>
        <v>6.1</v>
      </c>
      <c r="H215" s="55">
        <f t="shared" si="214"/>
        <v>221701</v>
      </c>
      <c r="J215" s="57" t="s">
        <v>312</v>
      </c>
      <c r="K215" s="56">
        <v>356322</v>
      </c>
      <c r="L215" s="56">
        <v>201153</v>
      </c>
      <c r="M215" s="57">
        <v>56.5</v>
      </c>
      <c r="N215" s="56">
        <v>22756</v>
      </c>
      <c r="O215" s="57">
        <v>6.4</v>
      </c>
      <c r="P215" s="57"/>
      <c r="Q215" s="56">
        <v>223909</v>
      </c>
      <c r="S215" s="57" t="str">
        <f t="shared" si="215"/>
        <v>30-34</v>
      </c>
      <c r="T215" s="56">
        <f t="shared" si="216"/>
        <v>1057</v>
      </c>
      <c r="U215" s="56">
        <f t="shared" si="217"/>
        <v>1151</v>
      </c>
      <c r="V215" s="56"/>
      <c r="W215" s="56">
        <f t="shared" si="218"/>
        <v>2208</v>
      </c>
      <c r="X215" s="62">
        <f t="shared" si="219"/>
        <v>0.10887927482488668</v>
      </c>
      <c r="Y215" s="55">
        <f t="shared" si="220"/>
        <v>1057</v>
      </c>
      <c r="Z215" s="55">
        <f t="shared" si="221"/>
        <v>1151</v>
      </c>
      <c r="AA215" s="90"/>
      <c r="AB215" s="35">
        <f t="shared" si="225"/>
        <v>1</v>
      </c>
      <c r="AC215" s="51" t="s">
        <v>366</v>
      </c>
      <c r="AD215" s="2">
        <v>0.7</v>
      </c>
      <c r="AE215" s="47" t="str">
        <f t="shared" si="204"/>
        <v>30-34</v>
      </c>
      <c r="AF215" s="45">
        <f t="shared" si="205"/>
        <v>356322</v>
      </c>
      <c r="AG215" s="45">
        <f t="shared" si="206"/>
        <v>201153</v>
      </c>
      <c r="AH215" s="45">
        <f t="shared" si="207"/>
        <v>22756</v>
      </c>
      <c r="AI215" s="45">
        <f t="shared" si="222"/>
        <v>178397</v>
      </c>
      <c r="AJ215" s="1">
        <f t="shared" si="208"/>
        <v>1057</v>
      </c>
      <c r="AK215" s="1">
        <f t="shared" si="209"/>
        <v>1151</v>
      </c>
    </row>
    <row r="216" spans="1:37" x14ac:dyDescent="0.35">
      <c r="A216" s="54" t="str">
        <f t="shared" si="223"/>
        <v>35-39</v>
      </c>
      <c r="B216" s="55">
        <f t="shared" si="224"/>
        <v>366699</v>
      </c>
      <c r="C216" s="55">
        <f t="shared" si="210"/>
        <v>218301</v>
      </c>
      <c r="D216" s="55">
        <f t="shared" si="211"/>
        <v>59.5</v>
      </c>
      <c r="E216" s="55">
        <f t="shared" si="212"/>
        <v>24495</v>
      </c>
      <c r="F216" s="55"/>
      <c r="G216" s="55">
        <f t="shared" si="213"/>
        <v>6.7</v>
      </c>
      <c r="H216" s="55">
        <f t="shared" si="214"/>
        <v>242796</v>
      </c>
      <c r="J216" s="54" t="s">
        <v>313</v>
      </c>
      <c r="K216" s="55">
        <v>366699</v>
      </c>
      <c r="L216" s="55">
        <v>219391</v>
      </c>
      <c r="M216" s="54">
        <v>59.8</v>
      </c>
      <c r="N216" s="55">
        <v>25736</v>
      </c>
      <c r="O216" s="54">
        <v>7</v>
      </c>
      <c r="P216" s="54"/>
      <c r="Q216" s="55">
        <v>245127</v>
      </c>
      <c r="S216" s="54" t="str">
        <f t="shared" si="215"/>
        <v>35-39</v>
      </c>
      <c r="T216" s="55">
        <f t="shared" si="216"/>
        <v>1090</v>
      </c>
      <c r="U216" s="55">
        <f t="shared" si="217"/>
        <v>1241</v>
      </c>
      <c r="V216" s="55"/>
      <c r="W216" s="55">
        <f t="shared" si="218"/>
        <v>2331</v>
      </c>
      <c r="X216" s="58">
        <f t="shared" si="219"/>
        <v>0.11227853316852081</v>
      </c>
      <c r="Y216" s="55">
        <f t="shared" si="220"/>
        <v>1090</v>
      </c>
      <c r="Z216" s="55">
        <f t="shared" si="221"/>
        <v>1241</v>
      </c>
      <c r="AA216" s="90"/>
      <c r="AB216" s="35">
        <f t="shared" si="225"/>
        <v>1</v>
      </c>
      <c r="AC216" s="50">
        <f>C230/B230</f>
        <v>0.57039110481422917</v>
      </c>
      <c r="AD216" s="2">
        <f>AC216/AD215</f>
        <v>0.81484443544889884</v>
      </c>
      <c r="AE216" s="47" t="str">
        <f t="shared" si="204"/>
        <v>35-39</v>
      </c>
      <c r="AF216" s="45">
        <f t="shared" si="205"/>
        <v>366699</v>
      </c>
      <c r="AG216" s="45">
        <f t="shared" si="206"/>
        <v>219391</v>
      </c>
      <c r="AH216" s="45">
        <f t="shared" si="207"/>
        <v>25736</v>
      </c>
      <c r="AI216" s="45">
        <f t="shared" si="222"/>
        <v>193655</v>
      </c>
      <c r="AJ216" s="1">
        <f t="shared" si="208"/>
        <v>1090</v>
      </c>
      <c r="AK216" s="1">
        <f t="shared" si="209"/>
        <v>1241</v>
      </c>
    </row>
    <row r="217" spans="1:37" x14ac:dyDescent="0.35">
      <c r="A217" s="54" t="str">
        <f t="shared" si="223"/>
        <v>40-44</v>
      </c>
      <c r="B217" s="55">
        <f t="shared" si="224"/>
        <v>325544</v>
      </c>
      <c r="C217" s="55">
        <f t="shared" si="210"/>
        <v>208825</v>
      </c>
      <c r="D217" s="55">
        <f t="shared" si="211"/>
        <v>64.099999999999994</v>
      </c>
      <c r="E217" s="55">
        <f t="shared" si="212"/>
        <v>23281</v>
      </c>
      <c r="F217" s="55"/>
      <c r="G217" s="55">
        <f t="shared" si="213"/>
        <v>7.1</v>
      </c>
      <c r="H217" s="55">
        <f t="shared" si="214"/>
        <v>232106</v>
      </c>
      <c r="J217" s="57" t="s">
        <v>314</v>
      </c>
      <c r="K217" s="56">
        <v>325544</v>
      </c>
      <c r="L217" s="56">
        <v>209642</v>
      </c>
      <c r="M217" s="57">
        <v>64.400000000000006</v>
      </c>
      <c r="N217" s="56">
        <v>24493</v>
      </c>
      <c r="O217" s="57">
        <v>7.5</v>
      </c>
      <c r="P217" s="57"/>
      <c r="Q217" s="56">
        <v>234135</v>
      </c>
      <c r="S217" s="57" t="str">
        <f t="shared" si="215"/>
        <v>40-44</v>
      </c>
      <c r="T217" s="56">
        <f t="shared" si="216"/>
        <v>817</v>
      </c>
      <c r="U217" s="56">
        <f t="shared" si="217"/>
        <v>1212</v>
      </c>
      <c r="V217" s="56"/>
      <c r="W217" s="56">
        <f t="shared" si="218"/>
        <v>2029</v>
      </c>
      <c r="X217" s="62">
        <f t="shared" si="219"/>
        <v>8.4157395962093123E-2</v>
      </c>
      <c r="Y217" s="55">
        <f t="shared" si="220"/>
        <v>817</v>
      </c>
      <c r="Z217" s="55">
        <f t="shared" si="221"/>
        <v>1212</v>
      </c>
      <c r="AA217" s="90"/>
      <c r="AB217" s="35">
        <f t="shared" si="225"/>
        <v>1</v>
      </c>
      <c r="AC217" s="52" t="s">
        <v>367</v>
      </c>
      <c r="AD217" s="2">
        <v>0.7</v>
      </c>
      <c r="AE217" s="47" t="str">
        <f t="shared" si="204"/>
        <v>40-44</v>
      </c>
      <c r="AF217" s="45">
        <f t="shared" si="205"/>
        <v>325544</v>
      </c>
      <c r="AG217" s="45">
        <f t="shared" si="206"/>
        <v>209642</v>
      </c>
      <c r="AH217" s="45">
        <f t="shared" si="207"/>
        <v>24493</v>
      </c>
      <c r="AI217" s="45">
        <f t="shared" si="222"/>
        <v>185149</v>
      </c>
      <c r="AJ217" s="1">
        <f t="shared" si="208"/>
        <v>817</v>
      </c>
      <c r="AK217" s="1">
        <f t="shared" si="209"/>
        <v>1212</v>
      </c>
    </row>
    <row r="218" spans="1:37" x14ac:dyDescent="0.35">
      <c r="A218" s="54" t="str">
        <f t="shared" si="223"/>
        <v>45-49</v>
      </c>
      <c r="B218" s="55">
        <f t="shared" si="224"/>
        <v>291312</v>
      </c>
      <c r="C218" s="55">
        <f t="shared" si="210"/>
        <v>197132</v>
      </c>
      <c r="D218" s="55">
        <f t="shared" si="211"/>
        <v>67.7</v>
      </c>
      <c r="E218" s="55">
        <f t="shared" si="212"/>
        <v>22953</v>
      </c>
      <c r="F218" s="55"/>
      <c r="G218" s="55">
        <f t="shared" si="213"/>
        <v>7.9</v>
      </c>
      <c r="H218" s="55">
        <f t="shared" si="214"/>
        <v>220085</v>
      </c>
      <c r="J218" s="54" t="s">
        <v>315</v>
      </c>
      <c r="K218" s="55">
        <v>291312</v>
      </c>
      <c r="L218" s="55">
        <v>197834</v>
      </c>
      <c r="M218" s="54">
        <v>67.900000000000006</v>
      </c>
      <c r="N218" s="55">
        <v>24121</v>
      </c>
      <c r="O218" s="54">
        <v>8.3000000000000007</v>
      </c>
      <c r="P218" s="54"/>
      <c r="Q218" s="55">
        <v>221955</v>
      </c>
      <c r="S218" s="54" t="str">
        <f t="shared" si="215"/>
        <v>45-49</v>
      </c>
      <c r="T218" s="55">
        <f t="shared" si="216"/>
        <v>702</v>
      </c>
      <c r="U218" s="55">
        <f t="shared" si="217"/>
        <v>1168</v>
      </c>
      <c r="V218" s="55"/>
      <c r="W218" s="55">
        <f t="shared" si="218"/>
        <v>1870</v>
      </c>
      <c r="X218" s="58">
        <f t="shared" si="219"/>
        <v>7.2311495673671206E-2</v>
      </c>
      <c r="Y218" s="55">
        <f t="shared" si="220"/>
        <v>702</v>
      </c>
      <c r="Z218" s="55">
        <f t="shared" si="221"/>
        <v>1168</v>
      </c>
      <c r="AA218" s="90"/>
      <c r="AB218" s="35">
        <f t="shared" si="225"/>
        <v>1</v>
      </c>
      <c r="AC218" s="50">
        <f>E230/B230</f>
        <v>0.12821667934567801</v>
      </c>
      <c r="AD218" s="2">
        <f>AC218/AD217</f>
        <v>0.18316668477954004</v>
      </c>
      <c r="AE218" s="47" t="str">
        <f t="shared" si="204"/>
        <v>45-49</v>
      </c>
      <c r="AF218" s="45">
        <f t="shared" si="205"/>
        <v>291312</v>
      </c>
      <c r="AG218" s="45">
        <f t="shared" si="206"/>
        <v>197834</v>
      </c>
      <c r="AH218" s="45">
        <f t="shared" si="207"/>
        <v>24121</v>
      </c>
      <c r="AI218" s="45">
        <f t="shared" si="222"/>
        <v>173713</v>
      </c>
      <c r="AJ218" s="1">
        <f t="shared" si="208"/>
        <v>702</v>
      </c>
      <c r="AK218" s="1">
        <f t="shared" si="209"/>
        <v>1168</v>
      </c>
    </row>
    <row r="219" spans="1:37" x14ac:dyDescent="0.35">
      <c r="A219" s="54" t="str">
        <f t="shared" si="223"/>
        <v>50-54</v>
      </c>
      <c r="B219" s="55">
        <f t="shared" si="224"/>
        <v>262948</v>
      </c>
      <c r="C219" s="55">
        <f t="shared" si="210"/>
        <v>192577</v>
      </c>
      <c r="D219" s="55">
        <f t="shared" si="211"/>
        <v>73.2</v>
      </c>
      <c r="E219" s="55">
        <f t="shared" si="212"/>
        <v>24030</v>
      </c>
      <c r="F219" s="55"/>
      <c r="G219" s="55">
        <f t="shared" si="213"/>
        <v>9.1</v>
      </c>
      <c r="H219" s="55">
        <f t="shared" si="214"/>
        <v>216607</v>
      </c>
      <c r="J219" s="57" t="s">
        <v>316</v>
      </c>
      <c r="K219" s="56">
        <v>262948</v>
      </c>
      <c r="L219" s="56">
        <v>193128</v>
      </c>
      <c r="M219" s="57">
        <v>73.400000000000006</v>
      </c>
      <c r="N219" s="56">
        <v>25485</v>
      </c>
      <c r="O219" s="57">
        <v>9.6999999999999993</v>
      </c>
      <c r="P219" s="57"/>
      <c r="Q219" s="56">
        <v>218613</v>
      </c>
      <c r="S219" s="57" t="str">
        <f t="shared" si="215"/>
        <v>50-54</v>
      </c>
      <c r="T219" s="56">
        <f t="shared" si="216"/>
        <v>551</v>
      </c>
      <c r="U219" s="56">
        <f t="shared" si="217"/>
        <v>1455</v>
      </c>
      <c r="V219" s="56"/>
      <c r="W219" s="56">
        <f t="shared" si="218"/>
        <v>2006</v>
      </c>
      <c r="X219" s="62">
        <f t="shared" si="219"/>
        <v>5.675731355583024E-2</v>
      </c>
      <c r="Y219" s="55">
        <f t="shared" si="220"/>
        <v>551</v>
      </c>
      <c r="Z219" s="55">
        <f t="shared" si="221"/>
        <v>1455</v>
      </c>
      <c r="AA219" s="90"/>
      <c r="AB219" s="35">
        <f t="shared" si="225"/>
        <v>1</v>
      </c>
      <c r="AC219" s="35"/>
      <c r="AD219" s="36"/>
      <c r="AE219" s="47" t="str">
        <f t="shared" si="204"/>
        <v>50-54</v>
      </c>
      <c r="AF219" s="45">
        <f t="shared" si="205"/>
        <v>262948</v>
      </c>
      <c r="AG219" s="45">
        <f t="shared" si="206"/>
        <v>193128</v>
      </c>
      <c r="AH219" s="45">
        <f t="shared" si="207"/>
        <v>25485</v>
      </c>
      <c r="AI219" s="45">
        <f t="shared" si="222"/>
        <v>167643</v>
      </c>
      <c r="AJ219" s="1">
        <f t="shared" si="208"/>
        <v>551</v>
      </c>
      <c r="AK219" s="1">
        <f t="shared" si="209"/>
        <v>1455</v>
      </c>
    </row>
    <row r="220" spans="1:37" x14ac:dyDescent="0.35">
      <c r="A220" s="54" t="str">
        <f t="shared" si="223"/>
        <v>55-59</v>
      </c>
      <c r="B220" s="55">
        <f t="shared" si="224"/>
        <v>285387</v>
      </c>
      <c r="C220" s="55">
        <f t="shared" si="210"/>
        <v>210376</v>
      </c>
      <c r="D220" s="55">
        <f t="shared" si="211"/>
        <v>73.7</v>
      </c>
      <c r="E220" s="55">
        <f t="shared" si="212"/>
        <v>30895</v>
      </c>
      <c r="F220" s="55"/>
      <c r="G220" s="55">
        <f t="shared" si="213"/>
        <v>10.8</v>
      </c>
      <c r="H220" s="55">
        <f t="shared" si="214"/>
        <v>241271</v>
      </c>
      <c r="J220" s="54" t="s">
        <v>317</v>
      </c>
      <c r="K220" s="55">
        <v>285387</v>
      </c>
      <c r="L220" s="55">
        <v>210840</v>
      </c>
      <c r="M220" s="54">
        <v>73.900000000000006</v>
      </c>
      <c r="N220" s="55">
        <v>33149</v>
      </c>
      <c r="O220" s="54">
        <v>11.6</v>
      </c>
      <c r="P220" s="54"/>
      <c r="Q220" s="55">
        <v>243989</v>
      </c>
      <c r="S220" s="54" t="str">
        <f t="shared" si="215"/>
        <v>55-59</v>
      </c>
      <c r="T220" s="55">
        <f t="shared" si="216"/>
        <v>464</v>
      </c>
      <c r="U220" s="55">
        <f t="shared" si="217"/>
        <v>2254</v>
      </c>
      <c r="V220" s="55"/>
      <c r="W220" s="55">
        <f t="shared" si="218"/>
        <v>2718</v>
      </c>
      <c r="X220" s="58">
        <f t="shared" si="219"/>
        <v>4.7795632468067575E-2</v>
      </c>
      <c r="Y220" s="55">
        <f t="shared" si="220"/>
        <v>464</v>
      </c>
      <c r="Z220" s="55">
        <f t="shared" si="221"/>
        <v>2254</v>
      </c>
      <c r="AA220" s="90"/>
      <c r="AB220" s="35">
        <f t="shared" si="225"/>
        <v>1</v>
      </c>
      <c r="AC220" s="65">
        <f>J208</f>
        <v>44355</v>
      </c>
      <c r="AD220" s="36"/>
      <c r="AE220" s="47" t="str">
        <f t="shared" si="204"/>
        <v>55-59</v>
      </c>
      <c r="AF220" s="45">
        <f t="shared" si="205"/>
        <v>285387</v>
      </c>
      <c r="AG220" s="45">
        <f t="shared" si="206"/>
        <v>210840</v>
      </c>
      <c r="AH220" s="45">
        <f t="shared" si="207"/>
        <v>33149</v>
      </c>
      <c r="AI220" s="45">
        <f t="shared" si="222"/>
        <v>177691</v>
      </c>
      <c r="AJ220" s="1">
        <f t="shared" si="208"/>
        <v>464</v>
      </c>
      <c r="AK220" s="1">
        <f t="shared" si="209"/>
        <v>2254</v>
      </c>
    </row>
    <row r="221" spans="1:37" x14ac:dyDescent="0.35">
      <c r="A221" s="54" t="str">
        <f t="shared" si="223"/>
        <v>60-64</v>
      </c>
      <c r="B221" s="55">
        <f t="shared" si="224"/>
        <v>271707</v>
      </c>
      <c r="C221" s="55">
        <f t="shared" si="210"/>
        <v>212775</v>
      </c>
      <c r="D221" s="55">
        <f t="shared" si="211"/>
        <v>78.3</v>
      </c>
      <c r="E221" s="55">
        <f t="shared" si="212"/>
        <v>55612</v>
      </c>
      <c r="F221" s="55"/>
      <c r="G221" s="55">
        <f t="shared" si="213"/>
        <v>20.5</v>
      </c>
      <c r="H221" s="55">
        <f t="shared" si="214"/>
        <v>268387</v>
      </c>
      <c r="J221" s="57" t="s">
        <v>318</v>
      </c>
      <c r="K221" s="56">
        <v>271707</v>
      </c>
      <c r="L221" s="56">
        <v>213167</v>
      </c>
      <c r="M221" s="57">
        <v>78.5</v>
      </c>
      <c r="N221" s="56">
        <v>59975</v>
      </c>
      <c r="O221" s="57">
        <v>22.1</v>
      </c>
      <c r="P221" s="57"/>
      <c r="Q221" s="56">
        <v>273142</v>
      </c>
      <c r="S221" s="57" t="str">
        <f t="shared" si="215"/>
        <v>60-64</v>
      </c>
      <c r="T221" s="56">
        <f t="shared" si="216"/>
        <v>392</v>
      </c>
      <c r="U221" s="56">
        <f t="shared" si="217"/>
        <v>4363</v>
      </c>
      <c r="V221" s="56"/>
      <c r="W221" s="56">
        <f t="shared" si="218"/>
        <v>4755</v>
      </c>
      <c r="X221" s="62">
        <f t="shared" si="219"/>
        <v>4.03790688092295E-2</v>
      </c>
      <c r="Y221" s="55">
        <f t="shared" si="220"/>
        <v>392</v>
      </c>
      <c r="Z221" s="55">
        <f t="shared" si="221"/>
        <v>4363</v>
      </c>
      <c r="AA221" s="90"/>
      <c r="AB221" s="35">
        <f t="shared" si="225"/>
        <v>1</v>
      </c>
      <c r="AC221" s="49" t="s">
        <v>365</v>
      </c>
      <c r="AD221" s="36"/>
      <c r="AE221" s="47" t="str">
        <f t="shared" si="204"/>
        <v>60-64</v>
      </c>
      <c r="AF221" s="45">
        <f t="shared" si="205"/>
        <v>271707</v>
      </c>
      <c r="AG221" s="45">
        <f t="shared" si="206"/>
        <v>213167</v>
      </c>
      <c r="AH221" s="45">
        <f t="shared" si="207"/>
        <v>59975</v>
      </c>
      <c r="AI221" s="45">
        <f t="shared" si="222"/>
        <v>153192</v>
      </c>
      <c r="AJ221" s="1">
        <f t="shared" si="208"/>
        <v>392</v>
      </c>
      <c r="AK221" s="1">
        <f t="shared" si="209"/>
        <v>4363</v>
      </c>
    </row>
    <row r="222" spans="1:37" x14ac:dyDescent="0.35">
      <c r="A222" s="54" t="str">
        <f t="shared" si="223"/>
        <v>65-69</v>
      </c>
      <c r="B222" s="55">
        <f t="shared" si="224"/>
        <v>217596</v>
      </c>
      <c r="C222" s="55">
        <f t="shared" si="210"/>
        <v>181364</v>
      </c>
      <c r="D222" s="55">
        <f t="shared" si="211"/>
        <v>83.3</v>
      </c>
      <c r="E222" s="55">
        <f t="shared" si="212"/>
        <v>69914</v>
      </c>
      <c r="F222" s="55"/>
      <c r="G222" s="55">
        <f t="shared" si="213"/>
        <v>32.1</v>
      </c>
      <c r="H222" s="55">
        <f t="shared" si="214"/>
        <v>251278</v>
      </c>
      <c r="J222" s="54" t="s">
        <v>319</v>
      </c>
      <c r="K222" s="55">
        <v>217596</v>
      </c>
      <c r="L222" s="55">
        <v>181621</v>
      </c>
      <c r="M222" s="54">
        <v>83.5</v>
      </c>
      <c r="N222" s="55">
        <v>75157</v>
      </c>
      <c r="O222" s="54">
        <v>34.5</v>
      </c>
      <c r="P222" s="54"/>
      <c r="Q222" s="55">
        <v>256778</v>
      </c>
      <c r="S222" s="54" t="str">
        <f t="shared" si="215"/>
        <v>65-69</v>
      </c>
      <c r="T222" s="55">
        <f t="shared" si="216"/>
        <v>257</v>
      </c>
      <c r="U222" s="55">
        <f t="shared" si="217"/>
        <v>5243</v>
      </c>
      <c r="V222" s="55"/>
      <c r="W222" s="55">
        <f t="shared" si="218"/>
        <v>5500</v>
      </c>
      <c r="X222" s="58">
        <f t="shared" si="219"/>
        <v>2.6473011948908116E-2</v>
      </c>
      <c r="Y222" s="55">
        <f t="shared" si="220"/>
        <v>257</v>
      </c>
      <c r="Z222" s="55">
        <f t="shared" si="221"/>
        <v>5243</v>
      </c>
      <c r="AA222" s="90"/>
      <c r="AB222" s="35">
        <f t="shared" si="225"/>
        <v>1</v>
      </c>
      <c r="AC222" s="51" t="s">
        <v>366</v>
      </c>
      <c r="AD222" s="2">
        <v>0.7</v>
      </c>
      <c r="AE222" s="47" t="str">
        <f t="shared" si="204"/>
        <v>65-69</v>
      </c>
      <c r="AF222" s="45">
        <f t="shared" si="205"/>
        <v>217596</v>
      </c>
      <c r="AG222" s="45">
        <f t="shared" si="206"/>
        <v>181621</v>
      </c>
      <c r="AH222" s="45">
        <f t="shared" si="207"/>
        <v>75157</v>
      </c>
      <c r="AI222" s="45">
        <f t="shared" si="222"/>
        <v>106464</v>
      </c>
      <c r="AJ222" s="1">
        <f t="shared" si="208"/>
        <v>257</v>
      </c>
      <c r="AK222" s="1">
        <f t="shared" si="209"/>
        <v>5243</v>
      </c>
    </row>
    <row r="223" spans="1:37" x14ac:dyDescent="0.35">
      <c r="A223" s="54" t="str">
        <f t="shared" si="223"/>
        <v>70-74</v>
      </c>
      <c r="B223" s="55">
        <f t="shared" si="224"/>
        <v>166506</v>
      </c>
      <c r="C223" s="55">
        <f t="shared" si="210"/>
        <v>140343</v>
      </c>
      <c r="D223" s="55">
        <f t="shared" si="211"/>
        <v>84.3</v>
      </c>
      <c r="E223" s="55">
        <f t="shared" si="212"/>
        <v>70851</v>
      </c>
      <c r="F223" s="55"/>
      <c r="G223" s="55">
        <f t="shared" si="213"/>
        <v>42.5</v>
      </c>
      <c r="H223" s="55">
        <f t="shared" si="214"/>
        <v>211194</v>
      </c>
      <c r="J223" s="57" t="s">
        <v>320</v>
      </c>
      <c r="K223" s="56">
        <v>166506</v>
      </c>
      <c r="L223" s="56">
        <v>140481</v>
      </c>
      <c r="M223" s="57">
        <v>84.4</v>
      </c>
      <c r="N223" s="56">
        <v>75160</v>
      </c>
      <c r="O223" s="57">
        <v>45.1</v>
      </c>
      <c r="P223" s="57"/>
      <c r="Q223" s="56">
        <v>215641</v>
      </c>
      <c r="S223" s="57" t="str">
        <f t="shared" si="215"/>
        <v>70-74</v>
      </c>
      <c r="T223" s="56">
        <f t="shared" si="216"/>
        <v>138</v>
      </c>
      <c r="U223" s="56">
        <f t="shared" si="217"/>
        <v>4309</v>
      </c>
      <c r="V223" s="56"/>
      <c r="W223" s="56">
        <f t="shared" si="218"/>
        <v>4447</v>
      </c>
      <c r="X223" s="62">
        <f t="shared" si="219"/>
        <v>1.4215080346106305E-2</v>
      </c>
      <c r="Y223" s="55">
        <f t="shared" si="220"/>
        <v>138</v>
      </c>
      <c r="Z223" s="55">
        <f t="shared" si="221"/>
        <v>4309</v>
      </c>
      <c r="AA223" s="90"/>
      <c r="AB223" s="35">
        <f t="shared" si="225"/>
        <v>1</v>
      </c>
      <c r="AC223" s="50">
        <f>L229/K229</f>
        <v>0.67239746142490131</v>
      </c>
      <c r="AD223" s="2">
        <f>AC223/AD222</f>
        <v>0.96056780203557335</v>
      </c>
      <c r="AE223" s="48" t="str">
        <f t="shared" si="204"/>
        <v>70-74</v>
      </c>
      <c r="AF223" s="45">
        <f t="shared" si="205"/>
        <v>166506</v>
      </c>
      <c r="AG223" s="45">
        <f t="shared" si="206"/>
        <v>140481</v>
      </c>
      <c r="AH223" s="45">
        <f t="shared" si="207"/>
        <v>75160</v>
      </c>
      <c r="AI223" s="46">
        <f t="shared" si="222"/>
        <v>65321</v>
      </c>
      <c r="AJ223" s="1">
        <f t="shared" si="208"/>
        <v>138</v>
      </c>
      <c r="AK223" s="1">
        <f t="shared" si="209"/>
        <v>4309</v>
      </c>
    </row>
    <row r="224" spans="1:37" x14ac:dyDescent="0.35">
      <c r="A224" s="54" t="str">
        <f t="shared" si="223"/>
        <v>75-79</v>
      </c>
      <c r="B224" s="55">
        <f t="shared" si="224"/>
        <v>107003</v>
      </c>
      <c r="C224" s="55">
        <f t="shared" si="210"/>
        <v>91422</v>
      </c>
      <c r="D224" s="55">
        <f t="shared" si="211"/>
        <v>85.4</v>
      </c>
      <c r="E224" s="55">
        <f t="shared" si="212"/>
        <v>78709</v>
      </c>
      <c r="F224" s="55"/>
      <c r="G224" s="55">
        <f t="shared" si="213"/>
        <v>73.599999999999994</v>
      </c>
      <c r="H224" s="55">
        <f t="shared" si="214"/>
        <v>170131</v>
      </c>
      <c r="J224" s="54" t="s">
        <v>321</v>
      </c>
      <c r="K224" s="55">
        <v>107003</v>
      </c>
      <c r="L224" s="55">
        <v>91480</v>
      </c>
      <c r="M224" s="54">
        <v>85.5</v>
      </c>
      <c r="N224" s="55">
        <v>79089</v>
      </c>
      <c r="O224" s="54">
        <v>73.900000000000006</v>
      </c>
      <c r="P224" s="54"/>
      <c r="Q224" s="55">
        <v>170569</v>
      </c>
      <c r="S224" s="54" t="str">
        <f t="shared" si="215"/>
        <v>75-79</v>
      </c>
      <c r="T224" s="55">
        <f t="shared" si="216"/>
        <v>58</v>
      </c>
      <c r="U224" s="55">
        <f t="shared" si="217"/>
        <v>380</v>
      </c>
      <c r="V224" s="55"/>
      <c r="W224" s="55">
        <f t="shared" si="218"/>
        <v>438</v>
      </c>
      <c r="X224" s="58">
        <f t="shared" si="219"/>
        <v>5.9744540585084469E-3</v>
      </c>
      <c r="Y224" s="55">
        <f t="shared" si="220"/>
        <v>58</v>
      </c>
      <c r="Z224" s="55">
        <f t="shared" si="221"/>
        <v>380</v>
      </c>
      <c r="AA224" s="90"/>
      <c r="AB224" s="35">
        <f t="shared" si="225"/>
        <v>1</v>
      </c>
      <c r="AC224" s="52" t="s">
        <v>367</v>
      </c>
      <c r="AD224" s="2">
        <v>0.7</v>
      </c>
      <c r="AE224" s="48" t="str">
        <f t="shared" si="204"/>
        <v>75-79</v>
      </c>
      <c r="AF224" s="45">
        <f t="shared" si="205"/>
        <v>107003</v>
      </c>
      <c r="AG224" s="45">
        <f t="shared" si="206"/>
        <v>91480</v>
      </c>
      <c r="AH224" s="45">
        <f t="shared" si="207"/>
        <v>79089</v>
      </c>
      <c r="AI224" s="46">
        <f t="shared" si="222"/>
        <v>12391</v>
      </c>
      <c r="AJ224" s="1">
        <f t="shared" si="208"/>
        <v>58</v>
      </c>
      <c r="AK224" s="1">
        <f t="shared" si="209"/>
        <v>380</v>
      </c>
    </row>
    <row r="225" spans="1:37" x14ac:dyDescent="0.35">
      <c r="A225" s="54" t="str">
        <f t="shared" si="223"/>
        <v>80-84</v>
      </c>
      <c r="B225" s="55">
        <f t="shared" si="224"/>
        <v>69877</v>
      </c>
      <c r="C225" s="55">
        <f t="shared" si="210"/>
        <v>60914</v>
      </c>
      <c r="D225" s="55">
        <f t="shared" si="211"/>
        <v>87.2</v>
      </c>
      <c r="E225" s="55">
        <f t="shared" si="212"/>
        <v>53340</v>
      </c>
      <c r="F225" s="55"/>
      <c r="G225" s="55">
        <f t="shared" si="213"/>
        <v>76.3</v>
      </c>
      <c r="H225" s="55">
        <f t="shared" si="214"/>
        <v>114254</v>
      </c>
      <c r="J225" s="57" t="s">
        <v>322</v>
      </c>
      <c r="K225" s="56">
        <v>69877</v>
      </c>
      <c r="L225" s="56">
        <v>60952</v>
      </c>
      <c r="M225" s="57">
        <v>87.2</v>
      </c>
      <c r="N225" s="56">
        <v>53604</v>
      </c>
      <c r="O225" s="57">
        <v>76.7</v>
      </c>
      <c r="P225" s="57"/>
      <c r="Q225" s="56">
        <v>114556</v>
      </c>
      <c r="S225" s="57" t="str">
        <f t="shared" si="215"/>
        <v>80-84</v>
      </c>
      <c r="T225" s="56">
        <f t="shared" si="216"/>
        <v>38</v>
      </c>
      <c r="U225" s="56">
        <f t="shared" si="217"/>
        <v>264</v>
      </c>
      <c r="V225" s="56"/>
      <c r="W225" s="56">
        <f t="shared" si="218"/>
        <v>302</v>
      </c>
      <c r="X225" s="62">
        <f t="shared" si="219"/>
        <v>3.914297486608982E-3</v>
      </c>
      <c r="Y225" s="55">
        <f t="shared" si="220"/>
        <v>38</v>
      </c>
      <c r="Z225" s="55">
        <f t="shared" si="221"/>
        <v>264</v>
      </c>
      <c r="AA225" s="90"/>
      <c r="AB225" s="35">
        <f t="shared" si="225"/>
        <v>1</v>
      </c>
      <c r="AC225" s="50">
        <f>N229/K229</f>
        <v>0.15712135460720908</v>
      </c>
      <c r="AD225" s="2">
        <f>AC225/AD224</f>
        <v>0.22445907801029871</v>
      </c>
      <c r="AE225" s="48" t="str">
        <f t="shared" si="204"/>
        <v>80-84</v>
      </c>
      <c r="AF225" s="45">
        <f t="shared" si="205"/>
        <v>69877</v>
      </c>
      <c r="AG225" s="45">
        <f t="shared" si="206"/>
        <v>60952</v>
      </c>
      <c r="AH225" s="45">
        <f t="shared" si="207"/>
        <v>53604</v>
      </c>
      <c r="AI225" s="46">
        <f t="shared" si="222"/>
        <v>7348</v>
      </c>
      <c r="AJ225" s="1">
        <f t="shared" si="208"/>
        <v>38</v>
      </c>
      <c r="AK225" s="1">
        <f t="shared" si="209"/>
        <v>264</v>
      </c>
    </row>
    <row r="226" spans="1:37" x14ac:dyDescent="0.35">
      <c r="A226" s="54" t="str">
        <f t="shared" si="223"/>
        <v>85-89</v>
      </c>
      <c r="B226" s="55">
        <f t="shared" si="224"/>
        <v>44852</v>
      </c>
      <c r="C226" s="55">
        <f t="shared" si="210"/>
        <v>39050</v>
      </c>
      <c r="D226" s="55">
        <f t="shared" si="211"/>
        <v>87.1</v>
      </c>
      <c r="E226" s="55">
        <f t="shared" si="212"/>
        <v>34832</v>
      </c>
      <c r="F226" s="55"/>
      <c r="G226" s="55">
        <f t="shared" si="213"/>
        <v>77.7</v>
      </c>
      <c r="H226" s="55">
        <f t="shared" si="214"/>
        <v>73882</v>
      </c>
      <c r="J226" s="54" t="s">
        <v>323</v>
      </c>
      <c r="K226" s="55">
        <v>44852</v>
      </c>
      <c r="L226" s="55">
        <v>39068</v>
      </c>
      <c r="M226" s="54">
        <v>87.1</v>
      </c>
      <c r="N226" s="55">
        <v>34949</v>
      </c>
      <c r="O226" s="54">
        <v>77.900000000000006</v>
      </c>
      <c r="P226" s="54"/>
      <c r="Q226" s="55">
        <v>74017</v>
      </c>
      <c r="S226" s="54" t="str">
        <f t="shared" si="215"/>
        <v>85-89</v>
      </c>
      <c r="T226" s="55">
        <f t="shared" si="216"/>
        <v>18</v>
      </c>
      <c r="U226" s="55">
        <f t="shared" si="217"/>
        <v>117</v>
      </c>
      <c r="V226" s="55"/>
      <c r="W226" s="55">
        <f t="shared" si="218"/>
        <v>135</v>
      </c>
      <c r="X226" s="58">
        <f t="shared" si="219"/>
        <v>1.854140914709518E-3</v>
      </c>
      <c r="Y226" s="55">
        <f t="shared" si="220"/>
        <v>18</v>
      </c>
      <c r="Z226" s="55">
        <f t="shared" si="221"/>
        <v>117</v>
      </c>
      <c r="AA226" s="90"/>
      <c r="AB226" s="35">
        <f t="shared" si="225"/>
        <v>1</v>
      </c>
      <c r="AC226" s="49" t="s">
        <v>362</v>
      </c>
      <c r="AD226" s="35"/>
      <c r="AE226" s="48" t="str">
        <f t="shared" si="204"/>
        <v>85-89</v>
      </c>
      <c r="AF226" s="45">
        <f t="shared" si="205"/>
        <v>44852</v>
      </c>
      <c r="AG226" s="45">
        <f t="shared" si="206"/>
        <v>39068</v>
      </c>
      <c r="AH226" s="45">
        <f t="shared" si="207"/>
        <v>34949</v>
      </c>
      <c r="AI226" s="46">
        <f t="shared" si="222"/>
        <v>4119</v>
      </c>
      <c r="AJ226" s="1">
        <f t="shared" si="208"/>
        <v>18</v>
      </c>
      <c r="AK226" s="1">
        <f t="shared" si="209"/>
        <v>117</v>
      </c>
    </row>
    <row r="227" spans="1:37" x14ac:dyDescent="0.35">
      <c r="A227" s="54" t="str">
        <f t="shared" si="223"/>
        <v>90+</v>
      </c>
      <c r="B227" s="55">
        <f t="shared" si="224"/>
        <v>28637</v>
      </c>
      <c r="C227" s="55">
        <f t="shared" si="210"/>
        <v>24925</v>
      </c>
      <c r="D227" s="55">
        <f t="shared" si="211"/>
        <v>87</v>
      </c>
      <c r="E227" s="55">
        <f t="shared" si="212"/>
        <v>22643</v>
      </c>
      <c r="F227" s="55"/>
      <c r="G227" s="55">
        <f t="shared" si="213"/>
        <v>79.099999999999994</v>
      </c>
      <c r="H227" s="55">
        <f t="shared" si="214"/>
        <v>47568</v>
      </c>
      <c r="J227" s="57" t="s">
        <v>324</v>
      </c>
      <c r="K227" s="56">
        <v>28637</v>
      </c>
      <c r="L227" s="56">
        <v>24933</v>
      </c>
      <c r="M227" s="57">
        <v>87.1</v>
      </c>
      <c r="N227" s="56">
        <v>22704</v>
      </c>
      <c r="O227" s="57">
        <v>79.3</v>
      </c>
      <c r="P227" s="57"/>
      <c r="Q227" s="56">
        <v>47637</v>
      </c>
      <c r="S227" s="57" t="str">
        <f t="shared" si="215"/>
        <v>90+</v>
      </c>
      <c r="T227" s="56">
        <f t="shared" si="216"/>
        <v>8</v>
      </c>
      <c r="U227" s="56">
        <f t="shared" si="217"/>
        <v>61</v>
      </c>
      <c r="V227" s="56"/>
      <c r="W227" s="56">
        <f t="shared" si="218"/>
        <v>69</v>
      </c>
      <c r="X227" s="62">
        <f t="shared" si="219"/>
        <v>8.2406262875978574E-4</v>
      </c>
      <c r="Y227" s="55">
        <f t="shared" si="220"/>
        <v>8</v>
      </c>
      <c r="Z227" s="55">
        <f t="shared" si="221"/>
        <v>61</v>
      </c>
      <c r="AA227" s="90"/>
      <c r="AB227" s="35">
        <f t="shared" si="225"/>
        <v>1</v>
      </c>
      <c r="AC227" s="51" t="s">
        <v>366</v>
      </c>
      <c r="AD227" s="2">
        <v>0.7</v>
      </c>
      <c r="AE227" s="48" t="str">
        <f t="shared" si="204"/>
        <v>90+</v>
      </c>
      <c r="AF227" s="45">
        <f t="shared" si="205"/>
        <v>28637</v>
      </c>
      <c r="AG227" s="45">
        <f t="shared" si="206"/>
        <v>24933</v>
      </c>
      <c r="AH227" s="45">
        <f t="shared" si="207"/>
        <v>22704</v>
      </c>
      <c r="AI227" s="46">
        <f t="shared" si="222"/>
        <v>2229</v>
      </c>
      <c r="AJ227" s="1">
        <f t="shared" si="208"/>
        <v>8</v>
      </c>
      <c r="AK227" s="1">
        <f t="shared" si="209"/>
        <v>61</v>
      </c>
    </row>
    <row r="228" spans="1:37" x14ac:dyDescent="0.35">
      <c r="A228" s="54" t="str">
        <f t="shared" si="223"/>
        <v>Unknown</v>
      </c>
      <c r="B228" s="55" t="str">
        <f t="shared" si="224"/>
        <v>NA</v>
      </c>
      <c r="C228" s="55">
        <f t="shared" si="210"/>
        <v>27343</v>
      </c>
      <c r="D228" s="55" t="str">
        <f t="shared" si="211"/>
        <v>NA</v>
      </c>
      <c r="E228" s="55">
        <f t="shared" si="212"/>
        <v>9542</v>
      </c>
      <c r="F228" s="55"/>
      <c r="G228" s="55" t="str">
        <f t="shared" si="213"/>
        <v>NA</v>
      </c>
      <c r="H228" s="55">
        <f t="shared" si="214"/>
        <v>36885</v>
      </c>
      <c r="J228" s="54" t="s">
        <v>325</v>
      </c>
      <c r="K228" s="54" t="s">
        <v>326</v>
      </c>
      <c r="L228" s="55">
        <v>27339</v>
      </c>
      <c r="M228" s="54" t="s">
        <v>326</v>
      </c>
      <c r="N228" s="55">
        <v>9490</v>
      </c>
      <c r="O228" s="54" t="s">
        <v>326</v>
      </c>
      <c r="P228" s="54"/>
      <c r="Q228" s="55">
        <v>36829</v>
      </c>
      <c r="S228" s="54" t="str">
        <f t="shared" si="215"/>
        <v>Unknown</v>
      </c>
      <c r="T228" s="54">
        <f t="shared" si="216"/>
        <v>-4</v>
      </c>
      <c r="U228" s="54">
        <f t="shared" si="217"/>
        <v>-52</v>
      </c>
      <c r="V228" s="54"/>
      <c r="W228" s="54">
        <f t="shared" si="218"/>
        <v>-56</v>
      </c>
      <c r="X228" s="58">
        <f t="shared" si="219"/>
        <v>-4.1203131437989287E-4</v>
      </c>
      <c r="Y228" s="55">
        <f t="shared" si="220"/>
        <v>-4</v>
      </c>
      <c r="Z228" s="55">
        <f t="shared" si="221"/>
        <v>-52</v>
      </c>
      <c r="AA228" s="90"/>
      <c r="AB228" s="35">
        <f t="shared" si="225"/>
        <v>1</v>
      </c>
      <c r="AC228" s="50">
        <f>L230/K230</f>
        <v>0.5725626045291472</v>
      </c>
      <c r="AD228" s="2">
        <f>AC228/AD227</f>
        <v>0.81794657789878178</v>
      </c>
      <c r="AE228" s="47" t="str">
        <f t="shared" si="204"/>
        <v>Unknown</v>
      </c>
      <c r="AF228" s="45" t="str">
        <f t="shared" si="205"/>
        <v>NA</v>
      </c>
      <c r="AG228" s="45">
        <f t="shared" si="206"/>
        <v>27339</v>
      </c>
      <c r="AH228" s="45">
        <f t="shared" si="207"/>
        <v>9490</v>
      </c>
      <c r="AI228" s="45">
        <f t="shared" si="222"/>
        <v>17849</v>
      </c>
      <c r="AJ228" s="1">
        <f t="shared" si="208"/>
        <v>-4</v>
      </c>
      <c r="AK228" s="1">
        <f t="shared" si="209"/>
        <v>-52</v>
      </c>
    </row>
    <row r="229" spans="1:37" x14ac:dyDescent="0.35">
      <c r="A229" s="54" t="str">
        <f t="shared" si="223"/>
        <v>12+</v>
      </c>
      <c r="B229" s="55">
        <f t="shared" si="224"/>
        <v>3806860</v>
      </c>
      <c r="C229" s="55">
        <f t="shared" si="210"/>
        <v>2550015</v>
      </c>
      <c r="D229" s="55">
        <f t="shared" si="211"/>
        <v>67</v>
      </c>
      <c r="E229" s="55">
        <f t="shared" si="212"/>
        <v>573211</v>
      </c>
      <c r="F229" s="55"/>
      <c r="G229" s="55">
        <f t="shared" si="213"/>
        <v>15.1</v>
      </c>
      <c r="H229" s="55">
        <f t="shared" si="214"/>
        <v>3123226</v>
      </c>
      <c r="J229" s="57" t="s">
        <v>327</v>
      </c>
      <c r="K229" s="56">
        <v>3806860</v>
      </c>
      <c r="L229" s="56">
        <v>2559723</v>
      </c>
      <c r="M229" s="57">
        <v>67.2</v>
      </c>
      <c r="N229" s="56">
        <v>598139</v>
      </c>
      <c r="O229" s="57">
        <v>15.7</v>
      </c>
      <c r="P229" s="57"/>
      <c r="Q229" s="56">
        <v>3157862</v>
      </c>
      <c r="S229" s="57" t="str">
        <f t="shared" si="215"/>
        <v>12+</v>
      </c>
      <c r="T229" s="60">
        <f>L229-C229</f>
        <v>9708</v>
      </c>
      <c r="U229" s="60">
        <f t="shared" si="217"/>
        <v>24928</v>
      </c>
      <c r="V229" s="60"/>
      <c r="W229" s="63">
        <f t="shared" si="218"/>
        <v>34636</v>
      </c>
      <c r="X229" s="62">
        <f t="shared" si="219"/>
        <v>1</v>
      </c>
      <c r="Y229" s="60">
        <f t="shared" si="220"/>
        <v>9708</v>
      </c>
      <c r="Z229" s="60">
        <f t="shared" si="221"/>
        <v>24928</v>
      </c>
      <c r="AA229" s="91"/>
      <c r="AB229" s="35">
        <f t="shared" si="225"/>
        <v>1</v>
      </c>
      <c r="AC229" s="52" t="s">
        <v>367</v>
      </c>
      <c r="AD229" s="2">
        <v>0.7</v>
      </c>
      <c r="AE229" s="35"/>
      <c r="AF229" s="35"/>
      <c r="AG229" s="38"/>
      <c r="AH229" s="35"/>
      <c r="AI229" s="35"/>
      <c r="AJ229" s="35"/>
      <c r="AK229" s="35"/>
    </row>
    <row r="230" spans="1:37" x14ac:dyDescent="0.35">
      <c r="A230" s="54" t="str">
        <f t="shared" si="223"/>
        <v>ALL</v>
      </c>
      <c r="B230" s="55">
        <f t="shared" si="224"/>
        <v>4470643</v>
      </c>
      <c r="C230" s="55">
        <f t="shared" si="210"/>
        <v>2550015</v>
      </c>
      <c r="D230" s="55">
        <f t="shared" si="211"/>
        <v>57</v>
      </c>
      <c r="E230" s="55">
        <f t="shared" si="212"/>
        <v>573211</v>
      </c>
      <c r="F230" s="55"/>
      <c r="G230" s="55">
        <f t="shared" si="213"/>
        <v>12.8</v>
      </c>
      <c r="H230" s="55">
        <f t="shared" si="214"/>
        <v>3123226</v>
      </c>
      <c r="J230" s="54" t="s">
        <v>328</v>
      </c>
      <c r="K230" s="55">
        <v>4470643</v>
      </c>
      <c r="L230" s="55">
        <v>2559723</v>
      </c>
      <c r="M230" s="54">
        <v>57.3</v>
      </c>
      <c r="N230" s="55">
        <v>598139</v>
      </c>
      <c r="O230" s="54">
        <v>13.4</v>
      </c>
      <c r="P230" s="54"/>
      <c r="Q230" s="55">
        <v>3157862</v>
      </c>
      <c r="S230" s="54" t="str">
        <f t="shared" si="215"/>
        <v>ALL</v>
      </c>
      <c r="T230" s="60">
        <f t="shared" ref="T230" si="226">L230-C230</f>
        <v>9708</v>
      </c>
      <c r="U230" s="60">
        <f t="shared" si="217"/>
        <v>24928</v>
      </c>
      <c r="V230" s="60"/>
      <c r="W230" s="63">
        <f t="shared" si="218"/>
        <v>34636</v>
      </c>
      <c r="X230" s="58">
        <f t="shared" si="219"/>
        <v>1</v>
      </c>
      <c r="Y230" s="60">
        <f t="shared" si="220"/>
        <v>9708</v>
      </c>
      <c r="Z230" s="60">
        <f t="shared" si="221"/>
        <v>24928</v>
      </c>
      <c r="AA230" s="91"/>
      <c r="AB230" s="35">
        <f t="shared" si="225"/>
        <v>1</v>
      </c>
      <c r="AC230" s="50">
        <f>N230/K230</f>
        <v>0.13379261104051476</v>
      </c>
      <c r="AD230" s="2">
        <f>AC230/AD229</f>
        <v>0.19113230148644966</v>
      </c>
      <c r="AE230" s="35"/>
      <c r="AF230" s="35"/>
      <c r="AG230" s="2">
        <f>T229/L229</f>
        <v>3.7925978709415042E-3</v>
      </c>
      <c r="AH230" s="2">
        <f>U229/N229</f>
        <v>4.1675931514246686E-2</v>
      </c>
      <c r="AI230" s="2">
        <f>W229/Q229</f>
        <v>1.0968180370136504E-2</v>
      </c>
      <c r="AJ230" s="35"/>
      <c r="AK230" s="35"/>
    </row>
    <row r="231" spans="1:37" x14ac:dyDescent="0.35">
      <c r="A231" s="110">
        <f>J208</f>
        <v>44355</v>
      </c>
      <c r="B231" s="110"/>
      <c r="C231" s="110"/>
      <c r="D231" s="110"/>
      <c r="E231" s="110"/>
      <c r="F231" s="110"/>
      <c r="G231" s="110"/>
      <c r="H231" s="110"/>
      <c r="J231" s="110">
        <v>44359</v>
      </c>
      <c r="K231" s="110"/>
      <c r="L231" s="110"/>
      <c r="M231" s="110"/>
      <c r="N231" s="110"/>
      <c r="O231" s="110"/>
      <c r="P231" s="110"/>
      <c r="Q231" s="110"/>
      <c r="S231" s="113" t="str">
        <f>"Change " &amp; TEXT(A231,"DDDD MMM DD, YYYY") &amp; " -  " &amp;TEXT(J231,"DDDD MMM DD, YYYY")</f>
        <v>Change Tuesday Jun 08, 2021 -  Saturday Jun 12, 2021</v>
      </c>
      <c r="T231" s="113"/>
      <c r="U231" s="113"/>
      <c r="V231" s="113"/>
      <c r="W231" s="113"/>
      <c r="X231" s="113"/>
      <c r="Y231" s="113"/>
      <c r="Z231" s="113"/>
      <c r="AA231" s="88"/>
      <c r="AB231" s="35"/>
      <c r="AC231" s="65">
        <f>A231</f>
        <v>44355</v>
      </c>
      <c r="AD231" s="35"/>
      <c r="AE231" s="35"/>
      <c r="AF231" s="35"/>
      <c r="AG231" s="35"/>
      <c r="AH231" s="35"/>
      <c r="AI231" s="35"/>
      <c r="AJ231" s="35"/>
      <c r="AK231" s="35"/>
    </row>
    <row r="232" spans="1:37" ht="28" customHeight="1" x14ac:dyDescent="0.35">
      <c r="A232" s="53" t="str">
        <f>J209</f>
        <v>Age group</v>
      </c>
      <c r="B232" s="53" t="str">
        <f>K209</f>
        <v>Population</v>
      </c>
      <c r="C232" s="53" t="str">
        <f>L209</f>
        <v>Dose 1</v>
      </c>
      <c r="D232" s="53" t="str">
        <f>M209</f>
        <v>% of population with at least 1 dose</v>
      </c>
      <c r="E232" s="53" t="str">
        <f>N209</f>
        <v>Dose 2</v>
      </c>
      <c r="F232" s="53"/>
      <c r="G232" s="53" t="str">
        <f t="shared" ref="G232" si="227">O209</f>
        <v>% of population fully vaccinated</v>
      </c>
      <c r="H232" s="53" t="str">
        <f>Q209</f>
        <v>Total administered</v>
      </c>
      <c r="J232" s="53" t="s">
        <v>305</v>
      </c>
      <c r="K232" s="53" t="s">
        <v>2</v>
      </c>
      <c r="L232" s="53" t="s">
        <v>302</v>
      </c>
      <c r="M232" s="53" t="s">
        <v>306</v>
      </c>
      <c r="N232" s="53" t="s">
        <v>303</v>
      </c>
      <c r="O232" s="53" t="s">
        <v>307</v>
      </c>
      <c r="P232" s="53"/>
      <c r="Q232" s="53" t="s">
        <v>304</v>
      </c>
      <c r="S232" s="53" t="s">
        <v>305</v>
      </c>
      <c r="T232" s="53" t="s">
        <v>302</v>
      </c>
      <c r="U232" s="53" t="s">
        <v>303</v>
      </c>
      <c r="V232" s="53"/>
      <c r="W232" s="53" t="s">
        <v>304</v>
      </c>
      <c r="X232" s="53" t="s">
        <v>335</v>
      </c>
      <c r="Y232" s="53" t="s">
        <v>336</v>
      </c>
      <c r="Z232" s="53" t="s">
        <v>337</v>
      </c>
      <c r="AA232" s="89"/>
      <c r="AB232" s="35"/>
      <c r="AC232" s="49" t="s">
        <v>365</v>
      </c>
      <c r="AD232" s="64"/>
      <c r="AE232" s="47" t="str">
        <f t="shared" ref="AE232:AE251" si="228">J232</f>
        <v>Age group</v>
      </c>
      <c r="AF232" s="47" t="str">
        <f t="shared" ref="AF232:AF251" si="229">K232</f>
        <v>Population</v>
      </c>
      <c r="AG232" s="47" t="str">
        <f t="shared" ref="AG232:AG251" si="230">L232</f>
        <v>Dose 1</v>
      </c>
      <c r="AH232" s="47" t="str">
        <f t="shared" ref="AH232:AH251" si="231">N232</f>
        <v>Dose 2</v>
      </c>
      <c r="AI232" s="47" t="s">
        <v>334</v>
      </c>
      <c r="AJ232" s="47" t="str">
        <f t="shared" ref="AJ232:AJ251" si="232">T232</f>
        <v>Dose 1</v>
      </c>
      <c r="AK232" s="47" t="str">
        <f t="shared" ref="AK232:AK251" si="233">U232</f>
        <v>Dose 2</v>
      </c>
    </row>
    <row r="233" spans="1:37" x14ac:dyDescent="0.35">
      <c r="A233" s="54" t="str">
        <f>J210</f>
        <v>00-11</v>
      </c>
      <c r="B233" s="55">
        <f>K210</f>
        <v>663783</v>
      </c>
      <c r="C233" s="55">
        <f t="shared" ref="C233:C253" si="234">L210</f>
        <v>0</v>
      </c>
      <c r="D233" s="55">
        <f t="shared" ref="D233:D253" si="235">M210</f>
        <v>0</v>
      </c>
      <c r="E233" s="55">
        <f t="shared" ref="E233:E253" si="236">N210</f>
        <v>0</v>
      </c>
      <c r="F233" s="55"/>
      <c r="G233" s="55">
        <f t="shared" ref="G233:G253" si="237">O210</f>
        <v>0</v>
      </c>
      <c r="H233" s="55">
        <f t="shared" ref="H233:H253" si="238">Q210</f>
        <v>0</v>
      </c>
      <c r="J233" s="54" t="s">
        <v>308</v>
      </c>
      <c r="K233" s="55">
        <v>663783</v>
      </c>
      <c r="L233" s="54">
        <v>0</v>
      </c>
      <c r="M233" s="54">
        <v>0</v>
      </c>
      <c r="N233" s="54">
        <v>0</v>
      </c>
      <c r="O233" s="54">
        <v>0</v>
      </c>
      <c r="P233" s="54"/>
      <c r="Q233" s="54">
        <v>0</v>
      </c>
      <c r="S233" s="54" t="str">
        <f t="shared" ref="S233:S253" si="239">A233</f>
        <v>00-11</v>
      </c>
      <c r="T233" s="55">
        <f t="shared" ref="T233:T251" si="240">L233-C233</f>
        <v>0</v>
      </c>
      <c r="U233" s="55">
        <f t="shared" ref="U233:U253" si="241">N233-E233</f>
        <v>0</v>
      </c>
      <c r="V233" s="55"/>
      <c r="W233" s="55">
        <f t="shared" ref="W233:W253" si="242">Q233-H233</f>
        <v>0</v>
      </c>
      <c r="X233" s="58">
        <f t="shared" ref="X233:X253" si="243">T233/T$253</f>
        <v>0</v>
      </c>
      <c r="Y233" s="55">
        <f t="shared" ref="Y233:Y253" si="244">T233/$AB233</f>
        <v>0</v>
      </c>
      <c r="Z233" s="55">
        <f t="shared" ref="Z233:Z253" si="245">U233/$AB233</f>
        <v>0</v>
      </c>
      <c r="AA233" s="90"/>
      <c r="AB233" s="35">
        <f>IF(DATEDIF(A231,J231,"D")&lt;1,1,DATEDIF(A231,J231,"D"))</f>
        <v>4</v>
      </c>
      <c r="AC233" s="51" t="s">
        <v>366</v>
      </c>
      <c r="AD233" s="2">
        <v>0.7</v>
      </c>
      <c r="AE233" s="47" t="str">
        <f t="shared" si="228"/>
        <v>00-11</v>
      </c>
      <c r="AF233" s="45">
        <f t="shared" si="229"/>
        <v>663783</v>
      </c>
      <c r="AG233" s="45">
        <f t="shared" si="230"/>
        <v>0</v>
      </c>
      <c r="AH233" s="45">
        <f t="shared" si="231"/>
        <v>0</v>
      </c>
      <c r="AI233" s="45">
        <f t="shared" ref="AI233:AI251" si="246">AG233-AH233</f>
        <v>0</v>
      </c>
      <c r="AJ233" s="1">
        <f t="shared" si="232"/>
        <v>0</v>
      </c>
      <c r="AK233" s="1">
        <f t="shared" si="233"/>
        <v>0</v>
      </c>
    </row>
    <row r="234" spans="1:37" ht="14.5" customHeight="1" x14ac:dyDescent="0.35">
      <c r="A234" s="54" t="str">
        <f t="shared" ref="A234:A253" si="247">J211</f>
        <v>12-14</v>
      </c>
      <c r="B234" s="55">
        <f t="shared" ref="B234:B253" si="248">K211</f>
        <v>166087</v>
      </c>
      <c r="C234" s="60">
        <f t="shared" si="234"/>
        <v>85581</v>
      </c>
      <c r="D234" s="55">
        <f t="shared" si="235"/>
        <v>51.5</v>
      </c>
      <c r="E234" s="60">
        <f t="shared" si="236"/>
        <v>558</v>
      </c>
      <c r="F234" s="60"/>
      <c r="G234" s="55">
        <f t="shared" si="237"/>
        <v>0.3</v>
      </c>
      <c r="H234" s="55">
        <f t="shared" si="238"/>
        <v>86139</v>
      </c>
      <c r="J234" s="59" t="s">
        <v>329</v>
      </c>
      <c r="K234" s="56">
        <v>166087</v>
      </c>
      <c r="L234" s="60">
        <v>89466</v>
      </c>
      <c r="M234" s="57">
        <v>53.9</v>
      </c>
      <c r="N234" s="60">
        <v>1554</v>
      </c>
      <c r="O234" s="57">
        <v>0.9</v>
      </c>
      <c r="P234" s="57"/>
      <c r="Q234" s="56">
        <v>91020</v>
      </c>
      <c r="S234" s="59" t="str">
        <f t="shared" si="239"/>
        <v>12-14</v>
      </c>
      <c r="T234" s="60">
        <f t="shared" si="240"/>
        <v>3885</v>
      </c>
      <c r="U234" s="60">
        <f t="shared" si="241"/>
        <v>996</v>
      </c>
      <c r="V234" s="60"/>
      <c r="W234" s="60">
        <f t="shared" si="242"/>
        <v>4881</v>
      </c>
      <c r="X234" s="61">
        <f t="shared" si="243"/>
        <v>6.8497981204929739E-2</v>
      </c>
      <c r="Y234" s="60">
        <f t="shared" si="244"/>
        <v>971.25</v>
      </c>
      <c r="Z234" s="60">
        <f t="shared" si="245"/>
        <v>249</v>
      </c>
      <c r="AA234" s="91"/>
      <c r="AB234" s="35">
        <f>AB233</f>
        <v>4</v>
      </c>
      <c r="AC234" s="50">
        <f>C252/B252</f>
        <v>0.67239746142490131</v>
      </c>
      <c r="AD234" s="2">
        <f>AC234/AD233</f>
        <v>0.96056780203557335</v>
      </c>
      <c r="AE234" s="47" t="str">
        <f t="shared" si="228"/>
        <v>12-14</v>
      </c>
      <c r="AF234" s="45">
        <f t="shared" si="229"/>
        <v>166087</v>
      </c>
      <c r="AG234" s="45">
        <f t="shared" si="230"/>
        <v>89466</v>
      </c>
      <c r="AH234" s="45">
        <f t="shared" si="231"/>
        <v>1554</v>
      </c>
      <c r="AI234" s="45">
        <f t="shared" si="246"/>
        <v>87912</v>
      </c>
      <c r="AJ234" s="1">
        <f t="shared" si="232"/>
        <v>3885</v>
      </c>
      <c r="AK234" s="1">
        <f t="shared" si="233"/>
        <v>996</v>
      </c>
    </row>
    <row r="235" spans="1:37" x14ac:dyDescent="0.35">
      <c r="A235" s="54" t="str">
        <f t="shared" si="247"/>
        <v>15-19</v>
      </c>
      <c r="B235" s="55">
        <f t="shared" si="248"/>
        <v>258656</v>
      </c>
      <c r="C235" s="60">
        <f t="shared" si="234"/>
        <v>146586</v>
      </c>
      <c r="D235" s="55">
        <f t="shared" si="235"/>
        <v>56.7</v>
      </c>
      <c r="E235" s="60">
        <f t="shared" si="236"/>
        <v>3755</v>
      </c>
      <c r="F235" s="60"/>
      <c r="G235" s="55">
        <f t="shared" si="237"/>
        <v>1.5</v>
      </c>
      <c r="H235" s="55">
        <f t="shared" si="238"/>
        <v>150341</v>
      </c>
      <c r="J235" s="54" t="s">
        <v>309</v>
      </c>
      <c r="K235" s="55">
        <v>258656</v>
      </c>
      <c r="L235" s="60">
        <v>151395</v>
      </c>
      <c r="M235" s="54">
        <v>58.5</v>
      </c>
      <c r="N235" s="60">
        <v>6689</v>
      </c>
      <c r="O235" s="54">
        <v>2.6</v>
      </c>
      <c r="P235" s="54"/>
      <c r="Q235" s="55">
        <v>158084</v>
      </c>
      <c r="S235" s="54" t="str">
        <f t="shared" si="239"/>
        <v>15-19</v>
      </c>
      <c r="T235" s="60">
        <f t="shared" si="240"/>
        <v>4809</v>
      </c>
      <c r="U235" s="60">
        <f t="shared" si="241"/>
        <v>2934</v>
      </c>
      <c r="V235" s="60"/>
      <c r="W235" s="60">
        <f t="shared" si="242"/>
        <v>7743</v>
      </c>
      <c r="X235" s="61">
        <f t="shared" si="243"/>
        <v>8.4789392950967088E-2</v>
      </c>
      <c r="Y235" s="60">
        <f t="shared" si="244"/>
        <v>1202.25</v>
      </c>
      <c r="Z235" s="60">
        <f t="shared" si="245"/>
        <v>733.5</v>
      </c>
      <c r="AA235" s="91"/>
      <c r="AB235" s="35">
        <f t="shared" ref="AB235:AB253" si="249">AB234</f>
        <v>4</v>
      </c>
      <c r="AC235" s="52" t="s">
        <v>367</v>
      </c>
      <c r="AD235" s="2">
        <v>0.7</v>
      </c>
      <c r="AE235" s="47" t="str">
        <f t="shared" si="228"/>
        <v>15-19</v>
      </c>
      <c r="AF235" s="45">
        <f t="shared" si="229"/>
        <v>258656</v>
      </c>
      <c r="AG235" s="45">
        <f t="shared" si="230"/>
        <v>151395</v>
      </c>
      <c r="AH235" s="45">
        <f t="shared" si="231"/>
        <v>6689</v>
      </c>
      <c r="AI235" s="45">
        <f t="shared" si="246"/>
        <v>144706</v>
      </c>
      <c r="AJ235" s="1">
        <f t="shared" si="232"/>
        <v>4809</v>
      </c>
      <c r="AK235" s="1">
        <f t="shared" si="233"/>
        <v>2934</v>
      </c>
    </row>
    <row r="236" spans="1:37" x14ac:dyDescent="0.35">
      <c r="A236" s="54" t="str">
        <f t="shared" si="247"/>
        <v>20-24</v>
      </c>
      <c r="B236" s="55">
        <f t="shared" si="248"/>
        <v>276991</v>
      </c>
      <c r="C236" s="55">
        <f t="shared" si="234"/>
        <v>150150</v>
      </c>
      <c r="D236" s="55">
        <f t="shared" si="235"/>
        <v>54.2</v>
      </c>
      <c r="E236" s="55">
        <f t="shared" si="236"/>
        <v>10747</v>
      </c>
      <c r="F236" s="55"/>
      <c r="G236" s="55">
        <f t="shared" si="237"/>
        <v>3.9</v>
      </c>
      <c r="H236" s="55">
        <f t="shared" si="238"/>
        <v>160897</v>
      </c>
      <c r="J236" s="57" t="s">
        <v>310</v>
      </c>
      <c r="K236" s="56">
        <v>276991</v>
      </c>
      <c r="L236" s="56">
        <v>154842</v>
      </c>
      <c r="M236" s="57">
        <v>55.9</v>
      </c>
      <c r="N236" s="56">
        <v>15333</v>
      </c>
      <c r="O236" s="57">
        <v>5.5</v>
      </c>
      <c r="P236" s="57"/>
      <c r="Q236" s="56">
        <v>170175</v>
      </c>
      <c r="S236" s="57" t="str">
        <f t="shared" si="239"/>
        <v>20-24</v>
      </c>
      <c r="T236" s="56">
        <f t="shared" si="240"/>
        <v>4692</v>
      </c>
      <c r="U236" s="56">
        <f t="shared" si="241"/>
        <v>4586</v>
      </c>
      <c r="V236" s="56"/>
      <c r="W236" s="56">
        <f t="shared" si="242"/>
        <v>9278</v>
      </c>
      <c r="X236" s="62">
        <f t="shared" si="243"/>
        <v>8.2726519385722092E-2</v>
      </c>
      <c r="Y236" s="55">
        <f t="shared" si="244"/>
        <v>1173</v>
      </c>
      <c r="Z236" s="55">
        <f t="shared" si="245"/>
        <v>1146.5</v>
      </c>
      <c r="AA236" s="90"/>
      <c r="AB236" s="35">
        <f t="shared" si="249"/>
        <v>4</v>
      </c>
      <c r="AC236" s="50">
        <f>E252/B252</f>
        <v>0.15712135460720908</v>
      </c>
      <c r="AD236" s="2">
        <f>AC236/AD235</f>
        <v>0.22445907801029871</v>
      </c>
      <c r="AE236" s="47" t="str">
        <f t="shared" si="228"/>
        <v>20-24</v>
      </c>
      <c r="AF236" s="45">
        <f t="shared" si="229"/>
        <v>276991</v>
      </c>
      <c r="AG236" s="45">
        <f t="shared" si="230"/>
        <v>154842</v>
      </c>
      <c r="AH236" s="45">
        <f t="shared" si="231"/>
        <v>15333</v>
      </c>
      <c r="AI236" s="45">
        <f t="shared" si="246"/>
        <v>139509</v>
      </c>
      <c r="AJ236" s="1">
        <f t="shared" si="232"/>
        <v>4692</v>
      </c>
      <c r="AK236" s="1">
        <f t="shared" si="233"/>
        <v>4586</v>
      </c>
    </row>
    <row r="237" spans="1:37" x14ac:dyDescent="0.35">
      <c r="A237" s="54" t="str">
        <f t="shared" si="247"/>
        <v>25-29</v>
      </c>
      <c r="B237" s="55">
        <f t="shared" si="248"/>
        <v>310735</v>
      </c>
      <c r="C237" s="55">
        <f t="shared" si="234"/>
        <v>166377</v>
      </c>
      <c r="D237" s="55">
        <f t="shared" si="235"/>
        <v>53.5</v>
      </c>
      <c r="E237" s="55">
        <f t="shared" si="236"/>
        <v>17211</v>
      </c>
      <c r="F237" s="55"/>
      <c r="G237" s="55">
        <f t="shared" si="237"/>
        <v>5.5</v>
      </c>
      <c r="H237" s="55">
        <f t="shared" si="238"/>
        <v>183588</v>
      </c>
      <c r="J237" s="54" t="s">
        <v>311</v>
      </c>
      <c r="K237" s="55">
        <v>310735</v>
      </c>
      <c r="L237" s="55">
        <v>171269</v>
      </c>
      <c r="M237" s="54">
        <v>55.1</v>
      </c>
      <c r="N237" s="55">
        <v>23233</v>
      </c>
      <c r="O237" s="54">
        <v>7.5</v>
      </c>
      <c r="P237" s="54"/>
      <c r="Q237" s="55">
        <v>194502</v>
      </c>
      <c r="S237" s="54" t="str">
        <f t="shared" si="239"/>
        <v>25-29</v>
      </c>
      <c r="T237" s="55">
        <f t="shared" si="240"/>
        <v>4892</v>
      </c>
      <c r="U237" s="55">
        <f t="shared" si="241"/>
        <v>6022</v>
      </c>
      <c r="V237" s="55"/>
      <c r="W237" s="55">
        <f t="shared" si="242"/>
        <v>10914</v>
      </c>
      <c r="X237" s="58">
        <f t="shared" si="243"/>
        <v>8.6252798984431472E-2</v>
      </c>
      <c r="Y237" s="55">
        <f t="shared" si="244"/>
        <v>1223</v>
      </c>
      <c r="Z237" s="55">
        <f t="shared" si="245"/>
        <v>1505.5</v>
      </c>
      <c r="AA237" s="90"/>
      <c r="AB237" s="35">
        <f t="shared" si="249"/>
        <v>4</v>
      </c>
      <c r="AC237" s="49" t="s">
        <v>363</v>
      </c>
      <c r="AD237" s="35"/>
      <c r="AE237" s="47" t="str">
        <f t="shared" si="228"/>
        <v>25-29</v>
      </c>
      <c r="AF237" s="45">
        <f t="shared" si="229"/>
        <v>310735</v>
      </c>
      <c r="AG237" s="45">
        <f t="shared" si="230"/>
        <v>171269</v>
      </c>
      <c r="AH237" s="45">
        <f t="shared" si="231"/>
        <v>23233</v>
      </c>
      <c r="AI237" s="45">
        <f t="shared" si="246"/>
        <v>148036</v>
      </c>
      <c r="AJ237" s="1">
        <f t="shared" si="232"/>
        <v>4892</v>
      </c>
      <c r="AK237" s="1">
        <f t="shared" si="233"/>
        <v>6022</v>
      </c>
    </row>
    <row r="238" spans="1:37" x14ac:dyDescent="0.35">
      <c r="A238" s="54" t="str">
        <f t="shared" si="247"/>
        <v>30-34</v>
      </c>
      <c r="B238" s="55">
        <f t="shared" si="248"/>
        <v>356322</v>
      </c>
      <c r="C238" s="55">
        <f t="shared" si="234"/>
        <v>201153</v>
      </c>
      <c r="D238" s="55">
        <f t="shared" si="235"/>
        <v>56.5</v>
      </c>
      <c r="E238" s="55">
        <f t="shared" si="236"/>
        <v>22756</v>
      </c>
      <c r="F238" s="55"/>
      <c r="G238" s="55">
        <f t="shared" si="237"/>
        <v>6.4</v>
      </c>
      <c r="H238" s="55">
        <f t="shared" si="238"/>
        <v>223909</v>
      </c>
      <c r="J238" s="57" t="s">
        <v>312</v>
      </c>
      <c r="K238" s="56">
        <v>356322</v>
      </c>
      <c r="L238" s="56">
        <v>206203</v>
      </c>
      <c r="M238" s="57">
        <v>57.9</v>
      </c>
      <c r="N238" s="56">
        <v>31021</v>
      </c>
      <c r="O238" s="57">
        <v>8.6999999999999993</v>
      </c>
      <c r="P238" s="57"/>
      <c r="Q238" s="56">
        <v>237224</v>
      </c>
      <c r="S238" s="57" t="str">
        <f t="shared" si="239"/>
        <v>30-34</v>
      </c>
      <c r="T238" s="56">
        <f t="shared" si="240"/>
        <v>5050</v>
      </c>
      <c r="U238" s="56">
        <f t="shared" si="241"/>
        <v>8265</v>
      </c>
      <c r="V238" s="56"/>
      <c r="W238" s="56">
        <f t="shared" si="242"/>
        <v>13315</v>
      </c>
      <c r="X238" s="62">
        <f t="shared" si="243"/>
        <v>8.9038559867411882E-2</v>
      </c>
      <c r="Y238" s="55">
        <f t="shared" si="244"/>
        <v>1262.5</v>
      </c>
      <c r="Z238" s="55">
        <f t="shared" si="245"/>
        <v>2066.25</v>
      </c>
      <c r="AA238" s="90"/>
      <c r="AB238" s="35">
        <f t="shared" si="249"/>
        <v>4</v>
      </c>
      <c r="AC238" s="51" t="s">
        <v>366</v>
      </c>
      <c r="AD238" s="2">
        <v>0.7</v>
      </c>
      <c r="AE238" s="47" t="str">
        <f t="shared" si="228"/>
        <v>30-34</v>
      </c>
      <c r="AF238" s="45">
        <f t="shared" si="229"/>
        <v>356322</v>
      </c>
      <c r="AG238" s="45">
        <f t="shared" si="230"/>
        <v>206203</v>
      </c>
      <c r="AH238" s="45">
        <f t="shared" si="231"/>
        <v>31021</v>
      </c>
      <c r="AI238" s="45">
        <f t="shared" si="246"/>
        <v>175182</v>
      </c>
      <c r="AJ238" s="1">
        <f t="shared" si="232"/>
        <v>5050</v>
      </c>
      <c r="AK238" s="1">
        <f t="shared" si="233"/>
        <v>8265</v>
      </c>
    </row>
    <row r="239" spans="1:37" x14ac:dyDescent="0.35">
      <c r="A239" s="54" t="str">
        <f t="shared" si="247"/>
        <v>35-39</v>
      </c>
      <c r="B239" s="55">
        <f t="shared" si="248"/>
        <v>366699</v>
      </c>
      <c r="C239" s="55">
        <f t="shared" si="234"/>
        <v>219391</v>
      </c>
      <c r="D239" s="55">
        <f t="shared" si="235"/>
        <v>59.8</v>
      </c>
      <c r="E239" s="55">
        <f t="shared" si="236"/>
        <v>25736</v>
      </c>
      <c r="F239" s="55"/>
      <c r="G239" s="55">
        <f t="shared" si="237"/>
        <v>7</v>
      </c>
      <c r="H239" s="55">
        <f t="shared" si="238"/>
        <v>245127</v>
      </c>
      <c r="J239" s="54" t="s">
        <v>313</v>
      </c>
      <c r="K239" s="55">
        <v>366699</v>
      </c>
      <c r="L239" s="55">
        <v>224491</v>
      </c>
      <c r="M239" s="54">
        <v>61.2</v>
      </c>
      <c r="N239" s="55">
        <v>35627</v>
      </c>
      <c r="O239" s="54">
        <v>9.6999999999999993</v>
      </c>
      <c r="P239" s="54"/>
      <c r="Q239" s="55">
        <v>260118</v>
      </c>
      <c r="S239" s="54" t="str">
        <f t="shared" si="239"/>
        <v>35-39</v>
      </c>
      <c r="T239" s="55">
        <f t="shared" si="240"/>
        <v>5100</v>
      </c>
      <c r="U239" s="55">
        <f t="shared" si="241"/>
        <v>9891</v>
      </c>
      <c r="V239" s="55"/>
      <c r="W239" s="55">
        <f t="shared" si="242"/>
        <v>14991</v>
      </c>
      <c r="X239" s="58">
        <f t="shared" si="243"/>
        <v>8.9920129767089227E-2</v>
      </c>
      <c r="Y239" s="55">
        <f t="shared" si="244"/>
        <v>1275</v>
      </c>
      <c r="Z239" s="55">
        <f t="shared" si="245"/>
        <v>2472.75</v>
      </c>
      <c r="AA239" s="90"/>
      <c r="AB239" s="35">
        <f t="shared" si="249"/>
        <v>4</v>
      </c>
      <c r="AC239" s="50">
        <f>C253/B253</f>
        <v>0.5725626045291472</v>
      </c>
      <c r="AD239" s="2">
        <f>AC239/AD238</f>
        <v>0.81794657789878178</v>
      </c>
      <c r="AE239" s="47" t="str">
        <f t="shared" si="228"/>
        <v>35-39</v>
      </c>
      <c r="AF239" s="45">
        <f t="shared" si="229"/>
        <v>366699</v>
      </c>
      <c r="AG239" s="45">
        <f t="shared" si="230"/>
        <v>224491</v>
      </c>
      <c r="AH239" s="45">
        <f t="shared" si="231"/>
        <v>35627</v>
      </c>
      <c r="AI239" s="45">
        <f t="shared" si="246"/>
        <v>188864</v>
      </c>
      <c r="AJ239" s="1">
        <f t="shared" si="232"/>
        <v>5100</v>
      </c>
      <c r="AK239" s="1">
        <f t="shared" si="233"/>
        <v>9891</v>
      </c>
    </row>
    <row r="240" spans="1:37" x14ac:dyDescent="0.35">
      <c r="A240" s="54" t="str">
        <f t="shared" si="247"/>
        <v>40-44</v>
      </c>
      <c r="B240" s="55">
        <f t="shared" si="248"/>
        <v>325544</v>
      </c>
      <c r="C240" s="55">
        <f t="shared" si="234"/>
        <v>209642</v>
      </c>
      <c r="D240" s="55">
        <f t="shared" si="235"/>
        <v>64.400000000000006</v>
      </c>
      <c r="E240" s="55">
        <f t="shared" si="236"/>
        <v>24493</v>
      </c>
      <c r="F240" s="55"/>
      <c r="G240" s="55">
        <f t="shared" si="237"/>
        <v>7.5</v>
      </c>
      <c r="H240" s="55">
        <f t="shared" si="238"/>
        <v>234135</v>
      </c>
      <c r="J240" s="57" t="s">
        <v>314</v>
      </c>
      <c r="K240" s="56">
        <v>325544</v>
      </c>
      <c r="L240" s="56">
        <v>213706</v>
      </c>
      <c r="M240" s="57">
        <v>65.599999999999994</v>
      </c>
      <c r="N240" s="56">
        <v>36180</v>
      </c>
      <c r="O240" s="57">
        <v>11.1</v>
      </c>
      <c r="P240" s="57"/>
      <c r="Q240" s="56">
        <v>249886</v>
      </c>
      <c r="S240" s="57" t="str">
        <f t="shared" si="239"/>
        <v>40-44</v>
      </c>
      <c r="T240" s="56">
        <f t="shared" si="240"/>
        <v>4064</v>
      </c>
      <c r="U240" s="56">
        <f t="shared" si="241"/>
        <v>11687</v>
      </c>
      <c r="V240" s="56"/>
      <c r="W240" s="56">
        <f t="shared" si="242"/>
        <v>15751</v>
      </c>
      <c r="X240" s="62">
        <f t="shared" si="243"/>
        <v>7.1654001445774634E-2</v>
      </c>
      <c r="Y240" s="55">
        <f t="shared" si="244"/>
        <v>1016</v>
      </c>
      <c r="Z240" s="55">
        <f t="shared" si="245"/>
        <v>2921.75</v>
      </c>
      <c r="AA240" s="90"/>
      <c r="AB240" s="35">
        <f t="shared" si="249"/>
        <v>4</v>
      </c>
      <c r="AC240" s="52" t="s">
        <v>367</v>
      </c>
      <c r="AD240" s="2">
        <v>0.7</v>
      </c>
      <c r="AE240" s="47" t="str">
        <f t="shared" si="228"/>
        <v>40-44</v>
      </c>
      <c r="AF240" s="45">
        <f t="shared" si="229"/>
        <v>325544</v>
      </c>
      <c r="AG240" s="45">
        <f t="shared" si="230"/>
        <v>213706</v>
      </c>
      <c r="AH240" s="45">
        <f t="shared" si="231"/>
        <v>36180</v>
      </c>
      <c r="AI240" s="45">
        <f t="shared" si="246"/>
        <v>177526</v>
      </c>
      <c r="AJ240" s="1">
        <f t="shared" si="232"/>
        <v>4064</v>
      </c>
      <c r="AK240" s="1">
        <f t="shared" si="233"/>
        <v>11687</v>
      </c>
    </row>
    <row r="241" spans="1:37" x14ac:dyDescent="0.35">
      <c r="A241" s="54" t="str">
        <f t="shared" si="247"/>
        <v>45-49</v>
      </c>
      <c r="B241" s="55">
        <f t="shared" si="248"/>
        <v>291312</v>
      </c>
      <c r="C241" s="55">
        <f t="shared" si="234"/>
        <v>197834</v>
      </c>
      <c r="D241" s="55">
        <f t="shared" si="235"/>
        <v>67.900000000000006</v>
      </c>
      <c r="E241" s="55">
        <f t="shared" si="236"/>
        <v>24121</v>
      </c>
      <c r="F241" s="55"/>
      <c r="G241" s="55">
        <f t="shared" si="237"/>
        <v>8.3000000000000007</v>
      </c>
      <c r="H241" s="55">
        <f t="shared" si="238"/>
        <v>221955</v>
      </c>
      <c r="J241" s="54" t="s">
        <v>315</v>
      </c>
      <c r="K241" s="55">
        <v>291312</v>
      </c>
      <c r="L241" s="55">
        <v>201359</v>
      </c>
      <c r="M241" s="54">
        <v>69.099999999999994</v>
      </c>
      <c r="N241" s="55">
        <v>36146</v>
      </c>
      <c r="O241" s="54">
        <v>12.4</v>
      </c>
      <c r="P241" s="54"/>
      <c r="Q241" s="55">
        <v>237505</v>
      </c>
      <c r="S241" s="54" t="str">
        <f t="shared" si="239"/>
        <v>45-49</v>
      </c>
      <c r="T241" s="55">
        <f t="shared" si="240"/>
        <v>3525</v>
      </c>
      <c r="U241" s="55">
        <f t="shared" si="241"/>
        <v>12025</v>
      </c>
      <c r="V241" s="55"/>
      <c r="W241" s="55">
        <f t="shared" si="242"/>
        <v>15550</v>
      </c>
      <c r="X241" s="58">
        <f t="shared" si="243"/>
        <v>6.2150677927252852E-2</v>
      </c>
      <c r="Y241" s="55">
        <f t="shared" si="244"/>
        <v>881.25</v>
      </c>
      <c r="Z241" s="55">
        <f t="shared" si="245"/>
        <v>3006.25</v>
      </c>
      <c r="AA241" s="90"/>
      <c r="AB241" s="35">
        <f t="shared" si="249"/>
        <v>4</v>
      </c>
      <c r="AC241" s="50">
        <f>E253/B253</f>
        <v>0.13379261104051476</v>
      </c>
      <c r="AD241" s="2">
        <f>AC241/AD240</f>
        <v>0.19113230148644966</v>
      </c>
      <c r="AE241" s="47" t="str">
        <f t="shared" si="228"/>
        <v>45-49</v>
      </c>
      <c r="AF241" s="45">
        <f t="shared" si="229"/>
        <v>291312</v>
      </c>
      <c r="AG241" s="45">
        <f t="shared" si="230"/>
        <v>201359</v>
      </c>
      <c r="AH241" s="45">
        <f t="shared" si="231"/>
        <v>36146</v>
      </c>
      <c r="AI241" s="45">
        <f t="shared" si="246"/>
        <v>165213</v>
      </c>
      <c r="AJ241" s="1">
        <f t="shared" si="232"/>
        <v>3525</v>
      </c>
      <c r="AK241" s="1">
        <f t="shared" si="233"/>
        <v>12025</v>
      </c>
    </row>
    <row r="242" spans="1:37" x14ac:dyDescent="0.35">
      <c r="A242" s="54" t="str">
        <f t="shared" si="247"/>
        <v>50-54</v>
      </c>
      <c r="B242" s="55">
        <f t="shared" si="248"/>
        <v>262948</v>
      </c>
      <c r="C242" s="55">
        <f t="shared" si="234"/>
        <v>193128</v>
      </c>
      <c r="D242" s="55">
        <f t="shared" si="235"/>
        <v>73.400000000000006</v>
      </c>
      <c r="E242" s="55">
        <f t="shared" si="236"/>
        <v>25485</v>
      </c>
      <c r="F242" s="55"/>
      <c r="G242" s="55">
        <f t="shared" si="237"/>
        <v>9.6999999999999993</v>
      </c>
      <c r="H242" s="55">
        <f t="shared" si="238"/>
        <v>218613</v>
      </c>
      <c r="J242" s="57" t="s">
        <v>316</v>
      </c>
      <c r="K242" s="56">
        <v>262948</v>
      </c>
      <c r="L242" s="56">
        <v>195910</v>
      </c>
      <c r="M242" s="57">
        <v>74.5</v>
      </c>
      <c r="N242" s="56">
        <v>38641</v>
      </c>
      <c r="O242" s="57">
        <v>14.7</v>
      </c>
      <c r="P242" s="57"/>
      <c r="Q242" s="56">
        <v>234551</v>
      </c>
      <c r="S242" s="57" t="str">
        <f t="shared" si="239"/>
        <v>50-54</v>
      </c>
      <c r="T242" s="56">
        <f t="shared" si="240"/>
        <v>2782</v>
      </c>
      <c r="U242" s="56">
        <f t="shared" si="241"/>
        <v>13156</v>
      </c>
      <c r="V242" s="56"/>
      <c r="W242" s="56">
        <f t="shared" si="242"/>
        <v>15938</v>
      </c>
      <c r="X242" s="62">
        <f t="shared" si="243"/>
        <v>4.9050549218047496E-2</v>
      </c>
      <c r="Y242" s="55">
        <f t="shared" si="244"/>
        <v>695.5</v>
      </c>
      <c r="Z242" s="55">
        <f t="shared" si="245"/>
        <v>3289</v>
      </c>
      <c r="AA242" s="90"/>
      <c r="AB242" s="35">
        <f t="shared" si="249"/>
        <v>4</v>
      </c>
      <c r="AC242" s="35"/>
      <c r="AD242" s="36"/>
      <c r="AE242" s="47" t="str">
        <f t="shared" si="228"/>
        <v>50-54</v>
      </c>
      <c r="AF242" s="45">
        <f t="shared" si="229"/>
        <v>262948</v>
      </c>
      <c r="AG242" s="45">
        <f t="shared" si="230"/>
        <v>195910</v>
      </c>
      <c r="AH242" s="45">
        <f t="shared" si="231"/>
        <v>38641</v>
      </c>
      <c r="AI242" s="45">
        <f t="shared" si="246"/>
        <v>157269</v>
      </c>
      <c r="AJ242" s="1">
        <f t="shared" si="232"/>
        <v>2782</v>
      </c>
      <c r="AK242" s="1">
        <f t="shared" si="233"/>
        <v>13156</v>
      </c>
    </row>
    <row r="243" spans="1:37" x14ac:dyDescent="0.35">
      <c r="A243" s="54" t="str">
        <f t="shared" si="247"/>
        <v>55-59</v>
      </c>
      <c r="B243" s="55">
        <f t="shared" si="248"/>
        <v>285387</v>
      </c>
      <c r="C243" s="55">
        <f t="shared" si="234"/>
        <v>210840</v>
      </c>
      <c r="D243" s="55">
        <f t="shared" si="235"/>
        <v>73.900000000000006</v>
      </c>
      <c r="E243" s="55">
        <f t="shared" si="236"/>
        <v>33149</v>
      </c>
      <c r="F243" s="55"/>
      <c r="G243" s="55">
        <f t="shared" si="237"/>
        <v>11.6</v>
      </c>
      <c r="H243" s="55">
        <f t="shared" si="238"/>
        <v>243989</v>
      </c>
      <c r="J243" s="54" t="s">
        <v>317</v>
      </c>
      <c r="K243" s="55">
        <v>285387</v>
      </c>
      <c r="L243" s="55">
        <v>213318</v>
      </c>
      <c r="M243" s="54">
        <v>74.7</v>
      </c>
      <c r="N243" s="55">
        <v>52757</v>
      </c>
      <c r="O243" s="54">
        <v>18.5</v>
      </c>
      <c r="P243" s="54"/>
      <c r="Q243" s="55">
        <v>266075</v>
      </c>
      <c r="S243" s="54" t="str">
        <f t="shared" si="239"/>
        <v>55-59</v>
      </c>
      <c r="T243" s="55">
        <f t="shared" si="240"/>
        <v>2478</v>
      </c>
      <c r="U243" s="55">
        <f t="shared" si="241"/>
        <v>19608</v>
      </c>
      <c r="V243" s="55"/>
      <c r="W243" s="55">
        <f t="shared" si="242"/>
        <v>22086</v>
      </c>
      <c r="X243" s="58">
        <f t="shared" si="243"/>
        <v>4.3690604228009237E-2</v>
      </c>
      <c r="Y243" s="55">
        <f t="shared" si="244"/>
        <v>619.5</v>
      </c>
      <c r="Z243" s="55">
        <f t="shared" si="245"/>
        <v>4902</v>
      </c>
      <c r="AA243" s="90"/>
      <c r="AB243" s="35">
        <f t="shared" si="249"/>
        <v>4</v>
      </c>
      <c r="AC243" s="65">
        <f>J231</f>
        <v>44359</v>
      </c>
      <c r="AD243" s="36"/>
      <c r="AE243" s="47" t="str">
        <f t="shared" si="228"/>
        <v>55-59</v>
      </c>
      <c r="AF243" s="45">
        <f t="shared" si="229"/>
        <v>285387</v>
      </c>
      <c r="AG243" s="45">
        <f t="shared" si="230"/>
        <v>213318</v>
      </c>
      <c r="AH243" s="45">
        <f t="shared" si="231"/>
        <v>52757</v>
      </c>
      <c r="AI243" s="45">
        <f t="shared" si="246"/>
        <v>160561</v>
      </c>
      <c r="AJ243" s="1">
        <f t="shared" si="232"/>
        <v>2478</v>
      </c>
      <c r="AK243" s="1">
        <f t="shared" si="233"/>
        <v>19608</v>
      </c>
    </row>
    <row r="244" spans="1:37" x14ac:dyDescent="0.35">
      <c r="A244" s="54" t="str">
        <f t="shared" si="247"/>
        <v>60-64</v>
      </c>
      <c r="B244" s="55">
        <f t="shared" si="248"/>
        <v>271707</v>
      </c>
      <c r="C244" s="55">
        <f t="shared" si="234"/>
        <v>213167</v>
      </c>
      <c r="D244" s="55">
        <f t="shared" si="235"/>
        <v>78.5</v>
      </c>
      <c r="E244" s="55">
        <f t="shared" si="236"/>
        <v>59975</v>
      </c>
      <c r="F244" s="55"/>
      <c r="G244" s="55">
        <f t="shared" si="237"/>
        <v>22.1</v>
      </c>
      <c r="H244" s="55">
        <f t="shared" si="238"/>
        <v>273142</v>
      </c>
      <c r="J244" s="57" t="s">
        <v>318</v>
      </c>
      <c r="K244" s="56">
        <v>271707</v>
      </c>
      <c r="L244" s="56">
        <v>215193</v>
      </c>
      <c r="M244" s="57">
        <v>79.2</v>
      </c>
      <c r="N244" s="56">
        <v>87849</v>
      </c>
      <c r="O244" s="57">
        <v>32.299999999999997</v>
      </c>
      <c r="P244" s="57"/>
      <c r="Q244" s="56">
        <v>303042</v>
      </c>
      <c r="S244" s="57" t="str">
        <f t="shared" si="239"/>
        <v>60-64</v>
      </c>
      <c r="T244" s="56">
        <f t="shared" si="240"/>
        <v>2026</v>
      </c>
      <c r="U244" s="56">
        <f t="shared" si="241"/>
        <v>27874</v>
      </c>
      <c r="V244" s="56"/>
      <c r="W244" s="56">
        <f t="shared" si="242"/>
        <v>29900</v>
      </c>
      <c r="X244" s="62">
        <f t="shared" si="243"/>
        <v>3.5721212334926034E-2</v>
      </c>
      <c r="Y244" s="55">
        <f t="shared" si="244"/>
        <v>506.5</v>
      </c>
      <c r="Z244" s="55">
        <f t="shared" si="245"/>
        <v>6968.5</v>
      </c>
      <c r="AA244" s="90"/>
      <c r="AB244" s="35">
        <f t="shared" si="249"/>
        <v>4</v>
      </c>
      <c r="AC244" s="49" t="s">
        <v>365</v>
      </c>
      <c r="AD244" s="36"/>
      <c r="AE244" s="47" t="str">
        <f t="shared" si="228"/>
        <v>60-64</v>
      </c>
      <c r="AF244" s="45">
        <f t="shared" si="229"/>
        <v>271707</v>
      </c>
      <c r="AG244" s="45">
        <f t="shared" si="230"/>
        <v>215193</v>
      </c>
      <c r="AH244" s="45">
        <f t="shared" si="231"/>
        <v>87849</v>
      </c>
      <c r="AI244" s="45">
        <f t="shared" si="246"/>
        <v>127344</v>
      </c>
      <c r="AJ244" s="1">
        <f t="shared" si="232"/>
        <v>2026</v>
      </c>
      <c r="AK244" s="1">
        <f t="shared" si="233"/>
        <v>27874</v>
      </c>
    </row>
    <row r="245" spans="1:37" x14ac:dyDescent="0.35">
      <c r="A245" s="54" t="str">
        <f t="shared" si="247"/>
        <v>65-69</v>
      </c>
      <c r="B245" s="55">
        <f t="shared" si="248"/>
        <v>217596</v>
      </c>
      <c r="C245" s="55">
        <f t="shared" si="234"/>
        <v>181621</v>
      </c>
      <c r="D245" s="55">
        <f t="shared" si="235"/>
        <v>83.5</v>
      </c>
      <c r="E245" s="55">
        <f t="shared" si="236"/>
        <v>75157</v>
      </c>
      <c r="F245" s="55"/>
      <c r="G245" s="55">
        <f t="shared" si="237"/>
        <v>34.5</v>
      </c>
      <c r="H245" s="55">
        <f t="shared" si="238"/>
        <v>256778</v>
      </c>
      <c r="J245" s="54" t="s">
        <v>319</v>
      </c>
      <c r="K245" s="55">
        <v>217596</v>
      </c>
      <c r="L245" s="55">
        <v>182832</v>
      </c>
      <c r="M245" s="54">
        <v>84</v>
      </c>
      <c r="N245" s="55">
        <v>99691</v>
      </c>
      <c r="O245" s="54">
        <v>45.8</v>
      </c>
      <c r="P245" s="54"/>
      <c r="Q245" s="55">
        <v>282523</v>
      </c>
      <c r="S245" s="54" t="str">
        <f t="shared" si="239"/>
        <v>65-69</v>
      </c>
      <c r="T245" s="55">
        <f t="shared" si="240"/>
        <v>1211</v>
      </c>
      <c r="U245" s="55">
        <f t="shared" si="241"/>
        <v>24534</v>
      </c>
      <c r="V245" s="55"/>
      <c r="W245" s="55">
        <f t="shared" si="242"/>
        <v>25745</v>
      </c>
      <c r="X245" s="58">
        <f t="shared" si="243"/>
        <v>2.1351622970185304E-2</v>
      </c>
      <c r="Y245" s="55">
        <f t="shared" si="244"/>
        <v>302.75</v>
      </c>
      <c r="Z245" s="55">
        <f t="shared" si="245"/>
        <v>6133.5</v>
      </c>
      <c r="AA245" s="90"/>
      <c r="AB245" s="35">
        <f t="shared" si="249"/>
        <v>4</v>
      </c>
      <c r="AC245" s="51" t="s">
        <v>366</v>
      </c>
      <c r="AD245" s="2">
        <v>0.7</v>
      </c>
      <c r="AE245" s="47" t="str">
        <f t="shared" si="228"/>
        <v>65-69</v>
      </c>
      <c r="AF245" s="45">
        <f t="shared" si="229"/>
        <v>217596</v>
      </c>
      <c r="AG245" s="45">
        <f t="shared" si="230"/>
        <v>182832</v>
      </c>
      <c r="AH245" s="45">
        <f t="shared" si="231"/>
        <v>99691</v>
      </c>
      <c r="AI245" s="45">
        <f t="shared" si="246"/>
        <v>83141</v>
      </c>
      <c r="AJ245" s="1">
        <f t="shared" si="232"/>
        <v>1211</v>
      </c>
      <c r="AK245" s="1">
        <f t="shared" si="233"/>
        <v>24534</v>
      </c>
    </row>
    <row r="246" spans="1:37" x14ac:dyDescent="0.35">
      <c r="A246" s="54" t="str">
        <f t="shared" si="247"/>
        <v>70-74</v>
      </c>
      <c r="B246" s="55">
        <f t="shared" si="248"/>
        <v>166506</v>
      </c>
      <c r="C246" s="55">
        <f t="shared" si="234"/>
        <v>140481</v>
      </c>
      <c r="D246" s="55">
        <f t="shared" si="235"/>
        <v>84.4</v>
      </c>
      <c r="E246" s="55">
        <f t="shared" si="236"/>
        <v>75160</v>
      </c>
      <c r="F246" s="55"/>
      <c r="G246" s="55">
        <f t="shared" si="237"/>
        <v>45.1</v>
      </c>
      <c r="H246" s="55">
        <f t="shared" si="238"/>
        <v>215641</v>
      </c>
      <c r="J246" s="57" t="s">
        <v>320</v>
      </c>
      <c r="K246" s="56">
        <v>166506</v>
      </c>
      <c r="L246" s="56">
        <v>141268</v>
      </c>
      <c r="M246" s="57">
        <v>84.8</v>
      </c>
      <c r="N246" s="56">
        <v>94062</v>
      </c>
      <c r="O246" s="57">
        <v>56.5</v>
      </c>
      <c r="P246" s="57"/>
      <c r="Q246" s="56">
        <v>235330</v>
      </c>
      <c r="S246" s="57" t="str">
        <f t="shared" si="239"/>
        <v>70-74</v>
      </c>
      <c r="T246" s="56">
        <f t="shared" si="240"/>
        <v>787</v>
      </c>
      <c r="U246" s="56">
        <f t="shared" si="241"/>
        <v>18902</v>
      </c>
      <c r="V246" s="56"/>
      <c r="W246" s="56">
        <f t="shared" si="242"/>
        <v>19689</v>
      </c>
      <c r="X246" s="62">
        <f t="shared" si="243"/>
        <v>1.3875910220921417E-2</v>
      </c>
      <c r="Y246" s="55">
        <f t="shared" si="244"/>
        <v>196.75</v>
      </c>
      <c r="Z246" s="55">
        <f t="shared" si="245"/>
        <v>4725.5</v>
      </c>
      <c r="AA246" s="90"/>
      <c r="AB246" s="35">
        <f t="shared" si="249"/>
        <v>4</v>
      </c>
      <c r="AC246" s="50">
        <f>L252/K252</f>
        <v>0.68729609179218565</v>
      </c>
      <c r="AD246" s="2">
        <f>AC246/AD245</f>
        <v>0.98185155970312243</v>
      </c>
      <c r="AE246" s="48" t="str">
        <f t="shared" si="228"/>
        <v>70-74</v>
      </c>
      <c r="AF246" s="45">
        <f t="shared" si="229"/>
        <v>166506</v>
      </c>
      <c r="AG246" s="45">
        <f t="shared" si="230"/>
        <v>141268</v>
      </c>
      <c r="AH246" s="45">
        <f t="shared" si="231"/>
        <v>94062</v>
      </c>
      <c r="AI246" s="46">
        <f t="shared" si="246"/>
        <v>47206</v>
      </c>
      <c r="AJ246" s="1">
        <f t="shared" si="232"/>
        <v>787</v>
      </c>
      <c r="AK246" s="1">
        <f t="shared" si="233"/>
        <v>18902</v>
      </c>
    </row>
    <row r="247" spans="1:37" x14ac:dyDescent="0.35">
      <c r="A247" s="54" t="str">
        <f t="shared" si="247"/>
        <v>75-79</v>
      </c>
      <c r="B247" s="55">
        <f t="shared" si="248"/>
        <v>107003</v>
      </c>
      <c r="C247" s="55">
        <f t="shared" si="234"/>
        <v>91480</v>
      </c>
      <c r="D247" s="55">
        <f t="shared" si="235"/>
        <v>85.5</v>
      </c>
      <c r="E247" s="55">
        <f t="shared" si="236"/>
        <v>79089</v>
      </c>
      <c r="F247" s="55"/>
      <c r="G247" s="55">
        <f t="shared" si="237"/>
        <v>73.900000000000006</v>
      </c>
      <c r="H247" s="55">
        <f t="shared" si="238"/>
        <v>170569</v>
      </c>
      <c r="J247" s="54" t="s">
        <v>321</v>
      </c>
      <c r="K247" s="55">
        <v>107003</v>
      </c>
      <c r="L247" s="55">
        <v>91867</v>
      </c>
      <c r="M247" s="54">
        <v>85.9</v>
      </c>
      <c r="N247" s="55">
        <v>80964</v>
      </c>
      <c r="O247" s="54">
        <v>75.7</v>
      </c>
      <c r="P247" s="54"/>
      <c r="Q247" s="55">
        <v>172831</v>
      </c>
      <c r="S247" s="54" t="str">
        <f t="shared" si="239"/>
        <v>75-79</v>
      </c>
      <c r="T247" s="55">
        <f t="shared" si="240"/>
        <v>387</v>
      </c>
      <c r="U247" s="55">
        <f t="shared" si="241"/>
        <v>1875</v>
      </c>
      <c r="V247" s="55"/>
      <c r="W247" s="55">
        <f t="shared" si="242"/>
        <v>2262</v>
      </c>
      <c r="X247" s="58">
        <f t="shared" si="243"/>
        <v>6.8233510235026539E-3</v>
      </c>
      <c r="Y247" s="55">
        <f t="shared" si="244"/>
        <v>96.75</v>
      </c>
      <c r="Z247" s="55">
        <f t="shared" si="245"/>
        <v>468.75</v>
      </c>
      <c r="AA247" s="90"/>
      <c r="AB247" s="35">
        <f t="shared" si="249"/>
        <v>4</v>
      </c>
      <c r="AC247" s="52" t="s">
        <v>367</v>
      </c>
      <c r="AD247" s="2">
        <v>0.7</v>
      </c>
      <c r="AE247" s="48" t="str">
        <f t="shared" si="228"/>
        <v>75-79</v>
      </c>
      <c r="AF247" s="45">
        <f t="shared" si="229"/>
        <v>107003</v>
      </c>
      <c r="AG247" s="45">
        <f t="shared" si="230"/>
        <v>91867</v>
      </c>
      <c r="AH247" s="45">
        <f t="shared" si="231"/>
        <v>80964</v>
      </c>
      <c r="AI247" s="46">
        <f t="shared" si="246"/>
        <v>10903</v>
      </c>
      <c r="AJ247" s="1">
        <f t="shared" si="232"/>
        <v>387</v>
      </c>
      <c r="AK247" s="1">
        <f t="shared" si="233"/>
        <v>1875</v>
      </c>
    </row>
    <row r="248" spans="1:37" x14ac:dyDescent="0.35">
      <c r="A248" s="54" t="str">
        <f t="shared" si="247"/>
        <v>80-84</v>
      </c>
      <c r="B248" s="55">
        <f t="shared" si="248"/>
        <v>69877</v>
      </c>
      <c r="C248" s="55">
        <f t="shared" si="234"/>
        <v>60952</v>
      </c>
      <c r="D248" s="55">
        <f t="shared" si="235"/>
        <v>87.2</v>
      </c>
      <c r="E248" s="55">
        <f t="shared" si="236"/>
        <v>53604</v>
      </c>
      <c r="F248" s="55"/>
      <c r="G248" s="55">
        <f t="shared" si="237"/>
        <v>76.7</v>
      </c>
      <c r="H248" s="55">
        <f t="shared" si="238"/>
        <v>114556</v>
      </c>
      <c r="J248" s="57" t="s">
        <v>322</v>
      </c>
      <c r="K248" s="56">
        <v>69877</v>
      </c>
      <c r="L248" s="56">
        <v>61142</v>
      </c>
      <c r="M248" s="57">
        <v>87.5</v>
      </c>
      <c r="N248" s="56">
        <v>54704</v>
      </c>
      <c r="O248" s="57">
        <v>78.3</v>
      </c>
      <c r="P248" s="57"/>
      <c r="Q248" s="56">
        <v>115846</v>
      </c>
      <c r="S248" s="57" t="str">
        <f t="shared" si="239"/>
        <v>80-84</v>
      </c>
      <c r="T248" s="56">
        <f t="shared" si="240"/>
        <v>190</v>
      </c>
      <c r="U248" s="56">
        <f t="shared" si="241"/>
        <v>1100</v>
      </c>
      <c r="V248" s="56"/>
      <c r="W248" s="56">
        <f t="shared" si="242"/>
        <v>1290</v>
      </c>
      <c r="X248" s="62">
        <f t="shared" si="243"/>
        <v>3.3499656187739126E-3</v>
      </c>
      <c r="Y248" s="55">
        <f t="shared" si="244"/>
        <v>47.5</v>
      </c>
      <c r="Z248" s="55">
        <f t="shared" si="245"/>
        <v>275</v>
      </c>
      <c r="AA248" s="90"/>
      <c r="AB248" s="35">
        <f t="shared" si="249"/>
        <v>4</v>
      </c>
      <c r="AC248" s="50">
        <f>N252/K252</f>
        <v>0.20163231639724077</v>
      </c>
      <c r="AD248" s="2">
        <f>AC248/AD247</f>
        <v>0.28804616628177254</v>
      </c>
      <c r="AE248" s="48" t="str">
        <f t="shared" si="228"/>
        <v>80-84</v>
      </c>
      <c r="AF248" s="45">
        <f t="shared" si="229"/>
        <v>69877</v>
      </c>
      <c r="AG248" s="45">
        <f t="shared" si="230"/>
        <v>61142</v>
      </c>
      <c r="AH248" s="45">
        <f t="shared" si="231"/>
        <v>54704</v>
      </c>
      <c r="AI248" s="46">
        <f t="shared" si="246"/>
        <v>6438</v>
      </c>
      <c r="AJ248" s="1">
        <f t="shared" si="232"/>
        <v>190</v>
      </c>
      <c r="AK248" s="1">
        <f t="shared" si="233"/>
        <v>1100</v>
      </c>
    </row>
    <row r="249" spans="1:37" x14ac:dyDescent="0.35">
      <c r="A249" s="54" t="str">
        <f t="shared" si="247"/>
        <v>85-89</v>
      </c>
      <c r="B249" s="55">
        <f t="shared" si="248"/>
        <v>44852</v>
      </c>
      <c r="C249" s="55">
        <f t="shared" si="234"/>
        <v>39068</v>
      </c>
      <c r="D249" s="55">
        <f t="shared" si="235"/>
        <v>87.1</v>
      </c>
      <c r="E249" s="55">
        <f t="shared" si="236"/>
        <v>34949</v>
      </c>
      <c r="F249" s="55"/>
      <c r="G249" s="55">
        <f t="shared" si="237"/>
        <v>77.900000000000006</v>
      </c>
      <c r="H249" s="55">
        <f t="shared" si="238"/>
        <v>74017</v>
      </c>
      <c r="J249" s="54" t="s">
        <v>323</v>
      </c>
      <c r="K249" s="55">
        <v>44852</v>
      </c>
      <c r="L249" s="55">
        <v>39157</v>
      </c>
      <c r="M249" s="54">
        <v>87.3</v>
      </c>
      <c r="N249" s="55">
        <v>35536</v>
      </c>
      <c r="O249" s="54">
        <v>79.2</v>
      </c>
      <c r="P249" s="54"/>
      <c r="Q249" s="55">
        <v>74693</v>
      </c>
      <c r="S249" s="54" t="str">
        <f t="shared" si="239"/>
        <v>85-89</v>
      </c>
      <c r="T249" s="55">
        <f t="shared" si="240"/>
        <v>89</v>
      </c>
      <c r="U249" s="55">
        <f t="shared" si="241"/>
        <v>587</v>
      </c>
      <c r="V249" s="55"/>
      <c r="W249" s="55">
        <f t="shared" si="242"/>
        <v>676</v>
      </c>
      <c r="X249" s="58">
        <f t="shared" si="243"/>
        <v>1.5691944214256748E-3</v>
      </c>
      <c r="Y249" s="55">
        <f t="shared" si="244"/>
        <v>22.25</v>
      </c>
      <c r="Z249" s="55">
        <f t="shared" si="245"/>
        <v>146.75</v>
      </c>
      <c r="AA249" s="90"/>
      <c r="AB249" s="35">
        <f t="shared" si="249"/>
        <v>4</v>
      </c>
      <c r="AC249" s="49" t="s">
        <v>362</v>
      </c>
      <c r="AD249" s="35"/>
      <c r="AE249" s="48" t="str">
        <f t="shared" si="228"/>
        <v>85-89</v>
      </c>
      <c r="AF249" s="45">
        <f t="shared" si="229"/>
        <v>44852</v>
      </c>
      <c r="AG249" s="45">
        <f t="shared" si="230"/>
        <v>39157</v>
      </c>
      <c r="AH249" s="45">
        <f t="shared" si="231"/>
        <v>35536</v>
      </c>
      <c r="AI249" s="46">
        <f t="shared" si="246"/>
        <v>3621</v>
      </c>
      <c r="AJ249" s="1">
        <f t="shared" si="232"/>
        <v>89</v>
      </c>
      <c r="AK249" s="1">
        <f t="shared" si="233"/>
        <v>587</v>
      </c>
    </row>
    <row r="250" spans="1:37" x14ac:dyDescent="0.35">
      <c r="A250" s="54" t="str">
        <f t="shared" si="247"/>
        <v>90+</v>
      </c>
      <c r="B250" s="55">
        <f t="shared" si="248"/>
        <v>28637</v>
      </c>
      <c r="C250" s="55">
        <f t="shared" si="234"/>
        <v>24933</v>
      </c>
      <c r="D250" s="55">
        <f t="shared" si="235"/>
        <v>87.1</v>
      </c>
      <c r="E250" s="55">
        <f t="shared" si="236"/>
        <v>22704</v>
      </c>
      <c r="F250" s="55"/>
      <c r="G250" s="55">
        <f t="shared" si="237"/>
        <v>79.3</v>
      </c>
      <c r="H250" s="55">
        <f t="shared" si="238"/>
        <v>47637</v>
      </c>
      <c r="J250" s="57" t="s">
        <v>324</v>
      </c>
      <c r="K250" s="56">
        <v>28637</v>
      </c>
      <c r="L250" s="56">
        <v>24973</v>
      </c>
      <c r="M250" s="57">
        <v>87.2</v>
      </c>
      <c r="N250" s="56">
        <v>23062</v>
      </c>
      <c r="O250" s="57">
        <v>80.5</v>
      </c>
      <c r="P250" s="57"/>
      <c r="Q250" s="56">
        <v>48035</v>
      </c>
      <c r="S250" s="57" t="str">
        <f t="shared" si="239"/>
        <v>90+</v>
      </c>
      <c r="T250" s="56">
        <f t="shared" si="240"/>
        <v>40</v>
      </c>
      <c r="U250" s="56">
        <f t="shared" si="241"/>
        <v>358</v>
      </c>
      <c r="V250" s="56"/>
      <c r="W250" s="56">
        <f t="shared" si="242"/>
        <v>398</v>
      </c>
      <c r="X250" s="62">
        <f t="shared" si="243"/>
        <v>7.0525591974187631E-4</v>
      </c>
      <c r="Y250" s="55">
        <f t="shared" si="244"/>
        <v>10</v>
      </c>
      <c r="Z250" s="55">
        <f t="shared" si="245"/>
        <v>89.5</v>
      </c>
      <c r="AA250" s="90"/>
      <c r="AB250" s="35">
        <f t="shared" si="249"/>
        <v>4</v>
      </c>
      <c r="AC250" s="51" t="s">
        <v>366</v>
      </c>
      <c r="AD250" s="2">
        <v>0.7</v>
      </c>
      <c r="AE250" s="48" t="str">
        <f t="shared" si="228"/>
        <v>90+</v>
      </c>
      <c r="AF250" s="45">
        <f t="shared" si="229"/>
        <v>28637</v>
      </c>
      <c r="AG250" s="45">
        <f t="shared" si="230"/>
        <v>24973</v>
      </c>
      <c r="AH250" s="45">
        <f t="shared" si="231"/>
        <v>23062</v>
      </c>
      <c r="AI250" s="46">
        <f t="shared" si="246"/>
        <v>1911</v>
      </c>
      <c r="AJ250" s="1">
        <f t="shared" si="232"/>
        <v>40</v>
      </c>
      <c r="AK250" s="1">
        <f t="shared" si="233"/>
        <v>358</v>
      </c>
    </row>
    <row r="251" spans="1:37" x14ac:dyDescent="0.35">
      <c r="A251" s="54" t="str">
        <f t="shared" si="247"/>
        <v>Unknown</v>
      </c>
      <c r="B251" s="55" t="str">
        <f t="shared" si="248"/>
        <v>NA</v>
      </c>
      <c r="C251" s="55">
        <f t="shared" si="234"/>
        <v>27339</v>
      </c>
      <c r="D251" s="55" t="str">
        <f t="shared" si="235"/>
        <v>NA</v>
      </c>
      <c r="E251" s="55">
        <f t="shared" si="236"/>
        <v>9490</v>
      </c>
      <c r="F251" s="55"/>
      <c r="G251" s="55" t="str">
        <f t="shared" si="237"/>
        <v>NA</v>
      </c>
      <c r="H251" s="55">
        <f t="shared" si="238"/>
        <v>36829</v>
      </c>
      <c r="J251" s="54" t="s">
        <v>325</v>
      </c>
      <c r="K251" s="54" t="s">
        <v>326</v>
      </c>
      <c r="L251" s="55">
        <v>38049</v>
      </c>
      <c r="M251" s="54" t="s">
        <v>326</v>
      </c>
      <c r="N251" s="55">
        <v>14537</v>
      </c>
      <c r="O251" s="54" t="s">
        <v>326</v>
      </c>
      <c r="P251" s="54"/>
      <c r="Q251" s="55">
        <v>52586</v>
      </c>
      <c r="S251" s="54" t="str">
        <f t="shared" si="239"/>
        <v>Unknown</v>
      </c>
      <c r="T251" s="54">
        <f t="shared" si="240"/>
        <v>10710</v>
      </c>
      <c r="U251" s="54">
        <f t="shared" si="241"/>
        <v>5047</v>
      </c>
      <c r="V251" s="54"/>
      <c r="W251" s="54">
        <f t="shared" si="242"/>
        <v>15757</v>
      </c>
      <c r="X251" s="58">
        <f t="shared" si="243"/>
        <v>0.18883227251088738</v>
      </c>
      <c r="Y251" s="55">
        <f t="shared" si="244"/>
        <v>2677.5</v>
      </c>
      <c r="Z251" s="55">
        <f t="shared" si="245"/>
        <v>1261.75</v>
      </c>
      <c r="AA251" s="90"/>
      <c r="AB251" s="35">
        <f t="shared" si="249"/>
        <v>4</v>
      </c>
      <c r="AC251" s="50">
        <f>L253/K253</f>
        <v>0.58524914648742921</v>
      </c>
      <c r="AD251" s="2">
        <f>AC251/AD250</f>
        <v>0.8360702092677561</v>
      </c>
      <c r="AE251" s="47" t="str">
        <f t="shared" si="228"/>
        <v>Unknown</v>
      </c>
      <c r="AF251" s="45" t="str">
        <f t="shared" si="229"/>
        <v>NA</v>
      </c>
      <c r="AG251" s="45">
        <f t="shared" si="230"/>
        <v>38049</v>
      </c>
      <c r="AH251" s="45">
        <f t="shared" si="231"/>
        <v>14537</v>
      </c>
      <c r="AI251" s="45">
        <f t="shared" si="246"/>
        <v>23512</v>
      </c>
      <c r="AJ251" s="1">
        <f t="shared" si="232"/>
        <v>10710</v>
      </c>
      <c r="AK251" s="1">
        <f t="shared" si="233"/>
        <v>5047</v>
      </c>
    </row>
    <row r="252" spans="1:37" x14ac:dyDescent="0.35">
      <c r="A252" s="54" t="str">
        <f t="shared" si="247"/>
        <v>12+</v>
      </c>
      <c r="B252" s="55">
        <f t="shared" si="248"/>
        <v>3806860</v>
      </c>
      <c r="C252" s="55">
        <f t="shared" si="234"/>
        <v>2559723</v>
      </c>
      <c r="D252" s="55">
        <f t="shared" si="235"/>
        <v>67.2</v>
      </c>
      <c r="E252" s="55">
        <f t="shared" si="236"/>
        <v>598139</v>
      </c>
      <c r="F252" s="55"/>
      <c r="G252" s="55">
        <f t="shared" si="237"/>
        <v>15.7</v>
      </c>
      <c r="H252" s="55">
        <f t="shared" si="238"/>
        <v>3157862</v>
      </c>
      <c r="J252" s="57" t="s">
        <v>327</v>
      </c>
      <c r="K252" s="56">
        <v>3806860</v>
      </c>
      <c r="L252" s="56">
        <v>2616440</v>
      </c>
      <c r="M252" s="57">
        <v>68.7</v>
      </c>
      <c r="N252" s="56">
        <v>767586</v>
      </c>
      <c r="O252" s="57">
        <v>20.2</v>
      </c>
      <c r="P252" s="57"/>
      <c r="Q252" s="56">
        <v>3384026</v>
      </c>
      <c r="S252" s="57" t="str">
        <f t="shared" si="239"/>
        <v>12+</v>
      </c>
      <c r="T252" s="60">
        <f>L252-C252</f>
        <v>56717</v>
      </c>
      <c r="U252" s="60">
        <f t="shared" si="241"/>
        <v>169447</v>
      </c>
      <c r="V252" s="60"/>
      <c r="W252" s="63">
        <f t="shared" si="242"/>
        <v>226164</v>
      </c>
      <c r="X252" s="62">
        <f t="shared" si="243"/>
        <v>1</v>
      </c>
      <c r="Y252" s="60">
        <f t="shared" si="244"/>
        <v>14179.25</v>
      </c>
      <c r="Z252" s="60">
        <f t="shared" si="245"/>
        <v>42361.75</v>
      </c>
      <c r="AA252" s="91"/>
      <c r="AB252" s="35">
        <f t="shared" si="249"/>
        <v>4</v>
      </c>
      <c r="AC252" s="52" t="s">
        <v>367</v>
      </c>
      <c r="AD252" s="2">
        <v>0.7</v>
      </c>
      <c r="AE252" s="35"/>
      <c r="AF252" s="35"/>
      <c r="AG252" s="38"/>
      <c r="AH252" s="35"/>
      <c r="AI252" s="35"/>
      <c r="AJ252" s="35"/>
      <c r="AK252" s="35"/>
    </row>
    <row r="253" spans="1:37" x14ac:dyDescent="0.35">
      <c r="A253" s="54" t="str">
        <f t="shared" si="247"/>
        <v>ALL</v>
      </c>
      <c r="B253" s="55">
        <f t="shared" si="248"/>
        <v>4470643</v>
      </c>
      <c r="C253" s="55">
        <f t="shared" si="234"/>
        <v>2559723</v>
      </c>
      <c r="D253" s="55">
        <f t="shared" si="235"/>
        <v>57.3</v>
      </c>
      <c r="E253" s="55">
        <f t="shared" si="236"/>
        <v>598139</v>
      </c>
      <c r="F253" s="55"/>
      <c r="G253" s="55">
        <f t="shared" si="237"/>
        <v>13.4</v>
      </c>
      <c r="H253" s="55">
        <f t="shared" si="238"/>
        <v>3157862</v>
      </c>
      <c r="J253" s="54" t="s">
        <v>328</v>
      </c>
      <c r="K253" s="55">
        <v>4470643</v>
      </c>
      <c r="L253" s="55">
        <v>2616440</v>
      </c>
      <c r="M253" s="54">
        <v>58.5</v>
      </c>
      <c r="N253" s="55">
        <v>767586</v>
      </c>
      <c r="O253" s="54">
        <v>17.2</v>
      </c>
      <c r="P253" s="54"/>
      <c r="Q253" s="55">
        <v>3384026</v>
      </c>
      <c r="S253" s="54" t="str">
        <f t="shared" si="239"/>
        <v>ALL</v>
      </c>
      <c r="T253" s="60">
        <f t="shared" ref="T253" si="250">L253-C253</f>
        <v>56717</v>
      </c>
      <c r="U253" s="60">
        <f t="shared" si="241"/>
        <v>169447</v>
      </c>
      <c r="V253" s="60"/>
      <c r="W253" s="63">
        <f t="shared" si="242"/>
        <v>226164</v>
      </c>
      <c r="X253" s="58">
        <f t="shared" si="243"/>
        <v>1</v>
      </c>
      <c r="Y253" s="60">
        <f t="shared" si="244"/>
        <v>14179.25</v>
      </c>
      <c r="Z253" s="60">
        <f t="shared" si="245"/>
        <v>42361.75</v>
      </c>
      <c r="AA253" s="91"/>
      <c r="AB253" s="35">
        <f t="shared" si="249"/>
        <v>4</v>
      </c>
      <c r="AC253" s="50">
        <f>N253/K253</f>
        <v>0.17169476516017942</v>
      </c>
      <c r="AD253" s="2">
        <f>AC253/AD252</f>
        <v>0.24527823594311349</v>
      </c>
      <c r="AE253" s="35"/>
      <c r="AF253" s="35"/>
      <c r="AG253" s="2">
        <f>T252/L252</f>
        <v>2.167716439131033E-2</v>
      </c>
      <c r="AH253" s="2">
        <f>U252/N252</f>
        <v>0.22075311430901554</v>
      </c>
      <c r="AI253" s="2">
        <f>W252/Q252</f>
        <v>6.6832819842400734E-2</v>
      </c>
      <c r="AJ253" s="35"/>
      <c r="AK253" s="35"/>
    </row>
    <row r="254" spans="1:37" s="35" customFormat="1" ht="14.5" customHeight="1" x14ac:dyDescent="0.35">
      <c r="A254" s="110">
        <f>J231</f>
        <v>44359</v>
      </c>
      <c r="B254" s="110"/>
      <c r="C254" s="110"/>
      <c r="D254" s="110"/>
      <c r="E254" s="110"/>
      <c r="F254" s="110"/>
      <c r="G254" s="110"/>
      <c r="H254" s="110"/>
      <c r="J254" s="110">
        <v>44361</v>
      </c>
      <c r="K254" s="110"/>
      <c r="L254" s="110"/>
      <c r="M254" s="110"/>
      <c r="N254" s="110"/>
      <c r="O254" s="110"/>
      <c r="P254" s="110"/>
      <c r="Q254" s="110"/>
      <c r="S254" s="113" t="str">
        <f>"Change " &amp; TEXT(A254,"DDDD MMM DD, YYYY") &amp; " -  " &amp;TEXT(J254,"DDDD MMM DD, YYYY")</f>
        <v>Change Saturday Jun 12, 2021 -  Monday Jun 14, 2021</v>
      </c>
      <c r="T254" s="113"/>
      <c r="U254" s="113"/>
      <c r="V254" s="113"/>
      <c r="W254" s="113"/>
      <c r="X254" s="113"/>
      <c r="Y254" s="113"/>
      <c r="Z254" s="113"/>
      <c r="AA254" s="88"/>
      <c r="AC254" s="65">
        <f>A254</f>
        <v>44359</v>
      </c>
    </row>
    <row r="255" spans="1:37" s="35" customFormat="1" ht="29" customHeight="1" x14ac:dyDescent="0.35">
      <c r="A255" s="53" t="str">
        <f>J232</f>
        <v>Age group</v>
      </c>
      <c r="B255" s="53" t="str">
        <f>K232</f>
        <v>Population</v>
      </c>
      <c r="C255" s="53" t="str">
        <f>L232</f>
        <v>Dose 1</v>
      </c>
      <c r="D255" s="53" t="str">
        <f>M232</f>
        <v>% of population with at least 1 dose</v>
      </c>
      <c r="E255" s="53" t="str">
        <f>N232</f>
        <v>Dose 2</v>
      </c>
      <c r="F255" s="53"/>
      <c r="G255" s="53" t="str">
        <f t="shared" ref="G255" si="251">O232</f>
        <v>% of population fully vaccinated</v>
      </c>
      <c r="H255" s="53" t="str">
        <f>Q232</f>
        <v>Total administered</v>
      </c>
      <c r="J255" s="53" t="s">
        <v>305</v>
      </c>
      <c r="K255" s="53" t="s">
        <v>2</v>
      </c>
      <c r="L255" s="53" t="s">
        <v>302</v>
      </c>
      <c r="M255" s="53" t="s">
        <v>306</v>
      </c>
      <c r="N255" s="53" t="s">
        <v>303</v>
      </c>
      <c r="O255" s="53" t="s">
        <v>307</v>
      </c>
      <c r="P255" s="53"/>
      <c r="Q255" s="53" t="s">
        <v>304</v>
      </c>
      <c r="S255" s="53" t="s">
        <v>305</v>
      </c>
      <c r="T255" s="53" t="s">
        <v>302</v>
      </c>
      <c r="U255" s="53" t="s">
        <v>303</v>
      </c>
      <c r="V255" s="53"/>
      <c r="W255" s="53" t="s">
        <v>304</v>
      </c>
      <c r="X255" s="53" t="s">
        <v>335</v>
      </c>
      <c r="Y255" s="53" t="s">
        <v>336</v>
      </c>
      <c r="Z255" s="53" t="s">
        <v>337</v>
      </c>
      <c r="AA255" s="89"/>
      <c r="AC255" s="49" t="s">
        <v>365</v>
      </c>
      <c r="AD255" s="64"/>
      <c r="AE255" s="47" t="str">
        <f t="shared" ref="AE255:AE274" si="252">J255</f>
        <v>Age group</v>
      </c>
      <c r="AF255" s="47" t="str">
        <f t="shared" ref="AF255:AF274" si="253">K255</f>
        <v>Population</v>
      </c>
      <c r="AG255" s="47" t="str">
        <f t="shared" ref="AG255:AG274" si="254">L255</f>
        <v>Dose 1</v>
      </c>
      <c r="AH255" s="47" t="str">
        <f t="shared" ref="AH255:AH274" si="255">N255</f>
        <v>Dose 2</v>
      </c>
      <c r="AI255" s="47" t="s">
        <v>334</v>
      </c>
      <c r="AJ255" s="47" t="str">
        <f t="shared" ref="AJ255:AJ274" si="256">T255</f>
        <v>Dose 1</v>
      </c>
      <c r="AK255" s="47" t="str">
        <f t="shared" ref="AK255:AK274" si="257">U255</f>
        <v>Dose 2</v>
      </c>
    </row>
    <row r="256" spans="1:37" s="35" customFormat="1" x14ac:dyDescent="0.35">
      <c r="A256" s="54" t="str">
        <f>J233</f>
        <v>00-11</v>
      </c>
      <c r="B256" s="55">
        <f>K233</f>
        <v>663783</v>
      </c>
      <c r="C256" s="55">
        <f t="shared" ref="C256:C276" si="258">L233</f>
        <v>0</v>
      </c>
      <c r="D256" s="55">
        <f t="shared" ref="D256:D276" si="259">M233</f>
        <v>0</v>
      </c>
      <c r="E256" s="55">
        <f t="shared" ref="E256:E276" si="260">N233</f>
        <v>0</v>
      </c>
      <c r="F256" s="55"/>
      <c r="G256" s="55">
        <f t="shared" ref="G256:G276" si="261">O233</f>
        <v>0</v>
      </c>
      <c r="H256" s="55">
        <f t="shared" ref="H256:H276" si="262">Q233</f>
        <v>0</v>
      </c>
      <c r="J256" s="68" t="s">
        <v>308</v>
      </c>
      <c r="K256" s="55">
        <v>663783</v>
      </c>
      <c r="L256" s="54">
        <v>0</v>
      </c>
      <c r="M256" s="54">
        <v>0</v>
      </c>
      <c r="N256" s="54">
        <v>0</v>
      </c>
      <c r="O256" s="54">
        <v>0</v>
      </c>
      <c r="P256" s="54"/>
      <c r="Q256" s="54">
        <v>0</v>
      </c>
      <c r="S256" s="54" t="str">
        <f t="shared" ref="S256:S276" si="263">A256</f>
        <v>00-11</v>
      </c>
      <c r="T256" s="55">
        <f t="shared" ref="T256:T274" si="264">L256-C256</f>
        <v>0</v>
      </c>
      <c r="U256" s="55">
        <f t="shared" ref="U256:U276" si="265">N256-E256</f>
        <v>0</v>
      </c>
      <c r="V256" s="55"/>
      <c r="W256" s="55">
        <f t="shared" ref="W256:W276" si="266">Q256-H256</f>
        <v>0</v>
      </c>
      <c r="X256" s="58">
        <f t="shared" ref="X256:X276" si="267">T256/T$276</f>
        <v>0</v>
      </c>
      <c r="Y256" s="55">
        <f t="shared" ref="Y256:Y276" si="268">T256/$AB256</f>
        <v>0</v>
      </c>
      <c r="Z256" s="55">
        <f t="shared" ref="Z256:Z276" si="269">U256/$AB256</f>
        <v>0</v>
      </c>
      <c r="AA256" s="90"/>
      <c r="AB256" s="35">
        <f>IF(DATEDIF(A254,J254,"D")&lt;1,1,DATEDIF(A254,J254,"D"))</f>
        <v>2</v>
      </c>
      <c r="AC256" s="51" t="s">
        <v>366</v>
      </c>
      <c r="AD256" s="2">
        <v>0.7</v>
      </c>
      <c r="AE256" s="47" t="str">
        <f t="shared" si="252"/>
        <v>00-11</v>
      </c>
      <c r="AF256" s="45">
        <f t="shared" si="253"/>
        <v>663783</v>
      </c>
      <c r="AG256" s="45">
        <f t="shared" si="254"/>
        <v>0</v>
      </c>
      <c r="AH256" s="45">
        <f t="shared" si="255"/>
        <v>0</v>
      </c>
      <c r="AI256" s="45">
        <f t="shared" ref="AI256:AI274" si="270">AG256-AH256</f>
        <v>0</v>
      </c>
      <c r="AJ256" s="1">
        <f t="shared" si="256"/>
        <v>0</v>
      </c>
      <c r="AK256" s="1">
        <f t="shared" si="257"/>
        <v>0</v>
      </c>
    </row>
    <row r="257" spans="1:37" s="35" customFormat="1" x14ac:dyDescent="0.35">
      <c r="A257" s="54" t="str">
        <f t="shared" ref="A257:A276" si="271">J234</f>
        <v>12-14</v>
      </c>
      <c r="B257" s="55">
        <f t="shared" ref="B257:B276" si="272">K234</f>
        <v>166087</v>
      </c>
      <c r="C257" s="60">
        <f t="shared" si="258"/>
        <v>89466</v>
      </c>
      <c r="D257" s="55">
        <f t="shared" si="259"/>
        <v>53.9</v>
      </c>
      <c r="E257" s="60">
        <f t="shared" si="260"/>
        <v>1554</v>
      </c>
      <c r="F257" s="60"/>
      <c r="G257" s="55">
        <f t="shared" si="261"/>
        <v>0.9</v>
      </c>
      <c r="H257" s="55">
        <f t="shared" si="262"/>
        <v>91020</v>
      </c>
      <c r="J257" s="59" t="s">
        <v>329</v>
      </c>
      <c r="K257" s="56">
        <v>166087</v>
      </c>
      <c r="L257" s="60">
        <v>90239</v>
      </c>
      <c r="M257" s="57">
        <v>54.3</v>
      </c>
      <c r="N257" s="60">
        <v>1896</v>
      </c>
      <c r="O257" s="57">
        <v>1.1000000000000001</v>
      </c>
      <c r="P257" s="57"/>
      <c r="Q257" s="56">
        <v>92135</v>
      </c>
      <c r="S257" s="59" t="str">
        <f t="shared" si="263"/>
        <v>12-14</v>
      </c>
      <c r="T257" s="60">
        <f t="shared" si="264"/>
        <v>773</v>
      </c>
      <c r="U257" s="60">
        <f t="shared" si="265"/>
        <v>342</v>
      </c>
      <c r="V257" s="60"/>
      <c r="W257" s="60">
        <f t="shared" si="266"/>
        <v>1115</v>
      </c>
      <c r="X257" s="61">
        <f t="shared" si="267"/>
        <v>2.825912115229948E-2</v>
      </c>
      <c r="Y257" s="60">
        <f t="shared" si="268"/>
        <v>386.5</v>
      </c>
      <c r="Z257" s="60">
        <f t="shared" si="269"/>
        <v>171</v>
      </c>
      <c r="AA257" s="91"/>
      <c r="AB257" s="35">
        <f>AB256</f>
        <v>2</v>
      </c>
      <c r="AC257" s="50">
        <f>C275/B275</f>
        <v>0.68729609179218565</v>
      </c>
      <c r="AD257" s="2">
        <f>AC257/AD256</f>
        <v>0.98185155970312243</v>
      </c>
      <c r="AE257" s="47" t="str">
        <f t="shared" si="252"/>
        <v>12-14</v>
      </c>
      <c r="AF257" s="45">
        <f t="shared" si="253"/>
        <v>166087</v>
      </c>
      <c r="AG257" s="45">
        <f t="shared" si="254"/>
        <v>90239</v>
      </c>
      <c r="AH257" s="45">
        <f t="shared" si="255"/>
        <v>1896</v>
      </c>
      <c r="AI257" s="45">
        <f t="shared" si="270"/>
        <v>88343</v>
      </c>
      <c r="AJ257" s="1">
        <f t="shared" si="256"/>
        <v>773</v>
      </c>
      <c r="AK257" s="1">
        <f t="shared" si="257"/>
        <v>342</v>
      </c>
    </row>
    <row r="258" spans="1:37" s="35" customFormat="1" x14ac:dyDescent="0.35">
      <c r="A258" s="54" t="str">
        <f t="shared" si="271"/>
        <v>15-19</v>
      </c>
      <c r="B258" s="55">
        <f t="shared" si="272"/>
        <v>258656</v>
      </c>
      <c r="C258" s="60">
        <f t="shared" si="258"/>
        <v>151395</v>
      </c>
      <c r="D258" s="55">
        <f t="shared" si="259"/>
        <v>58.5</v>
      </c>
      <c r="E258" s="60">
        <f t="shared" si="260"/>
        <v>6689</v>
      </c>
      <c r="F258" s="60"/>
      <c r="G258" s="55">
        <f t="shared" si="261"/>
        <v>2.6</v>
      </c>
      <c r="H258" s="55">
        <f t="shared" si="262"/>
        <v>158084</v>
      </c>
      <c r="J258" s="54" t="s">
        <v>309</v>
      </c>
      <c r="K258" s="55">
        <v>258656</v>
      </c>
      <c r="L258" s="60">
        <v>152335</v>
      </c>
      <c r="M258" s="54">
        <v>58.9</v>
      </c>
      <c r="N258" s="60">
        <v>8066</v>
      </c>
      <c r="O258" s="54">
        <v>3.1</v>
      </c>
      <c r="P258" s="54"/>
      <c r="Q258" s="55">
        <v>160401</v>
      </c>
      <c r="S258" s="54" t="str">
        <f t="shared" si="263"/>
        <v>15-19</v>
      </c>
      <c r="T258" s="60">
        <f t="shared" si="264"/>
        <v>940</v>
      </c>
      <c r="U258" s="60">
        <f t="shared" si="265"/>
        <v>1377</v>
      </c>
      <c r="V258" s="60"/>
      <c r="W258" s="60">
        <f t="shared" si="266"/>
        <v>2317</v>
      </c>
      <c r="X258" s="61">
        <f t="shared" si="267"/>
        <v>3.4364261168384883E-2</v>
      </c>
      <c r="Y258" s="60">
        <f t="shared" si="268"/>
        <v>470</v>
      </c>
      <c r="Z258" s="60">
        <f t="shared" si="269"/>
        <v>688.5</v>
      </c>
      <c r="AA258" s="91"/>
      <c r="AB258" s="35">
        <f t="shared" ref="AB258:AB276" si="273">AB257</f>
        <v>2</v>
      </c>
      <c r="AC258" s="52" t="s">
        <v>367</v>
      </c>
      <c r="AD258" s="2">
        <v>0.7</v>
      </c>
      <c r="AE258" s="47" t="str">
        <f t="shared" si="252"/>
        <v>15-19</v>
      </c>
      <c r="AF258" s="45">
        <f t="shared" si="253"/>
        <v>258656</v>
      </c>
      <c r="AG258" s="45">
        <f t="shared" si="254"/>
        <v>152335</v>
      </c>
      <c r="AH258" s="45">
        <f t="shared" si="255"/>
        <v>8066</v>
      </c>
      <c r="AI258" s="45">
        <f t="shared" si="270"/>
        <v>144269</v>
      </c>
      <c r="AJ258" s="1">
        <f t="shared" si="256"/>
        <v>940</v>
      </c>
      <c r="AK258" s="1">
        <f t="shared" si="257"/>
        <v>1377</v>
      </c>
    </row>
    <row r="259" spans="1:37" s="35" customFormat="1" x14ac:dyDescent="0.35">
      <c r="A259" s="54" t="str">
        <f t="shared" si="271"/>
        <v>20-24</v>
      </c>
      <c r="B259" s="55">
        <f t="shared" si="272"/>
        <v>276991</v>
      </c>
      <c r="C259" s="55">
        <f t="shared" si="258"/>
        <v>154842</v>
      </c>
      <c r="D259" s="55">
        <f t="shared" si="259"/>
        <v>55.9</v>
      </c>
      <c r="E259" s="55">
        <f t="shared" si="260"/>
        <v>15333</v>
      </c>
      <c r="F259" s="55"/>
      <c r="G259" s="55">
        <f t="shared" si="261"/>
        <v>5.5</v>
      </c>
      <c r="H259" s="55">
        <f t="shared" si="262"/>
        <v>170175</v>
      </c>
      <c r="J259" s="57" t="s">
        <v>310</v>
      </c>
      <c r="K259" s="56">
        <v>276991</v>
      </c>
      <c r="L259" s="56">
        <v>155845</v>
      </c>
      <c r="M259" s="57">
        <v>56.3</v>
      </c>
      <c r="N259" s="56">
        <v>17655</v>
      </c>
      <c r="O259" s="57">
        <v>6.4</v>
      </c>
      <c r="P259" s="57"/>
      <c r="Q259" s="56">
        <v>173500</v>
      </c>
      <c r="S259" s="57" t="str">
        <f t="shared" si="263"/>
        <v>20-24</v>
      </c>
      <c r="T259" s="56">
        <f t="shared" si="264"/>
        <v>1003</v>
      </c>
      <c r="U259" s="56">
        <f t="shared" si="265"/>
        <v>2322</v>
      </c>
      <c r="V259" s="56"/>
      <c r="W259" s="56">
        <f t="shared" si="266"/>
        <v>3325</v>
      </c>
      <c r="X259" s="62">
        <f t="shared" si="267"/>
        <v>3.666739782115961E-2</v>
      </c>
      <c r="Y259" s="55">
        <f t="shared" si="268"/>
        <v>501.5</v>
      </c>
      <c r="Z259" s="55">
        <f t="shared" si="269"/>
        <v>1161</v>
      </c>
      <c r="AA259" s="90"/>
      <c r="AB259" s="35">
        <f t="shared" si="273"/>
        <v>2</v>
      </c>
      <c r="AC259" s="50">
        <f>E275/B275</f>
        <v>0.20163231639724077</v>
      </c>
      <c r="AD259" s="2">
        <f>AC259/AD258</f>
        <v>0.28804616628177254</v>
      </c>
      <c r="AE259" s="47" t="str">
        <f t="shared" si="252"/>
        <v>20-24</v>
      </c>
      <c r="AF259" s="45">
        <f t="shared" si="253"/>
        <v>276991</v>
      </c>
      <c r="AG259" s="45">
        <f t="shared" si="254"/>
        <v>155845</v>
      </c>
      <c r="AH259" s="45">
        <f t="shared" si="255"/>
        <v>17655</v>
      </c>
      <c r="AI259" s="45">
        <f t="shared" si="270"/>
        <v>138190</v>
      </c>
      <c r="AJ259" s="1">
        <f t="shared" si="256"/>
        <v>1003</v>
      </c>
      <c r="AK259" s="1">
        <f t="shared" si="257"/>
        <v>2322</v>
      </c>
    </row>
    <row r="260" spans="1:37" s="35" customFormat="1" x14ac:dyDescent="0.35">
      <c r="A260" s="54" t="str">
        <f t="shared" si="271"/>
        <v>25-29</v>
      </c>
      <c r="B260" s="55">
        <f t="shared" si="272"/>
        <v>310735</v>
      </c>
      <c r="C260" s="55">
        <f t="shared" si="258"/>
        <v>171269</v>
      </c>
      <c r="D260" s="55">
        <f t="shared" si="259"/>
        <v>55.1</v>
      </c>
      <c r="E260" s="55">
        <f t="shared" si="260"/>
        <v>23233</v>
      </c>
      <c r="F260" s="55"/>
      <c r="G260" s="55">
        <f t="shared" si="261"/>
        <v>7.5</v>
      </c>
      <c r="H260" s="55">
        <f t="shared" si="262"/>
        <v>194502</v>
      </c>
      <c r="J260" s="54" t="s">
        <v>311</v>
      </c>
      <c r="K260" s="55">
        <v>310735</v>
      </c>
      <c r="L260" s="55">
        <v>172320</v>
      </c>
      <c r="M260" s="54">
        <v>55.5</v>
      </c>
      <c r="N260" s="55">
        <v>26122</v>
      </c>
      <c r="O260" s="54">
        <v>8.4</v>
      </c>
      <c r="P260" s="54"/>
      <c r="Q260" s="55">
        <v>198442</v>
      </c>
      <c r="S260" s="54" t="str">
        <f t="shared" si="263"/>
        <v>25-29</v>
      </c>
      <c r="T260" s="55">
        <f t="shared" si="264"/>
        <v>1051</v>
      </c>
      <c r="U260" s="55">
        <f t="shared" si="265"/>
        <v>2889</v>
      </c>
      <c r="V260" s="55"/>
      <c r="W260" s="55">
        <f t="shared" si="266"/>
        <v>3940</v>
      </c>
      <c r="X260" s="58">
        <f t="shared" si="267"/>
        <v>3.8422168604226072E-2</v>
      </c>
      <c r="Y260" s="55">
        <f t="shared" si="268"/>
        <v>525.5</v>
      </c>
      <c r="Z260" s="55">
        <f t="shared" si="269"/>
        <v>1444.5</v>
      </c>
      <c r="AA260" s="90"/>
      <c r="AB260" s="35">
        <f t="shared" si="273"/>
        <v>2</v>
      </c>
      <c r="AC260" s="49" t="s">
        <v>363</v>
      </c>
      <c r="AE260" s="47" t="str">
        <f t="shared" si="252"/>
        <v>25-29</v>
      </c>
      <c r="AF260" s="45">
        <f t="shared" si="253"/>
        <v>310735</v>
      </c>
      <c r="AG260" s="45">
        <f t="shared" si="254"/>
        <v>172320</v>
      </c>
      <c r="AH260" s="45">
        <f t="shared" si="255"/>
        <v>26122</v>
      </c>
      <c r="AI260" s="45">
        <f t="shared" si="270"/>
        <v>146198</v>
      </c>
      <c r="AJ260" s="1">
        <f t="shared" si="256"/>
        <v>1051</v>
      </c>
      <c r="AK260" s="1">
        <f t="shared" si="257"/>
        <v>2889</v>
      </c>
    </row>
    <row r="261" spans="1:37" s="35" customFormat="1" x14ac:dyDescent="0.35">
      <c r="A261" s="54" t="str">
        <f t="shared" si="271"/>
        <v>30-34</v>
      </c>
      <c r="B261" s="55">
        <f t="shared" si="272"/>
        <v>356322</v>
      </c>
      <c r="C261" s="55">
        <f t="shared" si="258"/>
        <v>206203</v>
      </c>
      <c r="D261" s="55">
        <f t="shared" si="259"/>
        <v>57.9</v>
      </c>
      <c r="E261" s="55">
        <f t="shared" si="260"/>
        <v>31021</v>
      </c>
      <c r="F261" s="55"/>
      <c r="G261" s="55">
        <f t="shared" si="261"/>
        <v>8.6999999999999993</v>
      </c>
      <c r="H261" s="55">
        <f t="shared" si="262"/>
        <v>237224</v>
      </c>
      <c r="J261" s="57" t="s">
        <v>312</v>
      </c>
      <c r="K261" s="56">
        <v>356322</v>
      </c>
      <c r="L261" s="56">
        <v>207266</v>
      </c>
      <c r="M261" s="57">
        <v>58.2</v>
      </c>
      <c r="N261" s="56">
        <v>35001</v>
      </c>
      <c r="O261" s="57">
        <v>9.8000000000000007</v>
      </c>
      <c r="P261" s="57"/>
      <c r="Q261" s="56">
        <v>242267</v>
      </c>
      <c r="S261" s="57" t="str">
        <f t="shared" si="263"/>
        <v>30-34</v>
      </c>
      <c r="T261" s="56">
        <f t="shared" si="264"/>
        <v>1063</v>
      </c>
      <c r="U261" s="56">
        <f t="shared" si="265"/>
        <v>3980</v>
      </c>
      <c r="V261" s="56"/>
      <c r="W261" s="56">
        <f t="shared" si="266"/>
        <v>5043</v>
      </c>
      <c r="X261" s="62">
        <f t="shared" si="267"/>
        <v>3.8860861299992687E-2</v>
      </c>
      <c r="Y261" s="55">
        <f t="shared" si="268"/>
        <v>531.5</v>
      </c>
      <c r="Z261" s="55">
        <f t="shared" si="269"/>
        <v>1990</v>
      </c>
      <c r="AA261" s="90"/>
      <c r="AB261" s="35">
        <f t="shared" si="273"/>
        <v>2</v>
      </c>
      <c r="AC261" s="51" t="s">
        <v>366</v>
      </c>
      <c r="AD261" s="2">
        <v>0.7</v>
      </c>
      <c r="AE261" s="47" t="str">
        <f t="shared" si="252"/>
        <v>30-34</v>
      </c>
      <c r="AF261" s="45">
        <f t="shared" si="253"/>
        <v>356322</v>
      </c>
      <c r="AG261" s="45">
        <f t="shared" si="254"/>
        <v>207266</v>
      </c>
      <c r="AH261" s="45">
        <f t="shared" si="255"/>
        <v>35001</v>
      </c>
      <c r="AI261" s="45">
        <f t="shared" si="270"/>
        <v>172265</v>
      </c>
      <c r="AJ261" s="1">
        <f t="shared" si="256"/>
        <v>1063</v>
      </c>
      <c r="AK261" s="1">
        <f t="shared" si="257"/>
        <v>3980</v>
      </c>
    </row>
    <row r="262" spans="1:37" s="35" customFormat="1" x14ac:dyDescent="0.35">
      <c r="A262" s="54" t="str">
        <f t="shared" si="271"/>
        <v>35-39</v>
      </c>
      <c r="B262" s="55">
        <f t="shared" si="272"/>
        <v>366699</v>
      </c>
      <c r="C262" s="55">
        <f t="shared" si="258"/>
        <v>224491</v>
      </c>
      <c r="D262" s="55">
        <f t="shared" si="259"/>
        <v>61.2</v>
      </c>
      <c r="E262" s="55">
        <f t="shared" si="260"/>
        <v>35627</v>
      </c>
      <c r="F262" s="55"/>
      <c r="G262" s="55">
        <f t="shared" si="261"/>
        <v>9.6999999999999993</v>
      </c>
      <c r="H262" s="55">
        <f t="shared" si="262"/>
        <v>260118</v>
      </c>
      <c r="J262" s="54" t="s">
        <v>313</v>
      </c>
      <c r="K262" s="55">
        <v>366699</v>
      </c>
      <c r="L262" s="55">
        <v>225503</v>
      </c>
      <c r="M262" s="54">
        <v>61.5</v>
      </c>
      <c r="N262" s="55">
        <v>40301</v>
      </c>
      <c r="O262" s="54">
        <v>11</v>
      </c>
      <c r="P262" s="54"/>
      <c r="Q262" s="55">
        <v>265804</v>
      </c>
      <c r="S262" s="54" t="str">
        <f t="shared" si="263"/>
        <v>35-39</v>
      </c>
      <c r="T262" s="55">
        <f t="shared" si="264"/>
        <v>1012</v>
      </c>
      <c r="U262" s="55">
        <f t="shared" si="265"/>
        <v>4674</v>
      </c>
      <c r="V262" s="55"/>
      <c r="W262" s="55">
        <f t="shared" si="266"/>
        <v>5686</v>
      </c>
      <c r="X262" s="58">
        <f t="shared" si="267"/>
        <v>3.6996417342984575E-2</v>
      </c>
      <c r="Y262" s="55">
        <f t="shared" si="268"/>
        <v>506</v>
      </c>
      <c r="Z262" s="55">
        <f t="shared" si="269"/>
        <v>2337</v>
      </c>
      <c r="AA262" s="90"/>
      <c r="AB262" s="35">
        <f t="shared" si="273"/>
        <v>2</v>
      </c>
      <c r="AC262" s="50">
        <f>C276/B276</f>
        <v>0.58524914648742921</v>
      </c>
      <c r="AD262" s="2">
        <f>AC262/AD261</f>
        <v>0.8360702092677561</v>
      </c>
      <c r="AE262" s="47" t="str">
        <f t="shared" si="252"/>
        <v>35-39</v>
      </c>
      <c r="AF262" s="45">
        <f t="shared" si="253"/>
        <v>366699</v>
      </c>
      <c r="AG262" s="45">
        <f t="shared" si="254"/>
        <v>225503</v>
      </c>
      <c r="AH262" s="45">
        <f t="shared" si="255"/>
        <v>40301</v>
      </c>
      <c r="AI262" s="45">
        <f t="shared" si="270"/>
        <v>185202</v>
      </c>
      <c r="AJ262" s="1">
        <f t="shared" si="256"/>
        <v>1012</v>
      </c>
      <c r="AK262" s="1">
        <f t="shared" si="257"/>
        <v>4674</v>
      </c>
    </row>
    <row r="263" spans="1:37" s="35" customFormat="1" x14ac:dyDescent="0.35">
      <c r="A263" s="54" t="str">
        <f t="shared" si="271"/>
        <v>40-44</v>
      </c>
      <c r="B263" s="55">
        <f t="shared" si="272"/>
        <v>325544</v>
      </c>
      <c r="C263" s="55">
        <f t="shared" si="258"/>
        <v>213706</v>
      </c>
      <c r="D263" s="55">
        <f t="shared" si="259"/>
        <v>65.599999999999994</v>
      </c>
      <c r="E263" s="55">
        <f t="shared" si="260"/>
        <v>36180</v>
      </c>
      <c r="F263" s="55"/>
      <c r="G263" s="55">
        <f t="shared" si="261"/>
        <v>11.1</v>
      </c>
      <c r="H263" s="55">
        <f t="shared" si="262"/>
        <v>249886</v>
      </c>
      <c r="J263" s="57" t="s">
        <v>314</v>
      </c>
      <c r="K263" s="56">
        <v>325544</v>
      </c>
      <c r="L263" s="56">
        <v>214556</v>
      </c>
      <c r="M263" s="57">
        <v>65.900000000000006</v>
      </c>
      <c r="N263" s="56">
        <v>42820</v>
      </c>
      <c r="O263" s="57">
        <v>13.2</v>
      </c>
      <c r="P263" s="57"/>
      <c r="Q263" s="56">
        <v>257376</v>
      </c>
      <c r="S263" s="57" t="str">
        <f t="shared" si="263"/>
        <v>40-44</v>
      </c>
      <c r="T263" s="56">
        <f t="shared" si="264"/>
        <v>850</v>
      </c>
      <c r="U263" s="56">
        <f t="shared" si="265"/>
        <v>6640</v>
      </c>
      <c r="V263" s="56"/>
      <c r="W263" s="56">
        <f t="shared" si="266"/>
        <v>7490</v>
      </c>
      <c r="X263" s="62">
        <f t="shared" si="267"/>
        <v>3.1074065950135264E-2</v>
      </c>
      <c r="Y263" s="55">
        <f t="shared" si="268"/>
        <v>425</v>
      </c>
      <c r="Z263" s="55">
        <f t="shared" si="269"/>
        <v>3320</v>
      </c>
      <c r="AA263" s="90"/>
      <c r="AB263" s="35">
        <f t="shared" si="273"/>
        <v>2</v>
      </c>
      <c r="AC263" s="52" t="s">
        <v>367</v>
      </c>
      <c r="AD263" s="2">
        <v>0.7</v>
      </c>
      <c r="AE263" s="47" t="str">
        <f t="shared" si="252"/>
        <v>40-44</v>
      </c>
      <c r="AF263" s="45">
        <f t="shared" si="253"/>
        <v>325544</v>
      </c>
      <c r="AG263" s="45">
        <f t="shared" si="254"/>
        <v>214556</v>
      </c>
      <c r="AH263" s="45">
        <f t="shared" si="255"/>
        <v>42820</v>
      </c>
      <c r="AI263" s="45">
        <f t="shared" si="270"/>
        <v>171736</v>
      </c>
      <c r="AJ263" s="1">
        <f t="shared" si="256"/>
        <v>850</v>
      </c>
      <c r="AK263" s="1">
        <f t="shared" si="257"/>
        <v>6640</v>
      </c>
    </row>
    <row r="264" spans="1:37" s="35" customFormat="1" x14ac:dyDescent="0.35">
      <c r="A264" s="54" t="str">
        <f t="shared" si="271"/>
        <v>45-49</v>
      </c>
      <c r="B264" s="55">
        <f t="shared" si="272"/>
        <v>291312</v>
      </c>
      <c r="C264" s="55">
        <f t="shared" si="258"/>
        <v>201359</v>
      </c>
      <c r="D264" s="55">
        <f t="shared" si="259"/>
        <v>69.099999999999994</v>
      </c>
      <c r="E264" s="55">
        <f t="shared" si="260"/>
        <v>36146</v>
      </c>
      <c r="F264" s="55"/>
      <c r="G264" s="55">
        <f t="shared" si="261"/>
        <v>12.4</v>
      </c>
      <c r="H264" s="55">
        <f t="shared" si="262"/>
        <v>237505</v>
      </c>
      <c r="J264" s="54" t="s">
        <v>315</v>
      </c>
      <c r="K264" s="55">
        <v>291312</v>
      </c>
      <c r="L264" s="55">
        <v>202062</v>
      </c>
      <c r="M264" s="54">
        <v>69.400000000000006</v>
      </c>
      <c r="N264" s="55">
        <v>42881</v>
      </c>
      <c r="O264" s="54">
        <v>14.7</v>
      </c>
      <c r="P264" s="54"/>
      <c r="Q264" s="55">
        <v>244943</v>
      </c>
      <c r="S264" s="54" t="str">
        <f t="shared" si="263"/>
        <v>45-49</v>
      </c>
      <c r="T264" s="55">
        <f t="shared" si="264"/>
        <v>703</v>
      </c>
      <c r="U264" s="55">
        <f t="shared" si="265"/>
        <v>6735</v>
      </c>
      <c r="V264" s="55"/>
      <c r="W264" s="55">
        <f t="shared" si="266"/>
        <v>7438</v>
      </c>
      <c r="X264" s="58">
        <f t="shared" si="267"/>
        <v>2.5700080426994225E-2</v>
      </c>
      <c r="Y264" s="55">
        <f t="shared" si="268"/>
        <v>351.5</v>
      </c>
      <c r="Z264" s="55">
        <f t="shared" si="269"/>
        <v>3367.5</v>
      </c>
      <c r="AA264" s="90"/>
      <c r="AB264" s="35">
        <f t="shared" si="273"/>
        <v>2</v>
      </c>
      <c r="AC264" s="50">
        <f>E276/B276</f>
        <v>0.17169476516017942</v>
      </c>
      <c r="AD264" s="2">
        <f>AC264/AD263</f>
        <v>0.24527823594311349</v>
      </c>
      <c r="AE264" s="47" t="str">
        <f t="shared" si="252"/>
        <v>45-49</v>
      </c>
      <c r="AF264" s="45">
        <f t="shared" si="253"/>
        <v>291312</v>
      </c>
      <c r="AG264" s="45">
        <f t="shared" si="254"/>
        <v>202062</v>
      </c>
      <c r="AH264" s="45">
        <f t="shared" si="255"/>
        <v>42881</v>
      </c>
      <c r="AI264" s="45">
        <f t="shared" si="270"/>
        <v>159181</v>
      </c>
      <c r="AJ264" s="1">
        <f t="shared" si="256"/>
        <v>703</v>
      </c>
      <c r="AK264" s="1">
        <f t="shared" si="257"/>
        <v>6735</v>
      </c>
    </row>
    <row r="265" spans="1:37" s="35" customFormat="1" x14ac:dyDescent="0.35">
      <c r="A265" s="54" t="str">
        <f t="shared" si="271"/>
        <v>50-54</v>
      </c>
      <c r="B265" s="55">
        <f t="shared" si="272"/>
        <v>262948</v>
      </c>
      <c r="C265" s="55">
        <f t="shared" si="258"/>
        <v>195910</v>
      </c>
      <c r="D265" s="55">
        <f t="shared" si="259"/>
        <v>74.5</v>
      </c>
      <c r="E265" s="55">
        <f t="shared" si="260"/>
        <v>38641</v>
      </c>
      <c r="F265" s="55"/>
      <c r="G265" s="55">
        <f t="shared" si="261"/>
        <v>14.7</v>
      </c>
      <c r="H265" s="55">
        <f t="shared" si="262"/>
        <v>234551</v>
      </c>
      <c r="J265" s="57" t="s">
        <v>316</v>
      </c>
      <c r="K265" s="56">
        <v>262948</v>
      </c>
      <c r="L265" s="56">
        <v>196464</v>
      </c>
      <c r="M265" s="57">
        <v>74.7</v>
      </c>
      <c r="N265" s="56">
        <v>45647</v>
      </c>
      <c r="O265" s="57">
        <v>17.399999999999999</v>
      </c>
      <c r="P265" s="57"/>
      <c r="Q265" s="56">
        <v>242111</v>
      </c>
      <c r="S265" s="57" t="str">
        <f t="shared" si="263"/>
        <v>50-54</v>
      </c>
      <c r="T265" s="56">
        <f t="shared" si="264"/>
        <v>554</v>
      </c>
      <c r="U265" s="56">
        <f t="shared" si="265"/>
        <v>7006</v>
      </c>
      <c r="V265" s="56"/>
      <c r="W265" s="56">
        <f t="shared" si="266"/>
        <v>7560</v>
      </c>
      <c r="X265" s="62">
        <f t="shared" si="267"/>
        <v>2.0252979454558749E-2</v>
      </c>
      <c r="Y265" s="55">
        <f t="shared" si="268"/>
        <v>277</v>
      </c>
      <c r="Z265" s="55">
        <f t="shared" si="269"/>
        <v>3503</v>
      </c>
      <c r="AA265" s="90"/>
      <c r="AB265" s="35">
        <f t="shared" si="273"/>
        <v>2</v>
      </c>
      <c r="AD265" s="36"/>
      <c r="AE265" s="47" t="str">
        <f t="shared" si="252"/>
        <v>50-54</v>
      </c>
      <c r="AF265" s="45">
        <f t="shared" si="253"/>
        <v>262948</v>
      </c>
      <c r="AG265" s="45">
        <f t="shared" si="254"/>
        <v>196464</v>
      </c>
      <c r="AH265" s="45">
        <f t="shared" si="255"/>
        <v>45647</v>
      </c>
      <c r="AI265" s="45">
        <f t="shared" si="270"/>
        <v>150817</v>
      </c>
      <c r="AJ265" s="1">
        <f t="shared" si="256"/>
        <v>554</v>
      </c>
      <c r="AK265" s="1">
        <f t="shared" si="257"/>
        <v>7006</v>
      </c>
    </row>
    <row r="266" spans="1:37" s="35" customFormat="1" x14ac:dyDescent="0.35">
      <c r="A266" s="54" t="str">
        <f t="shared" si="271"/>
        <v>55-59</v>
      </c>
      <c r="B266" s="55">
        <f t="shared" si="272"/>
        <v>285387</v>
      </c>
      <c r="C266" s="55">
        <f t="shared" si="258"/>
        <v>213318</v>
      </c>
      <c r="D266" s="55">
        <f t="shared" si="259"/>
        <v>74.7</v>
      </c>
      <c r="E266" s="55">
        <f t="shared" si="260"/>
        <v>52757</v>
      </c>
      <c r="F266" s="55"/>
      <c r="G266" s="55">
        <f t="shared" si="261"/>
        <v>18.5</v>
      </c>
      <c r="H266" s="55">
        <f t="shared" si="262"/>
        <v>266075</v>
      </c>
      <c r="J266" s="54" t="s">
        <v>317</v>
      </c>
      <c r="K266" s="55">
        <v>285387</v>
      </c>
      <c r="L266" s="55">
        <v>213887</v>
      </c>
      <c r="M266" s="54">
        <v>74.900000000000006</v>
      </c>
      <c r="N266" s="55">
        <v>62005</v>
      </c>
      <c r="O266" s="54">
        <v>21.7</v>
      </c>
      <c r="P266" s="54"/>
      <c r="Q266" s="55">
        <v>275892</v>
      </c>
      <c r="S266" s="54" t="str">
        <f t="shared" si="263"/>
        <v>55-59</v>
      </c>
      <c r="T266" s="55">
        <f t="shared" si="264"/>
        <v>569</v>
      </c>
      <c r="U266" s="55">
        <f t="shared" si="265"/>
        <v>9248</v>
      </c>
      <c r="V266" s="55"/>
      <c r="W266" s="55">
        <f t="shared" si="266"/>
        <v>9817</v>
      </c>
      <c r="X266" s="58">
        <f t="shared" si="267"/>
        <v>2.0801345324267018E-2</v>
      </c>
      <c r="Y266" s="55">
        <f t="shared" si="268"/>
        <v>284.5</v>
      </c>
      <c r="Z266" s="55">
        <f t="shared" si="269"/>
        <v>4624</v>
      </c>
      <c r="AA266" s="90"/>
      <c r="AB266" s="35">
        <f t="shared" si="273"/>
        <v>2</v>
      </c>
      <c r="AC266" s="65">
        <f>J254</f>
        <v>44361</v>
      </c>
      <c r="AD266" s="36"/>
      <c r="AE266" s="47" t="str">
        <f t="shared" si="252"/>
        <v>55-59</v>
      </c>
      <c r="AF266" s="45">
        <f t="shared" si="253"/>
        <v>285387</v>
      </c>
      <c r="AG266" s="45">
        <f t="shared" si="254"/>
        <v>213887</v>
      </c>
      <c r="AH266" s="45">
        <f t="shared" si="255"/>
        <v>62005</v>
      </c>
      <c r="AI266" s="45">
        <f t="shared" si="270"/>
        <v>151882</v>
      </c>
      <c r="AJ266" s="1">
        <f t="shared" si="256"/>
        <v>569</v>
      </c>
      <c r="AK266" s="1">
        <f t="shared" si="257"/>
        <v>9248</v>
      </c>
    </row>
    <row r="267" spans="1:37" s="35" customFormat="1" x14ac:dyDescent="0.35">
      <c r="A267" s="54" t="str">
        <f t="shared" si="271"/>
        <v>60-64</v>
      </c>
      <c r="B267" s="55">
        <f t="shared" si="272"/>
        <v>271707</v>
      </c>
      <c r="C267" s="55">
        <f t="shared" si="258"/>
        <v>215193</v>
      </c>
      <c r="D267" s="55">
        <f t="shared" si="259"/>
        <v>79.2</v>
      </c>
      <c r="E267" s="55">
        <f t="shared" si="260"/>
        <v>87849</v>
      </c>
      <c r="F267" s="55"/>
      <c r="G267" s="55">
        <f t="shared" si="261"/>
        <v>32.299999999999997</v>
      </c>
      <c r="H267" s="55">
        <f t="shared" si="262"/>
        <v>303042</v>
      </c>
      <c r="J267" s="57" t="s">
        <v>318</v>
      </c>
      <c r="K267" s="56">
        <v>271707</v>
      </c>
      <c r="L267" s="56">
        <v>215691</v>
      </c>
      <c r="M267" s="57">
        <v>79.400000000000006</v>
      </c>
      <c r="N267" s="56">
        <v>97123</v>
      </c>
      <c r="O267" s="57">
        <v>35.700000000000003</v>
      </c>
      <c r="P267" s="57"/>
      <c r="Q267" s="56">
        <v>312814</v>
      </c>
      <c r="S267" s="57" t="str">
        <f t="shared" si="263"/>
        <v>60-64</v>
      </c>
      <c r="T267" s="56">
        <f t="shared" si="264"/>
        <v>498</v>
      </c>
      <c r="U267" s="56">
        <f t="shared" si="265"/>
        <v>9274</v>
      </c>
      <c r="V267" s="56"/>
      <c r="W267" s="56">
        <f t="shared" si="266"/>
        <v>9772</v>
      </c>
      <c r="X267" s="62">
        <f t="shared" si="267"/>
        <v>1.8205746874314543E-2</v>
      </c>
      <c r="Y267" s="55">
        <f t="shared" si="268"/>
        <v>249</v>
      </c>
      <c r="Z267" s="55">
        <f t="shared" si="269"/>
        <v>4637</v>
      </c>
      <c r="AA267" s="90"/>
      <c r="AB267" s="35">
        <f t="shared" si="273"/>
        <v>2</v>
      </c>
      <c r="AC267" s="49" t="s">
        <v>365</v>
      </c>
      <c r="AE267" s="47" t="str">
        <f t="shared" si="252"/>
        <v>60-64</v>
      </c>
      <c r="AF267" s="45">
        <f t="shared" si="253"/>
        <v>271707</v>
      </c>
      <c r="AG267" s="45">
        <f t="shared" si="254"/>
        <v>215691</v>
      </c>
      <c r="AH267" s="45">
        <f t="shared" si="255"/>
        <v>97123</v>
      </c>
      <c r="AI267" s="45">
        <f t="shared" si="270"/>
        <v>118568</v>
      </c>
      <c r="AJ267" s="1">
        <f t="shared" si="256"/>
        <v>498</v>
      </c>
      <c r="AK267" s="1">
        <f t="shared" si="257"/>
        <v>9274</v>
      </c>
    </row>
    <row r="268" spans="1:37" s="35" customFormat="1" x14ac:dyDescent="0.35">
      <c r="A268" s="54" t="str">
        <f t="shared" si="271"/>
        <v>65-69</v>
      </c>
      <c r="B268" s="55">
        <f t="shared" si="272"/>
        <v>217596</v>
      </c>
      <c r="C268" s="55">
        <f t="shared" si="258"/>
        <v>182832</v>
      </c>
      <c r="D268" s="55">
        <f t="shared" si="259"/>
        <v>84</v>
      </c>
      <c r="E268" s="55">
        <f t="shared" si="260"/>
        <v>99691</v>
      </c>
      <c r="F268" s="55"/>
      <c r="G268" s="55">
        <f t="shared" si="261"/>
        <v>45.8</v>
      </c>
      <c r="H268" s="55">
        <f t="shared" si="262"/>
        <v>282523</v>
      </c>
      <c r="J268" s="54" t="s">
        <v>319</v>
      </c>
      <c r="K268" s="55">
        <v>217596</v>
      </c>
      <c r="L268" s="55">
        <v>183127</v>
      </c>
      <c r="M268" s="54">
        <v>84.2</v>
      </c>
      <c r="N268" s="55">
        <v>107536</v>
      </c>
      <c r="O268" s="54">
        <v>49.4</v>
      </c>
      <c r="P268" s="54"/>
      <c r="Q268" s="55">
        <v>290663</v>
      </c>
      <c r="S268" s="54" t="str">
        <f t="shared" si="263"/>
        <v>65-69</v>
      </c>
      <c r="T268" s="55">
        <f t="shared" si="264"/>
        <v>295</v>
      </c>
      <c r="U268" s="55">
        <f t="shared" si="265"/>
        <v>7845</v>
      </c>
      <c r="V268" s="55"/>
      <c r="W268" s="55">
        <f t="shared" si="266"/>
        <v>8140</v>
      </c>
      <c r="X268" s="58">
        <f t="shared" si="267"/>
        <v>1.0784528770929298E-2</v>
      </c>
      <c r="Y268" s="55">
        <f t="shared" si="268"/>
        <v>147.5</v>
      </c>
      <c r="Z268" s="55">
        <f t="shared" si="269"/>
        <v>3922.5</v>
      </c>
      <c r="AA268" s="90"/>
      <c r="AB268" s="35">
        <f t="shared" si="273"/>
        <v>2</v>
      </c>
      <c r="AC268" s="51" t="s">
        <v>366</v>
      </c>
      <c r="AD268" s="2">
        <v>0.7</v>
      </c>
      <c r="AE268" s="47" t="str">
        <f t="shared" si="252"/>
        <v>65-69</v>
      </c>
      <c r="AF268" s="45">
        <f t="shared" si="253"/>
        <v>217596</v>
      </c>
      <c r="AG268" s="45">
        <f t="shared" si="254"/>
        <v>183127</v>
      </c>
      <c r="AH268" s="45">
        <f t="shared" si="255"/>
        <v>107536</v>
      </c>
      <c r="AI268" s="45">
        <f t="shared" si="270"/>
        <v>75591</v>
      </c>
      <c r="AJ268" s="1">
        <f t="shared" si="256"/>
        <v>295</v>
      </c>
      <c r="AK268" s="1">
        <f t="shared" si="257"/>
        <v>7845</v>
      </c>
    </row>
    <row r="269" spans="1:37" s="35" customFormat="1" x14ac:dyDescent="0.35">
      <c r="A269" s="54" t="str">
        <f t="shared" si="271"/>
        <v>70-74</v>
      </c>
      <c r="B269" s="55">
        <f t="shared" si="272"/>
        <v>166506</v>
      </c>
      <c r="C269" s="55">
        <f t="shared" si="258"/>
        <v>141268</v>
      </c>
      <c r="D269" s="55">
        <f t="shared" si="259"/>
        <v>84.8</v>
      </c>
      <c r="E269" s="55">
        <f t="shared" si="260"/>
        <v>94062</v>
      </c>
      <c r="F269" s="55"/>
      <c r="G269" s="55">
        <f t="shared" si="261"/>
        <v>56.5</v>
      </c>
      <c r="H269" s="55">
        <f t="shared" si="262"/>
        <v>235330</v>
      </c>
      <c r="J269" s="57" t="s">
        <v>320</v>
      </c>
      <c r="K269" s="56">
        <v>166506</v>
      </c>
      <c r="L269" s="56">
        <v>141495</v>
      </c>
      <c r="M269" s="57">
        <v>85</v>
      </c>
      <c r="N269" s="56">
        <v>99669</v>
      </c>
      <c r="O269" s="57">
        <v>59.9</v>
      </c>
      <c r="P269" s="57"/>
      <c r="Q269" s="56">
        <v>241164</v>
      </c>
      <c r="S269" s="57" t="str">
        <f t="shared" si="263"/>
        <v>70-74</v>
      </c>
      <c r="T269" s="56">
        <f t="shared" si="264"/>
        <v>227</v>
      </c>
      <c r="U269" s="56">
        <f t="shared" si="265"/>
        <v>5607</v>
      </c>
      <c r="V269" s="56"/>
      <c r="W269" s="56">
        <f t="shared" si="266"/>
        <v>5834</v>
      </c>
      <c r="X269" s="62">
        <f t="shared" si="267"/>
        <v>8.2986034949184759E-3</v>
      </c>
      <c r="Y269" s="55">
        <f t="shared" si="268"/>
        <v>113.5</v>
      </c>
      <c r="Z269" s="55">
        <f t="shared" si="269"/>
        <v>2803.5</v>
      </c>
      <c r="AA269" s="90"/>
      <c r="AB269" s="35">
        <f t="shared" si="273"/>
        <v>2</v>
      </c>
      <c r="AC269" s="50">
        <f>L275/K275</f>
        <v>0.69448154121769645</v>
      </c>
      <c r="AD269" s="2">
        <f>AC269/AD268</f>
        <v>0.99211648745385217</v>
      </c>
      <c r="AE269" s="48" t="str">
        <f t="shared" si="252"/>
        <v>70-74</v>
      </c>
      <c r="AF269" s="45">
        <f t="shared" si="253"/>
        <v>166506</v>
      </c>
      <c r="AG269" s="45">
        <f t="shared" si="254"/>
        <v>141495</v>
      </c>
      <c r="AH269" s="45">
        <f t="shared" si="255"/>
        <v>99669</v>
      </c>
      <c r="AI269" s="46">
        <f t="shared" si="270"/>
        <v>41826</v>
      </c>
      <c r="AJ269" s="1">
        <f t="shared" si="256"/>
        <v>227</v>
      </c>
      <c r="AK269" s="1">
        <f t="shared" si="257"/>
        <v>5607</v>
      </c>
    </row>
    <row r="270" spans="1:37" s="35" customFormat="1" x14ac:dyDescent="0.35">
      <c r="A270" s="54" t="str">
        <f t="shared" si="271"/>
        <v>75-79</v>
      </c>
      <c r="B270" s="55">
        <f t="shared" si="272"/>
        <v>107003</v>
      </c>
      <c r="C270" s="55">
        <f t="shared" si="258"/>
        <v>91867</v>
      </c>
      <c r="D270" s="55">
        <f t="shared" si="259"/>
        <v>85.9</v>
      </c>
      <c r="E270" s="55">
        <f t="shared" si="260"/>
        <v>80964</v>
      </c>
      <c r="F270" s="55"/>
      <c r="G270" s="55">
        <f t="shared" si="261"/>
        <v>75.7</v>
      </c>
      <c r="H270" s="55">
        <f t="shared" si="262"/>
        <v>172831</v>
      </c>
      <c r="J270" s="54" t="s">
        <v>321</v>
      </c>
      <c r="K270" s="55">
        <v>107003</v>
      </c>
      <c r="L270" s="55">
        <v>91980</v>
      </c>
      <c r="M270" s="54">
        <v>86</v>
      </c>
      <c r="N270" s="55">
        <v>81563</v>
      </c>
      <c r="O270" s="54">
        <v>76.2</v>
      </c>
      <c r="P270" s="54"/>
      <c r="Q270" s="55">
        <v>173543</v>
      </c>
      <c r="S270" s="54" t="str">
        <f t="shared" si="263"/>
        <v>75-79</v>
      </c>
      <c r="T270" s="55">
        <f t="shared" si="264"/>
        <v>113</v>
      </c>
      <c r="U270" s="55">
        <f t="shared" si="265"/>
        <v>599</v>
      </c>
      <c r="V270" s="55"/>
      <c r="W270" s="55">
        <f t="shared" si="266"/>
        <v>712</v>
      </c>
      <c r="X270" s="58">
        <f t="shared" si="267"/>
        <v>4.1310228851356295E-3</v>
      </c>
      <c r="Y270" s="55">
        <f t="shared" si="268"/>
        <v>56.5</v>
      </c>
      <c r="Z270" s="55">
        <f t="shared" si="269"/>
        <v>299.5</v>
      </c>
      <c r="AA270" s="90"/>
      <c r="AB270" s="35">
        <f t="shared" si="273"/>
        <v>2</v>
      </c>
      <c r="AC270" s="51" t="s">
        <v>367</v>
      </c>
      <c r="AD270" s="2">
        <v>0.7</v>
      </c>
      <c r="AE270" s="48" t="str">
        <f t="shared" si="252"/>
        <v>75-79</v>
      </c>
      <c r="AF270" s="45">
        <f t="shared" si="253"/>
        <v>107003</v>
      </c>
      <c r="AG270" s="45">
        <f t="shared" si="254"/>
        <v>91980</v>
      </c>
      <c r="AH270" s="45">
        <f t="shared" si="255"/>
        <v>81563</v>
      </c>
      <c r="AI270" s="46">
        <f t="shared" si="270"/>
        <v>10417</v>
      </c>
      <c r="AJ270" s="1">
        <f t="shared" si="256"/>
        <v>113</v>
      </c>
      <c r="AK270" s="1">
        <f t="shared" si="257"/>
        <v>599</v>
      </c>
    </row>
    <row r="271" spans="1:37" s="35" customFormat="1" x14ac:dyDescent="0.35">
      <c r="A271" s="54" t="str">
        <f t="shared" si="271"/>
        <v>80-84</v>
      </c>
      <c r="B271" s="55">
        <f t="shared" si="272"/>
        <v>69877</v>
      </c>
      <c r="C271" s="55">
        <f t="shared" si="258"/>
        <v>61142</v>
      </c>
      <c r="D271" s="55">
        <f t="shared" si="259"/>
        <v>87.5</v>
      </c>
      <c r="E271" s="55">
        <f t="shared" si="260"/>
        <v>54704</v>
      </c>
      <c r="F271" s="55"/>
      <c r="G271" s="55">
        <f t="shared" si="261"/>
        <v>78.3</v>
      </c>
      <c r="H271" s="55">
        <f t="shared" si="262"/>
        <v>115846</v>
      </c>
      <c r="J271" s="57" t="s">
        <v>322</v>
      </c>
      <c r="K271" s="56">
        <v>69877</v>
      </c>
      <c r="L271" s="56">
        <v>61196</v>
      </c>
      <c r="M271" s="57">
        <v>87.6</v>
      </c>
      <c r="N271" s="56">
        <v>55041</v>
      </c>
      <c r="O271" s="57">
        <v>78.8</v>
      </c>
      <c r="P271" s="57"/>
      <c r="Q271" s="56">
        <v>116237</v>
      </c>
      <c r="S271" s="57" t="str">
        <f t="shared" si="263"/>
        <v>80-84</v>
      </c>
      <c r="T271" s="56">
        <f t="shared" si="264"/>
        <v>54</v>
      </c>
      <c r="U271" s="56">
        <f t="shared" si="265"/>
        <v>337</v>
      </c>
      <c r="V271" s="56"/>
      <c r="W271" s="56">
        <f t="shared" si="266"/>
        <v>391</v>
      </c>
      <c r="X271" s="62">
        <f t="shared" si="267"/>
        <v>1.9741171309497698E-3</v>
      </c>
      <c r="Y271" s="55">
        <f t="shared" si="268"/>
        <v>27</v>
      </c>
      <c r="Z271" s="55">
        <f t="shared" si="269"/>
        <v>168.5</v>
      </c>
      <c r="AA271" s="90"/>
      <c r="AB271" s="35">
        <f t="shared" si="273"/>
        <v>2</v>
      </c>
      <c r="AC271" s="50">
        <f>N275/K275</f>
        <v>0.21976458288458203</v>
      </c>
      <c r="AD271" s="2">
        <f>AC271/AD270</f>
        <v>0.3139494041208315</v>
      </c>
      <c r="AE271" s="48" t="str">
        <f t="shared" si="252"/>
        <v>80-84</v>
      </c>
      <c r="AF271" s="45">
        <f t="shared" si="253"/>
        <v>69877</v>
      </c>
      <c r="AG271" s="45">
        <f t="shared" si="254"/>
        <v>61196</v>
      </c>
      <c r="AH271" s="45">
        <f t="shared" si="255"/>
        <v>55041</v>
      </c>
      <c r="AI271" s="46">
        <f t="shared" si="270"/>
        <v>6155</v>
      </c>
      <c r="AJ271" s="1">
        <f t="shared" si="256"/>
        <v>54</v>
      </c>
      <c r="AK271" s="1">
        <f t="shared" si="257"/>
        <v>337</v>
      </c>
    </row>
    <row r="272" spans="1:37" s="35" customFormat="1" x14ac:dyDescent="0.35">
      <c r="A272" s="54" t="str">
        <f t="shared" si="271"/>
        <v>85-89</v>
      </c>
      <c r="B272" s="55">
        <f t="shared" si="272"/>
        <v>44852</v>
      </c>
      <c r="C272" s="55">
        <f t="shared" si="258"/>
        <v>39157</v>
      </c>
      <c r="D272" s="55">
        <f t="shared" si="259"/>
        <v>87.3</v>
      </c>
      <c r="E272" s="55">
        <f t="shared" si="260"/>
        <v>35536</v>
      </c>
      <c r="F272" s="55"/>
      <c r="G272" s="55">
        <f t="shared" si="261"/>
        <v>79.2</v>
      </c>
      <c r="H272" s="55">
        <f t="shared" si="262"/>
        <v>74693</v>
      </c>
      <c r="J272" s="54" t="s">
        <v>323</v>
      </c>
      <c r="K272" s="55">
        <v>44852</v>
      </c>
      <c r="L272" s="55">
        <v>39179</v>
      </c>
      <c r="M272" s="54">
        <v>87.4</v>
      </c>
      <c r="N272" s="55">
        <v>35678</v>
      </c>
      <c r="O272" s="54">
        <v>79.5</v>
      </c>
      <c r="P272" s="54"/>
      <c r="Q272" s="55">
        <v>74857</v>
      </c>
      <c r="S272" s="54" t="str">
        <f t="shared" si="263"/>
        <v>85-89</v>
      </c>
      <c r="T272" s="55">
        <f t="shared" si="264"/>
        <v>22</v>
      </c>
      <c r="U272" s="55">
        <f t="shared" si="265"/>
        <v>142</v>
      </c>
      <c r="V272" s="55"/>
      <c r="W272" s="55">
        <f t="shared" si="266"/>
        <v>164</v>
      </c>
      <c r="X272" s="58">
        <f t="shared" si="267"/>
        <v>8.0426994223879505E-4</v>
      </c>
      <c r="Y272" s="55">
        <f t="shared" si="268"/>
        <v>11</v>
      </c>
      <c r="Z272" s="55">
        <f t="shared" si="269"/>
        <v>71</v>
      </c>
      <c r="AA272" s="90"/>
      <c r="AB272" s="35">
        <f t="shared" si="273"/>
        <v>2</v>
      </c>
      <c r="AC272" s="49" t="s">
        <v>362</v>
      </c>
      <c r="AE272" s="48" t="str">
        <f t="shared" si="252"/>
        <v>85-89</v>
      </c>
      <c r="AF272" s="45">
        <f t="shared" si="253"/>
        <v>44852</v>
      </c>
      <c r="AG272" s="45">
        <f t="shared" si="254"/>
        <v>39179</v>
      </c>
      <c r="AH272" s="45">
        <f t="shared" si="255"/>
        <v>35678</v>
      </c>
      <c r="AI272" s="46">
        <f t="shared" si="270"/>
        <v>3501</v>
      </c>
      <c r="AJ272" s="1">
        <f t="shared" si="256"/>
        <v>22</v>
      </c>
      <c r="AK272" s="1">
        <f t="shared" si="257"/>
        <v>142</v>
      </c>
    </row>
    <row r="273" spans="1:37" s="35" customFormat="1" x14ac:dyDescent="0.35">
      <c r="A273" s="54" t="str">
        <f t="shared" si="271"/>
        <v>90+</v>
      </c>
      <c r="B273" s="55">
        <f t="shared" si="272"/>
        <v>28637</v>
      </c>
      <c r="C273" s="55">
        <f t="shared" si="258"/>
        <v>24973</v>
      </c>
      <c r="D273" s="55">
        <f t="shared" si="259"/>
        <v>87.2</v>
      </c>
      <c r="E273" s="55">
        <f t="shared" si="260"/>
        <v>23062</v>
      </c>
      <c r="F273" s="55"/>
      <c r="G273" s="55">
        <f t="shared" si="261"/>
        <v>80.5</v>
      </c>
      <c r="H273" s="55">
        <f t="shared" si="262"/>
        <v>48035</v>
      </c>
      <c r="J273" s="57" t="s">
        <v>324</v>
      </c>
      <c r="K273" s="56">
        <v>28637</v>
      </c>
      <c r="L273" s="56">
        <v>24979</v>
      </c>
      <c r="M273" s="57">
        <v>87.2</v>
      </c>
      <c r="N273" s="56">
        <v>23153</v>
      </c>
      <c r="O273" s="57">
        <v>80.8</v>
      </c>
      <c r="P273" s="57"/>
      <c r="Q273" s="56">
        <v>48132</v>
      </c>
      <c r="S273" s="57" t="str">
        <f t="shared" si="263"/>
        <v>90+</v>
      </c>
      <c r="T273" s="56">
        <f t="shared" si="264"/>
        <v>6</v>
      </c>
      <c r="U273" s="56">
        <f t="shared" si="265"/>
        <v>91</v>
      </c>
      <c r="V273" s="56"/>
      <c r="W273" s="56">
        <f t="shared" si="266"/>
        <v>97</v>
      </c>
      <c r="X273" s="62">
        <f t="shared" si="267"/>
        <v>2.1934634788330776E-4</v>
      </c>
      <c r="Y273" s="55">
        <f t="shared" si="268"/>
        <v>3</v>
      </c>
      <c r="Z273" s="55">
        <f t="shared" si="269"/>
        <v>45.5</v>
      </c>
      <c r="AA273" s="90"/>
      <c r="AB273" s="35">
        <f t="shared" si="273"/>
        <v>2</v>
      </c>
      <c r="AC273" s="51" t="s">
        <v>366</v>
      </c>
      <c r="AD273" s="2">
        <v>0.7</v>
      </c>
      <c r="AE273" s="48" t="str">
        <f t="shared" si="252"/>
        <v>90+</v>
      </c>
      <c r="AF273" s="45">
        <f t="shared" si="253"/>
        <v>28637</v>
      </c>
      <c r="AG273" s="45">
        <f t="shared" si="254"/>
        <v>24979</v>
      </c>
      <c r="AH273" s="45">
        <f t="shared" si="255"/>
        <v>23153</v>
      </c>
      <c r="AI273" s="46">
        <f t="shared" si="270"/>
        <v>1826</v>
      </c>
      <c r="AJ273" s="1">
        <f t="shared" si="256"/>
        <v>6</v>
      </c>
      <c r="AK273" s="1">
        <f t="shared" si="257"/>
        <v>91</v>
      </c>
    </row>
    <row r="274" spans="1:37" s="35" customFormat="1" x14ac:dyDescent="0.35">
      <c r="A274" s="54" t="str">
        <f t="shared" si="271"/>
        <v>Unknown</v>
      </c>
      <c r="B274" s="55" t="str">
        <f t="shared" si="272"/>
        <v>NA</v>
      </c>
      <c r="C274" s="55">
        <f t="shared" si="258"/>
        <v>38049</v>
      </c>
      <c r="D274" s="55" t="str">
        <f t="shared" si="259"/>
        <v>NA</v>
      </c>
      <c r="E274" s="55">
        <f t="shared" si="260"/>
        <v>14537</v>
      </c>
      <c r="F274" s="55"/>
      <c r="G274" s="55" t="str">
        <f t="shared" si="261"/>
        <v>NA</v>
      </c>
      <c r="H274" s="55">
        <f t="shared" si="262"/>
        <v>52586</v>
      </c>
      <c r="J274" s="54" t="s">
        <v>325</v>
      </c>
      <c r="K274" s="54" t="s">
        <v>326</v>
      </c>
      <c r="L274" s="55">
        <v>55670</v>
      </c>
      <c r="M274" s="54" t="s">
        <v>326</v>
      </c>
      <c r="N274" s="55">
        <v>14456</v>
      </c>
      <c r="O274" s="54" t="s">
        <v>326</v>
      </c>
      <c r="P274" s="54"/>
      <c r="Q274" s="55">
        <v>70126</v>
      </c>
      <c r="S274" s="54" t="str">
        <f t="shared" si="263"/>
        <v>Unknown</v>
      </c>
      <c r="T274" s="54">
        <f t="shared" si="264"/>
        <v>17621</v>
      </c>
      <c r="U274" s="54">
        <f t="shared" si="265"/>
        <v>-81</v>
      </c>
      <c r="V274" s="54"/>
      <c r="W274" s="54">
        <f t="shared" si="266"/>
        <v>17540</v>
      </c>
      <c r="X274" s="58">
        <f t="shared" si="267"/>
        <v>0.64418366600862764</v>
      </c>
      <c r="Y274" s="55">
        <f t="shared" si="268"/>
        <v>8810.5</v>
      </c>
      <c r="Z274" s="55">
        <f t="shared" si="269"/>
        <v>-40.5</v>
      </c>
      <c r="AA274" s="90"/>
      <c r="AB274" s="35">
        <f t="shared" si="273"/>
        <v>2</v>
      </c>
      <c r="AC274" s="50">
        <f>L276/K276</f>
        <v>0.59136772942952498</v>
      </c>
      <c r="AD274" s="2">
        <f>AC274/AD273</f>
        <v>0.84481104204217861</v>
      </c>
      <c r="AE274" s="47" t="str">
        <f t="shared" si="252"/>
        <v>Unknown</v>
      </c>
      <c r="AF274" s="45" t="str">
        <f t="shared" si="253"/>
        <v>NA</v>
      </c>
      <c r="AG274" s="45">
        <f t="shared" si="254"/>
        <v>55670</v>
      </c>
      <c r="AH274" s="45">
        <f t="shared" si="255"/>
        <v>14456</v>
      </c>
      <c r="AI274" s="45">
        <f t="shared" si="270"/>
        <v>41214</v>
      </c>
      <c r="AJ274" s="1">
        <f t="shared" si="256"/>
        <v>17621</v>
      </c>
      <c r="AK274" s="1">
        <f t="shared" si="257"/>
        <v>-81</v>
      </c>
    </row>
    <row r="275" spans="1:37" s="35" customFormat="1" x14ac:dyDescent="0.35">
      <c r="A275" s="54" t="str">
        <f t="shared" si="271"/>
        <v>12+</v>
      </c>
      <c r="B275" s="55">
        <f t="shared" si="272"/>
        <v>3806860</v>
      </c>
      <c r="C275" s="55">
        <f t="shared" si="258"/>
        <v>2616440</v>
      </c>
      <c r="D275" s="55">
        <f t="shared" si="259"/>
        <v>68.7</v>
      </c>
      <c r="E275" s="55">
        <f t="shared" si="260"/>
        <v>767586</v>
      </c>
      <c r="F275" s="55"/>
      <c r="G275" s="55">
        <f t="shared" si="261"/>
        <v>20.2</v>
      </c>
      <c r="H275" s="55">
        <f t="shared" si="262"/>
        <v>3384026</v>
      </c>
      <c r="J275" s="57" t="s">
        <v>327</v>
      </c>
      <c r="K275" s="56">
        <v>3806860</v>
      </c>
      <c r="L275" s="56">
        <v>2643794</v>
      </c>
      <c r="M275" s="57">
        <v>69.400000000000006</v>
      </c>
      <c r="N275" s="56">
        <v>836613</v>
      </c>
      <c r="O275" s="57">
        <v>22</v>
      </c>
      <c r="P275" s="57"/>
      <c r="Q275" s="56">
        <v>3480407</v>
      </c>
      <c r="S275" s="57" t="str">
        <f t="shared" si="263"/>
        <v>12+</v>
      </c>
      <c r="T275" s="60">
        <f>L275-C275</f>
        <v>27354</v>
      </c>
      <c r="U275" s="60">
        <f t="shared" si="265"/>
        <v>69027</v>
      </c>
      <c r="V275" s="60"/>
      <c r="W275" s="63">
        <f t="shared" si="266"/>
        <v>96381</v>
      </c>
      <c r="X275" s="62">
        <f t="shared" si="267"/>
        <v>1</v>
      </c>
      <c r="Y275" s="60">
        <f t="shared" si="268"/>
        <v>13677</v>
      </c>
      <c r="Z275" s="60">
        <f t="shared" si="269"/>
        <v>34513.5</v>
      </c>
      <c r="AA275" s="91"/>
      <c r="AB275" s="35">
        <f t="shared" si="273"/>
        <v>2</v>
      </c>
      <c r="AC275" s="51" t="s">
        <v>367</v>
      </c>
      <c r="AD275" s="2">
        <v>0.7</v>
      </c>
      <c r="AG275" s="38"/>
    </row>
    <row r="276" spans="1:37" s="35" customFormat="1" x14ac:dyDescent="0.35">
      <c r="A276" s="54" t="str">
        <f t="shared" si="271"/>
        <v>ALL</v>
      </c>
      <c r="B276" s="55">
        <f t="shared" si="272"/>
        <v>4470643</v>
      </c>
      <c r="C276" s="55">
        <f t="shared" si="258"/>
        <v>2616440</v>
      </c>
      <c r="D276" s="55">
        <f t="shared" si="259"/>
        <v>58.5</v>
      </c>
      <c r="E276" s="55">
        <f t="shared" si="260"/>
        <v>767586</v>
      </c>
      <c r="F276" s="55"/>
      <c r="G276" s="55">
        <f t="shared" si="261"/>
        <v>17.2</v>
      </c>
      <c r="H276" s="55">
        <f t="shared" si="262"/>
        <v>3384026</v>
      </c>
      <c r="J276" s="54" t="s">
        <v>328</v>
      </c>
      <c r="K276" s="55">
        <v>4470643</v>
      </c>
      <c r="L276" s="55">
        <v>2643794</v>
      </c>
      <c r="M276" s="54">
        <v>59.1</v>
      </c>
      <c r="N276" s="55">
        <v>836613</v>
      </c>
      <c r="O276" s="54">
        <v>18.7</v>
      </c>
      <c r="P276" s="54"/>
      <c r="Q276" s="55">
        <v>3480407</v>
      </c>
      <c r="S276" s="54" t="str">
        <f t="shared" si="263"/>
        <v>ALL</v>
      </c>
      <c r="T276" s="60">
        <f t="shared" ref="T276" si="274">L276-C276</f>
        <v>27354</v>
      </c>
      <c r="U276" s="60">
        <f t="shared" si="265"/>
        <v>69027</v>
      </c>
      <c r="V276" s="60"/>
      <c r="W276" s="63">
        <f t="shared" si="266"/>
        <v>96381</v>
      </c>
      <c r="X276" s="58">
        <f t="shared" si="267"/>
        <v>1</v>
      </c>
      <c r="Y276" s="60">
        <f t="shared" si="268"/>
        <v>13677</v>
      </c>
      <c r="Z276" s="60">
        <f t="shared" si="269"/>
        <v>34513.5</v>
      </c>
      <c r="AA276" s="91"/>
      <c r="AB276" s="35">
        <f t="shared" si="273"/>
        <v>2</v>
      </c>
      <c r="AC276" s="50">
        <f>N276/K276</f>
        <v>0.1871348260194339</v>
      </c>
      <c r="AD276" s="2">
        <f>AC276/AD275</f>
        <v>0.26733546574204847</v>
      </c>
      <c r="AG276" s="2">
        <f>T275/L275</f>
        <v>1.0346494469690149E-2</v>
      </c>
      <c r="AH276" s="2">
        <f>U275/N275</f>
        <v>8.2507682763715118E-2</v>
      </c>
      <c r="AI276" s="2">
        <f>W275/Q275</f>
        <v>2.7692450911631888E-2</v>
      </c>
    </row>
    <row r="277" spans="1:37" ht="14.5" customHeight="1" x14ac:dyDescent="0.35">
      <c r="A277" s="110">
        <f>J254</f>
        <v>44361</v>
      </c>
      <c r="B277" s="110"/>
      <c r="C277" s="110"/>
      <c r="D277" s="110"/>
      <c r="E277" s="110"/>
      <c r="F277" s="110"/>
      <c r="G277" s="110"/>
      <c r="H277" s="110"/>
      <c r="J277" s="110">
        <v>44362</v>
      </c>
      <c r="K277" s="110"/>
      <c r="L277" s="110"/>
      <c r="M277" s="110"/>
      <c r="N277" s="110"/>
      <c r="O277" s="110"/>
      <c r="P277" s="110"/>
      <c r="Q277" s="110"/>
      <c r="S277" s="113" t="str">
        <f>"Change " &amp; TEXT(A277,"DDDD MMM DD, YYYY") &amp; " -  " &amp;TEXT(J277,"DDDD MMM DD, YYYY")</f>
        <v>Change Monday Jun 14, 2021 -  Tuesday Jun 15, 2021</v>
      </c>
      <c r="T277" s="113"/>
      <c r="U277" s="113"/>
      <c r="V277" s="113"/>
      <c r="W277" s="113"/>
      <c r="X277" s="113"/>
      <c r="Y277" s="113"/>
      <c r="Z277" s="113"/>
      <c r="AA277" s="88"/>
      <c r="AB277" s="35"/>
      <c r="AC277" s="65">
        <f>A277</f>
        <v>44361</v>
      </c>
      <c r="AD277" s="35"/>
      <c r="AE277" s="35"/>
      <c r="AF277" s="35"/>
      <c r="AG277" s="35"/>
      <c r="AH277" s="35"/>
      <c r="AI277" s="35"/>
      <c r="AJ277" s="35"/>
      <c r="AK277" s="35"/>
    </row>
    <row r="278" spans="1:37" ht="27" customHeight="1" x14ac:dyDescent="0.35">
      <c r="A278" s="53" t="str">
        <f>J255</f>
        <v>Age group</v>
      </c>
      <c r="B278" s="53" t="str">
        <f t="shared" ref="B278" si="275">K255</f>
        <v>Population</v>
      </c>
      <c r="C278" s="53" t="str">
        <f t="shared" ref="C278:C299" si="276">L255</f>
        <v>Dose 1</v>
      </c>
      <c r="D278" s="53" t="str">
        <f t="shared" ref="D278:D299" si="277">M255</f>
        <v>% of population with at least 1 dose</v>
      </c>
      <c r="E278" s="53" t="str">
        <f t="shared" ref="E278:E299" si="278">N255</f>
        <v>Dose 2</v>
      </c>
      <c r="F278" s="53"/>
      <c r="G278" s="53" t="str">
        <f t="shared" ref="G278:G299" si="279">O255</f>
        <v>% of population fully vaccinated</v>
      </c>
      <c r="H278" s="53" t="str">
        <f t="shared" ref="H278:H299" si="280">Q255</f>
        <v>Total administered</v>
      </c>
      <c r="J278" s="53" t="s">
        <v>305</v>
      </c>
      <c r="K278" s="53" t="s">
        <v>2</v>
      </c>
      <c r="L278" s="53" t="s">
        <v>302</v>
      </c>
      <c r="M278" s="53" t="s">
        <v>306</v>
      </c>
      <c r="N278" s="53" t="s">
        <v>303</v>
      </c>
      <c r="O278" s="53" t="s">
        <v>307</v>
      </c>
      <c r="P278" s="53"/>
      <c r="Q278" s="53" t="s">
        <v>304</v>
      </c>
      <c r="S278" s="53" t="s">
        <v>305</v>
      </c>
      <c r="T278" s="53" t="s">
        <v>302</v>
      </c>
      <c r="U278" s="53" t="s">
        <v>303</v>
      </c>
      <c r="V278" s="53"/>
      <c r="W278" s="53" t="s">
        <v>304</v>
      </c>
      <c r="X278" s="53" t="s">
        <v>335</v>
      </c>
      <c r="Y278" s="53" t="s">
        <v>336</v>
      </c>
      <c r="Z278" s="53" t="s">
        <v>337</v>
      </c>
      <c r="AA278" s="89"/>
      <c r="AB278" s="35"/>
      <c r="AC278" s="49" t="s">
        <v>365</v>
      </c>
      <c r="AD278" s="64"/>
      <c r="AE278" s="47" t="str">
        <f t="shared" ref="AE278:AE297" si="281">J278</f>
        <v>Age group</v>
      </c>
      <c r="AF278" s="47" t="str">
        <f t="shared" ref="AF278:AF297" si="282">K278</f>
        <v>Population</v>
      </c>
      <c r="AG278" s="47" t="str">
        <f t="shared" ref="AG278:AG297" si="283">L278</f>
        <v>Dose 1</v>
      </c>
      <c r="AH278" s="47" t="str">
        <f t="shared" ref="AH278:AH297" si="284">N278</f>
        <v>Dose 2</v>
      </c>
      <c r="AI278" s="47" t="s">
        <v>334</v>
      </c>
      <c r="AJ278" s="47" t="str">
        <f t="shared" ref="AJ278:AJ297" si="285">T278</f>
        <v>Dose 1</v>
      </c>
      <c r="AK278" s="47" t="str">
        <f t="shared" ref="AK278:AK297" si="286">U278</f>
        <v>Dose 2</v>
      </c>
    </row>
    <row r="279" spans="1:37" x14ac:dyDescent="0.35">
      <c r="A279" s="54" t="str">
        <f>J256</f>
        <v>00-11</v>
      </c>
      <c r="B279" s="55">
        <f>K256</f>
        <v>663783</v>
      </c>
      <c r="C279" s="55">
        <f t="shared" si="276"/>
        <v>0</v>
      </c>
      <c r="D279" s="55">
        <f t="shared" si="277"/>
        <v>0</v>
      </c>
      <c r="E279" s="55">
        <f t="shared" si="278"/>
        <v>0</v>
      </c>
      <c r="F279" s="55"/>
      <c r="G279" s="55">
        <f t="shared" si="279"/>
        <v>0</v>
      </c>
      <c r="H279" s="55">
        <f t="shared" si="280"/>
        <v>0</v>
      </c>
      <c r="J279" s="54" t="s">
        <v>308</v>
      </c>
      <c r="K279" s="55">
        <v>663783</v>
      </c>
      <c r="L279" s="54">
        <v>0</v>
      </c>
      <c r="M279" s="54">
        <v>0</v>
      </c>
      <c r="N279" s="54">
        <v>0</v>
      </c>
      <c r="O279" s="54">
        <v>0</v>
      </c>
      <c r="P279" s="54"/>
      <c r="Q279" s="54">
        <v>0</v>
      </c>
      <c r="S279" s="54" t="str">
        <f t="shared" ref="S279:S299" si="287">A279</f>
        <v>00-11</v>
      </c>
      <c r="T279" s="55">
        <f t="shared" ref="T279:T297" si="288">L279-C279</f>
        <v>0</v>
      </c>
      <c r="U279" s="55">
        <f t="shared" ref="U279:U299" si="289">N279-E279</f>
        <v>0</v>
      </c>
      <c r="V279" s="55"/>
      <c r="W279" s="55">
        <f t="shared" ref="W279:W299" si="290">Q279-H279</f>
        <v>0</v>
      </c>
      <c r="X279" s="58">
        <f t="shared" ref="X279:X299" si="291">T279/T$299</f>
        <v>0</v>
      </c>
      <c r="Y279" s="55">
        <f t="shared" ref="Y279:Y299" si="292">T279/$AB279</f>
        <v>0</v>
      </c>
      <c r="Z279" s="55">
        <f t="shared" ref="Z279:Z299" si="293">U279/$AB279</f>
        <v>0</v>
      </c>
      <c r="AA279" s="90"/>
      <c r="AB279" s="35">
        <f>IF(DATEDIF(A277,J277,"D")&lt;1,1,DATEDIF(A277,J277,"D"))</f>
        <v>1</v>
      </c>
      <c r="AC279" s="51" t="s">
        <v>366</v>
      </c>
      <c r="AD279" s="2">
        <v>0.7</v>
      </c>
      <c r="AE279" s="47" t="str">
        <f t="shared" si="281"/>
        <v>00-11</v>
      </c>
      <c r="AF279" s="45">
        <f t="shared" si="282"/>
        <v>663783</v>
      </c>
      <c r="AG279" s="45">
        <f t="shared" si="283"/>
        <v>0</v>
      </c>
      <c r="AH279" s="45">
        <f t="shared" si="284"/>
        <v>0</v>
      </c>
      <c r="AI279" s="45">
        <f t="shared" ref="AI279:AI297" si="294">AG279-AH279</f>
        <v>0</v>
      </c>
      <c r="AJ279" s="1">
        <f t="shared" si="285"/>
        <v>0</v>
      </c>
      <c r="AK279" s="1">
        <f t="shared" si="286"/>
        <v>0</v>
      </c>
    </row>
    <row r="280" spans="1:37" x14ac:dyDescent="0.35">
      <c r="A280" s="54" t="str">
        <f t="shared" ref="A280:A299" si="295">J257</f>
        <v>12-14</v>
      </c>
      <c r="B280" s="55">
        <f t="shared" ref="B280:B299" si="296">K257</f>
        <v>166087</v>
      </c>
      <c r="C280" s="60">
        <f t="shared" si="276"/>
        <v>90239</v>
      </c>
      <c r="D280" s="55">
        <f t="shared" si="277"/>
        <v>54.3</v>
      </c>
      <c r="E280" s="60">
        <f t="shared" si="278"/>
        <v>1896</v>
      </c>
      <c r="F280" s="60"/>
      <c r="G280" s="55">
        <f t="shared" si="279"/>
        <v>1.1000000000000001</v>
      </c>
      <c r="H280" s="55">
        <f t="shared" si="280"/>
        <v>92135</v>
      </c>
      <c r="J280" s="54" t="str">
        <f t="shared" ref="J280" si="297">S257</f>
        <v>12-14</v>
      </c>
      <c r="K280" s="56">
        <v>166087</v>
      </c>
      <c r="L280" s="60">
        <v>90531</v>
      </c>
      <c r="M280" s="57">
        <v>54.5</v>
      </c>
      <c r="N280" s="60">
        <v>2057</v>
      </c>
      <c r="O280" s="57">
        <v>1.2</v>
      </c>
      <c r="P280" s="57"/>
      <c r="Q280" s="56">
        <v>92588</v>
      </c>
      <c r="S280" s="59" t="str">
        <f t="shared" si="287"/>
        <v>12-14</v>
      </c>
      <c r="T280" s="60">
        <f t="shared" si="288"/>
        <v>292</v>
      </c>
      <c r="U280" s="60">
        <f t="shared" si="289"/>
        <v>161</v>
      </c>
      <c r="V280" s="60"/>
      <c r="W280" s="60">
        <f t="shared" si="290"/>
        <v>453</v>
      </c>
      <c r="X280" s="61">
        <f t="shared" si="291"/>
        <v>2.6434908564186132E-2</v>
      </c>
      <c r="Y280" s="60">
        <f t="shared" si="292"/>
        <v>292</v>
      </c>
      <c r="Z280" s="60">
        <f t="shared" si="293"/>
        <v>161</v>
      </c>
      <c r="AA280" s="91"/>
      <c r="AB280" s="35">
        <f>AB279</f>
        <v>1</v>
      </c>
      <c r="AC280" s="50">
        <f>C298/B298</f>
        <v>0.69448154121769645</v>
      </c>
      <c r="AD280" s="2">
        <f>AC280/AD279</f>
        <v>0.99211648745385217</v>
      </c>
      <c r="AE280" s="47" t="str">
        <f t="shared" si="281"/>
        <v>12-14</v>
      </c>
      <c r="AF280" s="45">
        <f t="shared" si="282"/>
        <v>166087</v>
      </c>
      <c r="AG280" s="45">
        <f t="shared" si="283"/>
        <v>90531</v>
      </c>
      <c r="AH280" s="45">
        <f t="shared" si="284"/>
        <v>2057</v>
      </c>
      <c r="AI280" s="45">
        <f t="shared" si="294"/>
        <v>88474</v>
      </c>
      <c r="AJ280" s="1">
        <f t="shared" si="285"/>
        <v>292</v>
      </c>
      <c r="AK280" s="1">
        <f t="shared" si="286"/>
        <v>161</v>
      </c>
    </row>
    <row r="281" spans="1:37" x14ac:dyDescent="0.35">
      <c r="A281" s="54" t="str">
        <f t="shared" si="295"/>
        <v>15-19</v>
      </c>
      <c r="B281" s="55">
        <f t="shared" si="296"/>
        <v>258656</v>
      </c>
      <c r="C281" s="60">
        <f t="shared" si="276"/>
        <v>152335</v>
      </c>
      <c r="D281" s="55">
        <f t="shared" si="277"/>
        <v>58.9</v>
      </c>
      <c r="E281" s="60">
        <f t="shared" si="278"/>
        <v>8066</v>
      </c>
      <c r="F281" s="60"/>
      <c r="G281" s="55">
        <f t="shared" si="279"/>
        <v>3.1</v>
      </c>
      <c r="H281" s="55">
        <f t="shared" si="280"/>
        <v>160401</v>
      </c>
      <c r="J281" s="54" t="s">
        <v>309</v>
      </c>
      <c r="K281" s="55">
        <v>258656</v>
      </c>
      <c r="L281" s="60">
        <v>152742</v>
      </c>
      <c r="M281" s="54">
        <v>59.1</v>
      </c>
      <c r="N281" s="60">
        <v>8772</v>
      </c>
      <c r="O281" s="54">
        <v>3.4</v>
      </c>
      <c r="P281" s="54"/>
      <c r="Q281" s="55">
        <v>161514</v>
      </c>
      <c r="S281" s="54" t="str">
        <f t="shared" si="287"/>
        <v>15-19</v>
      </c>
      <c r="T281" s="60">
        <f t="shared" si="288"/>
        <v>407</v>
      </c>
      <c r="U281" s="60">
        <f t="shared" si="289"/>
        <v>706</v>
      </c>
      <c r="V281" s="60"/>
      <c r="W281" s="60">
        <f t="shared" si="290"/>
        <v>1113</v>
      </c>
      <c r="X281" s="61">
        <f t="shared" si="291"/>
        <v>3.6845917074053956E-2</v>
      </c>
      <c r="Y281" s="60">
        <f t="shared" si="292"/>
        <v>407</v>
      </c>
      <c r="Z281" s="60">
        <f t="shared" si="293"/>
        <v>706</v>
      </c>
      <c r="AA281" s="91"/>
      <c r="AB281" s="35">
        <f t="shared" ref="AB281:AB299" si="298">AB280</f>
        <v>1</v>
      </c>
      <c r="AC281" s="52" t="s">
        <v>367</v>
      </c>
      <c r="AD281" s="2">
        <v>0.7</v>
      </c>
      <c r="AE281" s="47" t="str">
        <f t="shared" si="281"/>
        <v>15-19</v>
      </c>
      <c r="AF281" s="45">
        <f t="shared" si="282"/>
        <v>258656</v>
      </c>
      <c r="AG281" s="45">
        <f t="shared" si="283"/>
        <v>152742</v>
      </c>
      <c r="AH281" s="45">
        <f t="shared" si="284"/>
        <v>8772</v>
      </c>
      <c r="AI281" s="45">
        <f t="shared" si="294"/>
        <v>143970</v>
      </c>
      <c r="AJ281" s="1">
        <f t="shared" si="285"/>
        <v>407</v>
      </c>
      <c r="AK281" s="1">
        <f t="shared" si="286"/>
        <v>706</v>
      </c>
    </row>
    <row r="282" spans="1:37" x14ac:dyDescent="0.35">
      <c r="A282" s="54" t="str">
        <f t="shared" si="295"/>
        <v>20-24</v>
      </c>
      <c r="B282" s="55">
        <f t="shared" si="296"/>
        <v>276991</v>
      </c>
      <c r="C282" s="55">
        <f t="shared" si="276"/>
        <v>155845</v>
      </c>
      <c r="D282" s="55">
        <f t="shared" si="277"/>
        <v>56.3</v>
      </c>
      <c r="E282" s="55">
        <f t="shared" si="278"/>
        <v>17655</v>
      </c>
      <c r="F282" s="55"/>
      <c r="G282" s="55">
        <f t="shared" si="279"/>
        <v>6.4</v>
      </c>
      <c r="H282" s="55">
        <f t="shared" si="280"/>
        <v>173500</v>
      </c>
      <c r="J282" s="57" t="s">
        <v>310</v>
      </c>
      <c r="K282" s="56">
        <v>276991</v>
      </c>
      <c r="L282" s="56">
        <v>156366</v>
      </c>
      <c r="M282" s="57">
        <v>56.5</v>
      </c>
      <c r="N282" s="56">
        <v>19072</v>
      </c>
      <c r="O282" s="57">
        <v>6.9</v>
      </c>
      <c r="P282" s="57"/>
      <c r="Q282" s="56">
        <v>175438</v>
      </c>
      <c r="S282" s="57" t="str">
        <f t="shared" si="287"/>
        <v>20-24</v>
      </c>
      <c r="T282" s="56">
        <f t="shared" si="288"/>
        <v>521</v>
      </c>
      <c r="U282" s="56">
        <f t="shared" si="289"/>
        <v>1417</v>
      </c>
      <c r="V282" s="56"/>
      <c r="W282" s="56">
        <f t="shared" si="290"/>
        <v>1938</v>
      </c>
      <c r="X282" s="62">
        <f t="shared" si="291"/>
        <v>4.7166395075140324E-2</v>
      </c>
      <c r="Y282" s="55">
        <f t="shared" si="292"/>
        <v>521</v>
      </c>
      <c r="Z282" s="55">
        <f t="shared" si="293"/>
        <v>1417</v>
      </c>
      <c r="AA282" s="90"/>
      <c r="AB282" s="35">
        <f t="shared" si="298"/>
        <v>1</v>
      </c>
      <c r="AC282" s="50">
        <f>E298/B298</f>
        <v>0.21976458288458203</v>
      </c>
      <c r="AD282" s="2">
        <f>AC282/AD281</f>
        <v>0.3139494041208315</v>
      </c>
      <c r="AE282" s="47" t="str">
        <f t="shared" si="281"/>
        <v>20-24</v>
      </c>
      <c r="AF282" s="45">
        <f t="shared" si="282"/>
        <v>276991</v>
      </c>
      <c r="AG282" s="45">
        <f t="shared" si="283"/>
        <v>156366</v>
      </c>
      <c r="AH282" s="45">
        <f t="shared" si="284"/>
        <v>19072</v>
      </c>
      <c r="AI282" s="45">
        <f t="shared" si="294"/>
        <v>137294</v>
      </c>
      <c r="AJ282" s="1">
        <f t="shared" si="285"/>
        <v>521</v>
      </c>
      <c r="AK282" s="1">
        <f t="shared" si="286"/>
        <v>1417</v>
      </c>
    </row>
    <row r="283" spans="1:37" x14ac:dyDescent="0.35">
      <c r="A283" s="54" t="str">
        <f t="shared" si="295"/>
        <v>25-29</v>
      </c>
      <c r="B283" s="55">
        <f t="shared" si="296"/>
        <v>310735</v>
      </c>
      <c r="C283" s="55">
        <f t="shared" si="276"/>
        <v>172320</v>
      </c>
      <c r="D283" s="55">
        <f t="shared" si="277"/>
        <v>55.5</v>
      </c>
      <c r="E283" s="55">
        <f t="shared" si="278"/>
        <v>26122</v>
      </c>
      <c r="F283" s="55"/>
      <c r="G283" s="55">
        <f t="shared" si="279"/>
        <v>8.4</v>
      </c>
      <c r="H283" s="55">
        <f t="shared" si="280"/>
        <v>198442</v>
      </c>
      <c r="J283" s="54" t="s">
        <v>311</v>
      </c>
      <c r="K283" s="55">
        <v>310735</v>
      </c>
      <c r="L283" s="55">
        <v>172895</v>
      </c>
      <c r="M283" s="54">
        <v>55.6</v>
      </c>
      <c r="N283" s="55">
        <v>27992</v>
      </c>
      <c r="O283" s="54">
        <v>9</v>
      </c>
      <c r="P283" s="54"/>
      <c r="Q283" s="55">
        <v>200887</v>
      </c>
      <c r="S283" s="54" t="str">
        <f t="shared" si="287"/>
        <v>25-29</v>
      </c>
      <c r="T283" s="55">
        <f t="shared" si="288"/>
        <v>575</v>
      </c>
      <c r="U283" s="55">
        <f t="shared" si="289"/>
        <v>1870</v>
      </c>
      <c r="V283" s="55"/>
      <c r="W283" s="55">
        <f t="shared" si="290"/>
        <v>2445</v>
      </c>
      <c r="X283" s="58">
        <f t="shared" si="291"/>
        <v>5.2055042549339126E-2</v>
      </c>
      <c r="Y283" s="55">
        <f t="shared" si="292"/>
        <v>575</v>
      </c>
      <c r="Z283" s="55">
        <f t="shared" si="293"/>
        <v>1870</v>
      </c>
      <c r="AA283" s="90"/>
      <c r="AB283" s="35">
        <f t="shared" si="298"/>
        <v>1</v>
      </c>
      <c r="AC283" s="49" t="s">
        <v>363</v>
      </c>
      <c r="AD283" s="35"/>
      <c r="AE283" s="47" t="str">
        <f t="shared" si="281"/>
        <v>25-29</v>
      </c>
      <c r="AF283" s="45">
        <f t="shared" si="282"/>
        <v>310735</v>
      </c>
      <c r="AG283" s="45">
        <f t="shared" si="283"/>
        <v>172895</v>
      </c>
      <c r="AH283" s="45">
        <f t="shared" si="284"/>
        <v>27992</v>
      </c>
      <c r="AI283" s="45">
        <f t="shared" si="294"/>
        <v>144903</v>
      </c>
      <c r="AJ283" s="1">
        <f t="shared" si="285"/>
        <v>575</v>
      </c>
      <c r="AK283" s="1">
        <f t="shared" si="286"/>
        <v>1870</v>
      </c>
    </row>
    <row r="284" spans="1:37" x14ac:dyDescent="0.35">
      <c r="A284" s="54" t="str">
        <f t="shared" si="295"/>
        <v>30-34</v>
      </c>
      <c r="B284" s="55">
        <f t="shared" si="296"/>
        <v>356322</v>
      </c>
      <c r="C284" s="55">
        <f t="shared" si="276"/>
        <v>207266</v>
      </c>
      <c r="D284" s="55">
        <f t="shared" si="277"/>
        <v>58.2</v>
      </c>
      <c r="E284" s="55">
        <f t="shared" si="278"/>
        <v>35001</v>
      </c>
      <c r="F284" s="55"/>
      <c r="G284" s="55">
        <f t="shared" si="279"/>
        <v>9.8000000000000007</v>
      </c>
      <c r="H284" s="55">
        <f t="shared" si="280"/>
        <v>242267</v>
      </c>
      <c r="J284" s="57" t="s">
        <v>312</v>
      </c>
      <c r="K284" s="56">
        <v>356322</v>
      </c>
      <c r="L284" s="56">
        <v>207845</v>
      </c>
      <c r="M284" s="57">
        <v>58.3</v>
      </c>
      <c r="N284" s="56">
        <v>37480</v>
      </c>
      <c r="O284" s="57">
        <v>10.5</v>
      </c>
      <c r="P284" s="57"/>
      <c r="Q284" s="56">
        <v>245325</v>
      </c>
      <c r="S284" s="57" t="str">
        <f t="shared" si="287"/>
        <v>30-34</v>
      </c>
      <c r="T284" s="56">
        <f t="shared" si="288"/>
        <v>579</v>
      </c>
      <c r="U284" s="56">
        <f t="shared" si="289"/>
        <v>2479</v>
      </c>
      <c r="V284" s="56"/>
      <c r="W284" s="56">
        <f t="shared" si="290"/>
        <v>3058</v>
      </c>
      <c r="X284" s="62">
        <f t="shared" si="291"/>
        <v>5.2417164584464965E-2</v>
      </c>
      <c r="Y284" s="55">
        <f t="shared" si="292"/>
        <v>579</v>
      </c>
      <c r="Z284" s="55">
        <f t="shared" si="293"/>
        <v>2479</v>
      </c>
      <c r="AA284" s="90"/>
      <c r="AB284" s="35">
        <f t="shared" si="298"/>
        <v>1</v>
      </c>
      <c r="AC284" s="51" t="s">
        <v>366</v>
      </c>
      <c r="AD284" s="2">
        <v>0.7</v>
      </c>
      <c r="AE284" s="47" t="str">
        <f t="shared" si="281"/>
        <v>30-34</v>
      </c>
      <c r="AF284" s="45">
        <f t="shared" si="282"/>
        <v>356322</v>
      </c>
      <c r="AG284" s="45">
        <f t="shared" si="283"/>
        <v>207845</v>
      </c>
      <c r="AH284" s="45">
        <f t="shared" si="284"/>
        <v>37480</v>
      </c>
      <c r="AI284" s="45">
        <f t="shared" si="294"/>
        <v>170365</v>
      </c>
      <c r="AJ284" s="1">
        <f t="shared" si="285"/>
        <v>579</v>
      </c>
      <c r="AK284" s="1">
        <f t="shared" si="286"/>
        <v>2479</v>
      </c>
    </row>
    <row r="285" spans="1:37" x14ac:dyDescent="0.35">
      <c r="A285" s="54" t="str">
        <f t="shared" si="295"/>
        <v>35-39</v>
      </c>
      <c r="B285" s="55">
        <f t="shared" si="296"/>
        <v>366699</v>
      </c>
      <c r="C285" s="55">
        <f t="shared" si="276"/>
        <v>225503</v>
      </c>
      <c r="D285" s="55">
        <f t="shared" si="277"/>
        <v>61.5</v>
      </c>
      <c r="E285" s="55">
        <f t="shared" si="278"/>
        <v>40301</v>
      </c>
      <c r="F285" s="55"/>
      <c r="G285" s="55">
        <f t="shared" si="279"/>
        <v>11</v>
      </c>
      <c r="H285" s="55">
        <f t="shared" si="280"/>
        <v>265804</v>
      </c>
      <c r="J285" s="54" t="s">
        <v>313</v>
      </c>
      <c r="K285" s="55">
        <v>366699</v>
      </c>
      <c r="L285" s="55">
        <v>226100</v>
      </c>
      <c r="M285" s="54">
        <v>61.7</v>
      </c>
      <c r="N285" s="55">
        <v>43220</v>
      </c>
      <c r="O285" s="54">
        <v>11.8</v>
      </c>
      <c r="P285" s="54"/>
      <c r="Q285" s="55">
        <v>269320</v>
      </c>
      <c r="S285" s="54" t="str">
        <f t="shared" si="287"/>
        <v>35-39</v>
      </c>
      <c r="T285" s="55">
        <f t="shared" si="288"/>
        <v>597</v>
      </c>
      <c r="U285" s="55">
        <f t="shared" si="289"/>
        <v>2919</v>
      </c>
      <c r="V285" s="55"/>
      <c r="W285" s="55">
        <f t="shared" si="290"/>
        <v>3516</v>
      </c>
      <c r="X285" s="58">
        <f t="shared" si="291"/>
        <v>5.4046713742531234E-2</v>
      </c>
      <c r="Y285" s="55">
        <f t="shared" si="292"/>
        <v>597</v>
      </c>
      <c r="Z285" s="55">
        <f t="shared" si="293"/>
        <v>2919</v>
      </c>
      <c r="AA285" s="90"/>
      <c r="AB285" s="35">
        <f t="shared" si="298"/>
        <v>1</v>
      </c>
      <c r="AC285" s="50">
        <f>C299/B299</f>
        <v>0.59136772942952498</v>
      </c>
      <c r="AD285" s="2">
        <f>AC285/AD284</f>
        <v>0.84481104204217861</v>
      </c>
      <c r="AE285" s="47" t="str">
        <f t="shared" si="281"/>
        <v>35-39</v>
      </c>
      <c r="AF285" s="45">
        <f t="shared" si="282"/>
        <v>366699</v>
      </c>
      <c r="AG285" s="45">
        <f t="shared" si="283"/>
        <v>226100</v>
      </c>
      <c r="AH285" s="45">
        <f t="shared" si="284"/>
        <v>43220</v>
      </c>
      <c r="AI285" s="45">
        <f t="shared" si="294"/>
        <v>182880</v>
      </c>
      <c r="AJ285" s="1">
        <f t="shared" si="285"/>
        <v>597</v>
      </c>
      <c r="AK285" s="1">
        <f t="shared" si="286"/>
        <v>2919</v>
      </c>
    </row>
    <row r="286" spans="1:37" x14ac:dyDescent="0.35">
      <c r="A286" s="54" t="str">
        <f t="shared" si="295"/>
        <v>40-44</v>
      </c>
      <c r="B286" s="55">
        <f t="shared" si="296"/>
        <v>325544</v>
      </c>
      <c r="C286" s="55">
        <f t="shared" si="276"/>
        <v>214556</v>
      </c>
      <c r="D286" s="55">
        <f t="shared" si="277"/>
        <v>65.900000000000006</v>
      </c>
      <c r="E286" s="55">
        <f t="shared" si="278"/>
        <v>42820</v>
      </c>
      <c r="F286" s="55"/>
      <c r="G286" s="55">
        <f t="shared" si="279"/>
        <v>13.2</v>
      </c>
      <c r="H286" s="55">
        <f t="shared" si="280"/>
        <v>257376</v>
      </c>
      <c r="J286" s="57" t="s">
        <v>314</v>
      </c>
      <c r="K286" s="56">
        <v>325544</v>
      </c>
      <c r="L286" s="56">
        <v>215045</v>
      </c>
      <c r="M286" s="57">
        <v>66.099999999999994</v>
      </c>
      <c r="N286" s="56">
        <v>47079</v>
      </c>
      <c r="O286" s="57">
        <v>14.5</v>
      </c>
      <c r="P286" s="57"/>
      <c r="Q286" s="56">
        <v>262124</v>
      </c>
      <c r="S286" s="57" t="str">
        <f t="shared" si="287"/>
        <v>40-44</v>
      </c>
      <c r="T286" s="56">
        <f t="shared" si="288"/>
        <v>489</v>
      </c>
      <c r="U286" s="56">
        <f t="shared" si="289"/>
        <v>4259</v>
      </c>
      <c r="V286" s="56"/>
      <c r="W286" s="56">
        <f t="shared" si="290"/>
        <v>4748</v>
      </c>
      <c r="X286" s="62">
        <f t="shared" si="291"/>
        <v>4.4269418794133625E-2</v>
      </c>
      <c r="Y286" s="55">
        <f t="shared" si="292"/>
        <v>489</v>
      </c>
      <c r="Z286" s="55">
        <f t="shared" si="293"/>
        <v>4259</v>
      </c>
      <c r="AA286" s="90"/>
      <c r="AB286" s="35">
        <f t="shared" si="298"/>
        <v>1</v>
      </c>
      <c r="AC286" s="52" t="s">
        <v>367</v>
      </c>
      <c r="AD286" s="2">
        <v>0.7</v>
      </c>
      <c r="AE286" s="47" t="str">
        <f t="shared" si="281"/>
        <v>40-44</v>
      </c>
      <c r="AF286" s="45">
        <f t="shared" si="282"/>
        <v>325544</v>
      </c>
      <c r="AG286" s="45">
        <f t="shared" si="283"/>
        <v>215045</v>
      </c>
      <c r="AH286" s="45">
        <f t="shared" si="284"/>
        <v>47079</v>
      </c>
      <c r="AI286" s="45">
        <f t="shared" si="294"/>
        <v>167966</v>
      </c>
      <c r="AJ286" s="1">
        <f t="shared" si="285"/>
        <v>489</v>
      </c>
      <c r="AK286" s="1">
        <f t="shared" si="286"/>
        <v>4259</v>
      </c>
    </row>
    <row r="287" spans="1:37" x14ac:dyDescent="0.35">
      <c r="A287" s="54" t="str">
        <f t="shared" si="295"/>
        <v>45-49</v>
      </c>
      <c r="B287" s="55">
        <f t="shared" si="296"/>
        <v>291312</v>
      </c>
      <c r="C287" s="55">
        <f t="shared" si="276"/>
        <v>202062</v>
      </c>
      <c r="D287" s="55">
        <f t="shared" si="277"/>
        <v>69.400000000000006</v>
      </c>
      <c r="E287" s="55">
        <f t="shared" si="278"/>
        <v>42881</v>
      </c>
      <c r="F287" s="55"/>
      <c r="G287" s="55">
        <f t="shared" si="279"/>
        <v>14.7</v>
      </c>
      <c r="H287" s="55">
        <f t="shared" si="280"/>
        <v>244943</v>
      </c>
      <c r="J287" s="54" t="s">
        <v>315</v>
      </c>
      <c r="K287" s="55">
        <v>291312</v>
      </c>
      <c r="L287" s="55">
        <v>202460</v>
      </c>
      <c r="M287" s="54">
        <v>69.5</v>
      </c>
      <c r="N287" s="55">
        <v>47003</v>
      </c>
      <c r="O287" s="54">
        <v>16.100000000000001</v>
      </c>
      <c r="P287" s="54"/>
      <c r="Q287" s="55">
        <v>249463</v>
      </c>
      <c r="S287" s="54" t="str">
        <f t="shared" si="287"/>
        <v>45-49</v>
      </c>
      <c r="T287" s="55">
        <f t="shared" si="288"/>
        <v>398</v>
      </c>
      <c r="U287" s="55">
        <f t="shared" si="289"/>
        <v>4122</v>
      </c>
      <c r="V287" s="55"/>
      <c r="W287" s="55">
        <f t="shared" si="290"/>
        <v>4520</v>
      </c>
      <c r="X287" s="58">
        <f t="shared" si="291"/>
        <v>3.6031142495020825E-2</v>
      </c>
      <c r="Y287" s="55">
        <f t="shared" si="292"/>
        <v>398</v>
      </c>
      <c r="Z287" s="55">
        <f t="shared" si="293"/>
        <v>4122</v>
      </c>
      <c r="AA287" s="90"/>
      <c r="AB287" s="35">
        <f t="shared" si="298"/>
        <v>1</v>
      </c>
      <c r="AC287" s="50">
        <f>E299/B299</f>
        <v>0.1871348260194339</v>
      </c>
      <c r="AD287" s="2">
        <f>AC287/AD286</f>
        <v>0.26733546574204847</v>
      </c>
      <c r="AE287" s="47" t="str">
        <f t="shared" si="281"/>
        <v>45-49</v>
      </c>
      <c r="AF287" s="45">
        <f t="shared" si="282"/>
        <v>291312</v>
      </c>
      <c r="AG287" s="45">
        <f t="shared" si="283"/>
        <v>202460</v>
      </c>
      <c r="AH287" s="45">
        <f t="shared" si="284"/>
        <v>47003</v>
      </c>
      <c r="AI287" s="45">
        <f t="shared" si="294"/>
        <v>155457</v>
      </c>
      <c r="AJ287" s="1">
        <f t="shared" si="285"/>
        <v>398</v>
      </c>
      <c r="AK287" s="1">
        <f t="shared" si="286"/>
        <v>4122</v>
      </c>
    </row>
    <row r="288" spans="1:37" x14ac:dyDescent="0.35">
      <c r="A288" s="54" t="str">
        <f t="shared" si="295"/>
        <v>50-54</v>
      </c>
      <c r="B288" s="55">
        <f t="shared" si="296"/>
        <v>262948</v>
      </c>
      <c r="C288" s="55">
        <f t="shared" si="276"/>
        <v>196464</v>
      </c>
      <c r="D288" s="55">
        <f t="shared" si="277"/>
        <v>74.7</v>
      </c>
      <c r="E288" s="55">
        <f t="shared" si="278"/>
        <v>45647</v>
      </c>
      <c r="F288" s="55"/>
      <c r="G288" s="55">
        <f t="shared" si="279"/>
        <v>17.399999999999999</v>
      </c>
      <c r="H288" s="55">
        <f t="shared" si="280"/>
        <v>242111</v>
      </c>
      <c r="J288" s="57" t="s">
        <v>316</v>
      </c>
      <c r="K288" s="56">
        <v>262948</v>
      </c>
      <c r="L288" s="56">
        <v>196844</v>
      </c>
      <c r="M288" s="57">
        <v>74.900000000000006</v>
      </c>
      <c r="N288" s="56">
        <v>50000</v>
      </c>
      <c r="O288" s="57">
        <v>19</v>
      </c>
      <c r="P288" s="57"/>
      <c r="Q288" s="56">
        <v>246844</v>
      </c>
      <c r="S288" s="57" t="str">
        <f t="shared" si="287"/>
        <v>50-54</v>
      </c>
      <c r="T288" s="56">
        <f t="shared" si="288"/>
        <v>380</v>
      </c>
      <c r="U288" s="56">
        <f t="shared" si="289"/>
        <v>4353</v>
      </c>
      <c r="V288" s="56"/>
      <c r="W288" s="56">
        <f t="shared" si="290"/>
        <v>4733</v>
      </c>
      <c r="X288" s="62">
        <f t="shared" si="291"/>
        <v>3.4401593336954556E-2</v>
      </c>
      <c r="Y288" s="55">
        <f t="shared" si="292"/>
        <v>380</v>
      </c>
      <c r="Z288" s="55">
        <f t="shared" si="293"/>
        <v>4353</v>
      </c>
      <c r="AA288" s="90"/>
      <c r="AB288" s="35">
        <f t="shared" si="298"/>
        <v>1</v>
      </c>
      <c r="AC288" s="35"/>
      <c r="AD288" s="36"/>
      <c r="AE288" s="47" t="str">
        <f t="shared" si="281"/>
        <v>50-54</v>
      </c>
      <c r="AF288" s="45">
        <f t="shared" si="282"/>
        <v>262948</v>
      </c>
      <c r="AG288" s="45">
        <f t="shared" si="283"/>
        <v>196844</v>
      </c>
      <c r="AH288" s="45">
        <f t="shared" si="284"/>
        <v>50000</v>
      </c>
      <c r="AI288" s="45">
        <f t="shared" si="294"/>
        <v>146844</v>
      </c>
      <c r="AJ288" s="1">
        <f t="shared" si="285"/>
        <v>380</v>
      </c>
      <c r="AK288" s="1">
        <f t="shared" si="286"/>
        <v>4353</v>
      </c>
    </row>
    <row r="289" spans="1:38" x14ac:dyDescent="0.35">
      <c r="A289" s="54" t="str">
        <f t="shared" si="295"/>
        <v>55-59</v>
      </c>
      <c r="B289" s="55">
        <f t="shared" si="296"/>
        <v>285387</v>
      </c>
      <c r="C289" s="55">
        <f t="shared" si="276"/>
        <v>213887</v>
      </c>
      <c r="D289" s="55">
        <f t="shared" si="277"/>
        <v>74.900000000000006</v>
      </c>
      <c r="E289" s="55">
        <f t="shared" si="278"/>
        <v>62005</v>
      </c>
      <c r="F289" s="55"/>
      <c r="G289" s="55">
        <f t="shared" si="279"/>
        <v>21.7</v>
      </c>
      <c r="H289" s="55">
        <f t="shared" si="280"/>
        <v>275892</v>
      </c>
      <c r="J289" s="54" t="s">
        <v>317</v>
      </c>
      <c r="K289" s="55">
        <v>285387</v>
      </c>
      <c r="L289" s="55">
        <v>214283</v>
      </c>
      <c r="M289" s="54">
        <v>75.099999999999994</v>
      </c>
      <c r="N289" s="55">
        <v>67571</v>
      </c>
      <c r="O289" s="54">
        <v>23.7</v>
      </c>
      <c r="P289" s="54"/>
      <c r="Q289" s="55">
        <v>281854</v>
      </c>
      <c r="S289" s="54" t="str">
        <f t="shared" si="287"/>
        <v>55-59</v>
      </c>
      <c r="T289" s="55">
        <f t="shared" si="288"/>
        <v>396</v>
      </c>
      <c r="U289" s="55">
        <f t="shared" si="289"/>
        <v>5566</v>
      </c>
      <c r="V289" s="55"/>
      <c r="W289" s="55">
        <f t="shared" si="290"/>
        <v>5962</v>
      </c>
      <c r="X289" s="58">
        <f t="shared" si="291"/>
        <v>3.5850081477457905E-2</v>
      </c>
      <c r="Y289" s="55">
        <f t="shared" si="292"/>
        <v>396</v>
      </c>
      <c r="Z289" s="55">
        <f t="shared" si="293"/>
        <v>5566</v>
      </c>
      <c r="AA289" s="90"/>
      <c r="AB289" s="35">
        <f t="shared" si="298"/>
        <v>1</v>
      </c>
      <c r="AC289" s="65">
        <f>J277</f>
        <v>44362</v>
      </c>
      <c r="AD289" s="36"/>
      <c r="AE289" s="47" t="str">
        <f t="shared" si="281"/>
        <v>55-59</v>
      </c>
      <c r="AF289" s="45">
        <f t="shared" si="282"/>
        <v>285387</v>
      </c>
      <c r="AG289" s="45">
        <f t="shared" si="283"/>
        <v>214283</v>
      </c>
      <c r="AH289" s="45">
        <f t="shared" si="284"/>
        <v>67571</v>
      </c>
      <c r="AI289" s="45">
        <f t="shared" si="294"/>
        <v>146712</v>
      </c>
      <c r="AJ289" s="1">
        <f t="shared" si="285"/>
        <v>396</v>
      </c>
      <c r="AK289" s="1">
        <f t="shared" si="286"/>
        <v>5566</v>
      </c>
    </row>
    <row r="290" spans="1:38" x14ac:dyDescent="0.35">
      <c r="A290" s="54" t="str">
        <f t="shared" si="295"/>
        <v>60-64</v>
      </c>
      <c r="B290" s="55">
        <f t="shared" si="296"/>
        <v>271707</v>
      </c>
      <c r="C290" s="55">
        <f t="shared" si="276"/>
        <v>215691</v>
      </c>
      <c r="D290" s="55">
        <f t="shared" si="277"/>
        <v>79.400000000000006</v>
      </c>
      <c r="E290" s="55">
        <f t="shared" si="278"/>
        <v>97123</v>
      </c>
      <c r="F290" s="55"/>
      <c r="G290" s="55">
        <f t="shared" si="279"/>
        <v>35.700000000000003</v>
      </c>
      <c r="H290" s="55">
        <f t="shared" si="280"/>
        <v>312814</v>
      </c>
      <c r="J290" s="57" t="s">
        <v>318</v>
      </c>
      <c r="K290" s="56">
        <v>271707</v>
      </c>
      <c r="L290" s="56">
        <v>216027</v>
      </c>
      <c r="M290" s="57">
        <v>79.5</v>
      </c>
      <c r="N290" s="56">
        <v>102477</v>
      </c>
      <c r="O290" s="57">
        <v>37.700000000000003</v>
      </c>
      <c r="P290" s="57"/>
      <c r="Q290" s="56">
        <v>318504</v>
      </c>
      <c r="S290" s="57" t="str">
        <f t="shared" si="287"/>
        <v>60-64</v>
      </c>
      <c r="T290" s="56">
        <f t="shared" si="288"/>
        <v>336</v>
      </c>
      <c r="U290" s="56">
        <f t="shared" si="289"/>
        <v>5354</v>
      </c>
      <c r="V290" s="56"/>
      <c r="W290" s="56">
        <f t="shared" si="290"/>
        <v>5690</v>
      </c>
      <c r="X290" s="62">
        <f t="shared" si="291"/>
        <v>3.0418250950570342E-2</v>
      </c>
      <c r="Y290" s="55">
        <f t="shared" si="292"/>
        <v>336</v>
      </c>
      <c r="Z290" s="55">
        <f t="shared" si="293"/>
        <v>5354</v>
      </c>
      <c r="AA290" s="90"/>
      <c r="AB290" s="35">
        <f t="shared" si="298"/>
        <v>1</v>
      </c>
      <c r="AC290" s="49" t="s">
        <v>365</v>
      </c>
      <c r="AD290" s="35"/>
      <c r="AE290" s="47" t="str">
        <f t="shared" si="281"/>
        <v>60-64</v>
      </c>
      <c r="AF290" s="45">
        <f t="shared" si="282"/>
        <v>271707</v>
      </c>
      <c r="AG290" s="45">
        <f t="shared" si="283"/>
        <v>216027</v>
      </c>
      <c r="AH290" s="45">
        <f t="shared" si="284"/>
        <v>102477</v>
      </c>
      <c r="AI290" s="45">
        <f t="shared" si="294"/>
        <v>113550</v>
      </c>
      <c r="AJ290" s="1">
        <f t="shared" si="285"/>
        <v>336</v>
      </c>
      <c r="AK290" s="1">
        <f t="shared" si="286"/>
        <v>5354</v>
      </c>
    </row>
    <row r="291" spans="1:38" x14ac:dyDescent="0.35">
      <c r="A291" s="54" t="str">
        <f t="shared" si="295"/>
        <v>65-69</v>
      </c>
      <c r="B291" s="55">
        <f t="shared" si="296"/>
        <v>217596</v>
      </c>
      <c r="C291" s="55">
        <f t="shared" si="276"/>
        <v>183127</v>
      </c>
      <c r="D291" s="55">
        <f t="shared" si="277"/>
        <v>84.2</v>
      </c>
      <c r="E291" s="55">
        <f t="shared" si="278"/>
        <v>107536</v>
      </c>
      <c r="F291" s="55"/>
      <c r="G291" s="55">
        <f t="shared" si="279"/>
        <v>49.4</v>
      </c>
      <c r="H291" s="55">
        <f t="shared" si="280"/>
        <v>290663</v>
      </c>
      <c r="J291" s="54" t="s">
        <v>319</v>
      </c>
      <c r="K291" s="55">
        <v>217596</v>
      </c>
      <c r="L291" s="55">
        <v>183428</v>
      </c>
      <c r="M291" s="54">
        <v>84.3</v>
      </c>
      <c r="N291" s="55">
        <v>111963</v>
      </c>
      <c r="O291" s="54">
        <v>51.4</v>
      </c>
      <c r="P291" s="54"/>
      <c r="Q291" s="55">
        <v>295391</v>
      </c>
      <c r="S291" s="54" t="str">
        <f t="shared" si="287"/>
        <v>65-69</v>
      </c>
      <c r="T291" s="55">
        <f t="shared" si="288"/>
        <v>301</v>
      </c>
      <c r="U291" s="55">
        <f t="shared" si="289"/>
        <v>4427</v>
      </c>
      <c r="V291" s="55"/>
      <c r="W291" s="55">
        <f t="shared" si="290"/>
        <v>4728</v>
      </c>
      <c r="X291" s="58">
        <f t="shared" si="291"/>
        <v>2.7249683143219267E-2</v>
      </c>
      <c r="Y291" s="55">
        <f t="shared" si="292"/>
        <v>301</v>
      </c>
      <c r="Z291" s="55">
        <f t="shared" si="293"/>
        <v>4427</v>
      </c>
      <c r="AA291" s="90"/>
      <c r="AB291" s="35">
        <f t="shared" si="298"/>
        <v>1</v>
      </c>
      <c r="AC291" s="51" t="s">
        <v>366</v>
      </c>
      <c r="AD291" s="2">
        <v>0.7</v>
      </c>
      <c r="AE291" s="47" t="str">
        <f t="shared" si="281"/>
        <v>65-69</v>
      </c>
      <c r="AF291" s="45">
        <f t="shared" si="282"/>
        <v>217596</v>
      </c>
      <c r="AG291" s="45">
        <f t="shared" si="283"/>
        <v>183428</v>
      </c>
      <c r="AH291" s="45">
        <f t="shared" si="284"/>
        <v>111963</v>
      </c>
      <c r="AI291" s="45">
        <f t="shared" si="294"/>
        <v>71465</v>
      </c>
      <c r="AJ291" s="1">
        <f t="shared" si="285"/>
        <v>301</v>
      </c>
      <c r="AK291" s="1">
        <f t="shared" si="286"/>
        <v>4427</v>
      </c>
    </row>
    <row r="292" spans="1:38" x14ac:dyDescent="0.35">
      <c r="A292" s="54" t="str">
        <f t="shared" si="295"/>
        <v>70-74</v>
      </c>
      <c r="B292" s="55">
        <f t="shared" si="296"/>
        <v>166506</v>
      </c>
      <c r="C292" s="55">
        <f t="shared" si="276"/>
        <v>141495</v>
      </c>
      <c r="D292" s="55">
        <f t="shared" si="277"/>
        <v>85</v>
      </c>
      <c r="E292" s="55">
        <f t="shared" si="278"/>
        <v>99669</v>
      </c>
      <c r="F292" s="55"/>
      <c r="G292" s="55">
        <f t="shared" si="279"/>
        <v>59.9</v>
      </c>
      <c r="H292" s="55">
        <f t="shared" si="280"/>
        <v>241164</v>
      </c>
      <c r="J292" s="57" t="s">
        <v>320</v>
      </c>
      <c r="K292" s="56">
        <v>166506</v>
      </c>
      <c r="L292" s="56">
        <v>141694</v>
      </c>
      <c r="M292" s="57">
        <v>85.1</v>
      </c>
      <c r="N292" s="56">
        <v>102646</v>
      </c>
      <c r="O292" s="57">
        <v>61.6</v>
      </c>
      <c r="P292" s="57"/>
      <c r="Q292" s="56">
        <v>244340</v>
      </c>
      <c r="S292" s="57" t="str">
        <f t="shared" si="287"/>
        <v>70-74</v>
      </c>
      <c r="T292" s="56">
        <f t="shared" si="288"/>
        <v>199</v>
      </c>
      <c r="U292" s="56">
        <f t="shared" si="289"/>
        <v>2977</v>
      </c>
      <c r="V292" s="56"/>
      <c r="W292" s="56">
        <f t="shared" si="290"/>
        <v>3176</v>
      </c>
      <c r="X292" s="62">
        <f t="shared" si="291"/>
        <v>1.8015571247510413E-2</v>
      </c>
      <c r="Y292" s="55">
        <f t="shared" si="292"/>
        <v>199</v>
      </c>
      <c r="Z292" s="55">
        <f t="shared" si="293"/>
        <v>2977</v>
      </c>
      <c r="AA292" s="90"/>
      <c r="AB292" s="35">
        <f t="shared" si="298"/>
        <v>1</v>
      </c>
      <c r="AC292" s="50">
        <f>L298/K298</f>
        <v>0.69738314516425615</v>
      </c>
      <c r="AD292" s="2">
        <f>AC292/AD291</f>
        <v>0.99626163594893746</v>
      </c>
      <c r="AE292" s="48" t="str">
        <f t="shared" si="281"/>
        <v>70-74</v>
      </c>
      <c r="AF292" s="45">
        <f t="shared" si="282"/>
        <v>166506</v>
      </c>
      <c r="AG292" s="45">
        <f t="shared" si="283"/>
        <v>141694</v>
      </c>
      <c r="AH292" s="45">
        <f t="shared" si="284"/>
        <v>102646</v>
      </c>
      <c r="AI292" s="46">
        <f t="shared" si="294"/>
        <v>39048</v>
      </c>
      <c r="AJ292" s="1">
        <f t="shared" si="285"/>
        <v>199</v>
      </c>
      <c r="AK292" s="1">
        <f t="shared" si="286"/>
        <v>2977</v>
      </c>
    </row>
    <row r="293" spans="1:38" x14ac:dyDescent="0.35">
      <c r="A293" s="54" t="str">
        <f t="shared" si="295"/>
        <v>75-79</v>
      </c>
      <c r="B293" s="55">
        <f t="shared" si="296"/>
        <v>107003</v>
      </c>
      <c r="C293" s="55">
        <f t="shared" si="276"/>
        <v>91980</v>
      </c>
      <c r="D293" s="55">
        <f t="shared" si="277"/>
        <v>86</v>
      </c>
      <c r="E293" s="55">
        <f t="shared" si="278"/>
        <v>81563</v>
      </c>
      <c r="F293" s="55"/>
      <c r="G293" s="55">
        <f t="shared" si="279"/>
        <v>76.2</v>
      </c>
      <c r="H293" s="55">
        <f t="shared" si="280"/>
        <v>173543</v>
      </c>
      <c r="J293" s="54" t="s">
        <v>321</v>
      </c>
      <c r="K293" s="55">
        <v>107003</v>
      </c>
      <c r="L293" s="55">
        <v>92069</v>
      </c>
      <c r="M293" s="54">
        <v>86</v>
      </c>
      <c r="N293" s="55">
        <v>81927</v>
      </c>
      <c r="O293" s="54">
        <v>76.599999999999994</v>
      </c>
      <c r="P293" s="54"/>
      <c r="Q293" s="55">
        <v>173996</v>
      </c>
      <c r="S293" s="54" t="str">
        <f t="shared" si="287"/>
        <v>75-79</v>
      </c>
      <c r="T293" s="55">
        <f t="shared" si="288"/>
        <v>89</v>
      </c>
      <c r="U293" s="55">
        <f t="shared" si="289"/>
        <v>364</v>
      </c>
      <c r="V293" s="55"/>
      <c r="W293" s="55">
        <f t="shared" si="290"/>
        <v>453</v>
      </c>
      <c r="X293" s="58">
        <f t="shared" si="291"/>
        <v>8.0572152815498819E-3</v>
      </c>
      <c r="Y293" s="55">
        <f t="shared" si="292"/>
        <v>89</v>
      </c>
      <c r="Z293" s="55">
        <f t="shared" si="293"/>
        <v>364</v>
      </c>
      <c r="AA293" s="90"/>
      <c r="AB293" s="35">
        <f t="shared" si="298"/>
        <v>1</v>
      </c>
      <c r="AC293" s="51" t="s">
        <v>367</v>
      </c>
      <c r="AD293" s="2">
        <v>0.7</v>
      </c>
      <c r="AE293" s="48" t="str">
        <f t="shared" si="281"/>
        <v>75-79</v>
      </c>
      <c r="AF293" s="45">
        <f t="shared" si="282"/>
        <v>107003</v>
      </c>
      <c r="AG293" s="45">
        <f t="shared" si="283"/>
        <v>92069</v>
      </c>
      <c r="AH293" s="45">
        <f t="shared" si="284"/>
        <v>81927</v>
      </c>
      <c r="AI293" s="46">
        <f t="shared" si="294"/>
        <v>10142</v>
      </c>
      <c r="AJ293" s="1">
        <f t="shared" si="285"/>
        <v>89</v>
      </c>
      <c r="AK293" s="1">
        <f t="shared" si="286"/>
        <v>364</v>
      </c>
    </row>
    <row r="294" spans="1:38" x14ac:dyDescent="0.35">
      <c r="A294" s="54" t="str">
        <f t="shared" si="295"/>
        <v>80-84</v>
      </c>
      <c r="B294" s="55">
        <f t="shared" si="296"/>
        <v>69877</v>
      </c>
      <c r="C294" s="55">
        <f t="shared" si="276"/>
        <v>61196</v>
      </c>
      <c r="D294" s="55">
        <f t="shared" si="277"/>
        <v>87.6</v>
      </c>
      <c r="E294" s="55">
        <f t="shared" si="278"/>
        <v>55041</v>
      </c>
      <c r="F294" s="55"/>
      <c r="G294" s="55">
        <f t="shared" si="279"/>
        <v>78.8</v>
      </c>
      <c r="H294" s="55">
        <f t="shared" si="280"/>
        <v>116237</v>
      </c>
      <c r="J294" s="57" t="s">
        <v>322</v>
      </c>
      <c r="K294" s="56">
        <v>69877</v>
      </c>
      <c r="L294" s="56">
        <v>61237</v>
      </c>
      <c r="M294" s="57">
        <v>87.6</v>
      </c>
      <c r="N294" s="56">
        <v>55246</v>
      </c>
      <c r="O294" s="57">
        <v>79.099999999999994</v>
      </c>
      <c r="P294" s="57"/>
      <c r="Q294" s="56">
        <v>116483</v>
      </c>
      <c r="S294" s="57" t="str">
        <f t="shared" si="287"/>
        <v>80-84</v>
      </c>
      <c r="T294" s="56">
        <f t="shared" si="288"/>
        <v>41</v>
      </c>
      <c r="U294" s="56">
        <f t="shared" si="289"/>
        <v>205</v>
      </c>
      <c r="V294" s="56"/>
      <c r="W294" s="56">
        <f t="shared" si="290"/>
        <v>246</v>
      </c>
      <c r="X294" s="62">
        <f t="shared" si="291"/>
        <v>3.7117508600398334E-3</v>
      </c>
      <c r="Y294" s="55">
        <f t="shared" si="292"/>
        <v>41</v>
      </c>
      <c r="Z294" s="55">
        <f t="shared" si="293"/>
        <v>205</v>
      </c>
      <c r="AA294" s="90"/>
      <c r="AB294" s="35">
        <f t="shared" si="298"/>
        <v>1</v>
      </c>
      <c r="AC294" s="50">
        <f>N298/K298</f>
        <v>0.23079230652033433</v>
      </c>
      <c r="AD294" s="2">
        <f>AC294/AD293</f>
        <v>0.32970329502904905</v>
      </c>
      <c r="AE294" s="48" t="str">
        <f t="shared" si="281"/>
        <v>80-84</v>
      </c>
      <c r="AF294" s="45">
        <f t="shared" si="282"/>
        <v>69877</v>
      </c>
      <c r="AG294" s="45">
        <f t="shared" si="283"/>
        <v>61237</v>
      </c>
      <c r="AH294" s="45">
        <f t="shared" si="284"/>
        <v>55246</v>
      </c>
      <c r="AI294" s="46">
        <f t="shared" si="294"/>
        <v>5991</v>
      </c>
      <c r="AJ294" s="1">
        <f t="shared" si="285"/>
        <v>41</v>
      </c>
      <c r="AK294" s="1">
        <f t="shared" si="286"/>
        <v>205</v>
      </c>
    </row>
    <row r="295" spans="1:38" x14ac:dyDescent="0.35">
      <c r="A295" s="54" t="str">
        <f t="shared" si="295"/>
        <v>85-89</v>
      </c>
      <c r="B295" s="55">
        <f t="shared" si="296"/>
        <v>44852</v>
      </c>
      <c r="C295" s="55">
        <f t="shared" si="276"/>
        <v>39179</v>
      </c>
      <c r="D295" s="55">
        <f t="shared" si="277"/>
        <v>87.4</v>
      </c>
      <c r="E295" s="55">
        <f t="shared" si="278"/>
        <v>35678</v>
      </c>
      <c r="F295" s="55"/>
      <c r="G295" s="55">
        <f t="shared" si="279"/>
        <v>79.5</v>
      </c>
      <c r="H295" s="55">
        <f t="shared" si="280"/>
        <v>74857</v>
      </c>
      <c r="J295" s="54" t="s">
        <v>323</v>
      </c>
      <c r="K295" s="55">
        <v>44852</v>
      </c>
      <c r="L295" s="55">
        <v>39192</v>
      </c>
      <c r="M295" s="54">
        <v>87.4</v>
      </c>
      <c r="N295" s="55">
        <v>35793</v>
      </c>
      <c r="O295" s="54">
        <v>79.8</v>
      </c>
      <c r="P295" s="54"/>
      <c r="Q295" s="55">
        <v>74985</v>
      </c>
      <c r="S295" s="54" t="str">
        <f t="shared" si="287"/>
        <v>85-89</v>
      </c>
      <c r="T295" s="55">
        <f t="shared" si="288"/>
        <v>13</v>
      </c>
      <c r="U295" s="55">
        <f t="shared" si="289"/>
        <v>115</v>
      </c>
      <c r="V295" s="55"/>
      <c r="W295" s="55">
        <f t="shared" si="290"/>
        <v>128</v>
      </c>
      <c r="X295" s="58">
        <f t="shared" si="291"/>
        <v>1.1768966141589715E-3</v>
      </c>
      <c r="Y295" s="55">
        <f t="shared" si="292"/>
        <v>13</v>
      </c>
      <c r="Z295" s="55">
        <f t="shared" si="293"/>
        <v>115</v>
      </c>
      <c r="AA295" s="90"/>
      <c r="AB295" s="35">
        <f t="shared" si="298"/>
        <v>1</v>
      </c>
      <c r="AC295" s="49" t="s">
        <v>362</v>
      </c>
      <c r="AD295" s="35"/>
      <c r="AE295" s="48" t="str">
        <f t="shared" si="281"/>
        <v>85-89</v>
      </c>
      <c r="AF295" s="45">
        <f t="shared" si="282"/>
        <v>44852</v>
      </c>
      <c r="AG295" s="45">
        <f t="shared" si="283"/>
        <v>39192</v>
      </c>
      <c r="AH295" s="45">
        <f t="shared" si="284"/>
        <v>35793</v>
      </c>
      <c r="AI295" s="46">
        <f t="shared" si="294"/>
        <v>3399</v>
      </c>
      <c r="AJ295" s="1">
        <f t="shared" si="285"/>
        <v>13</v>
      </c>
      <c r="AK295" s="1">
        <f t="shared" si="286"/>
        <v>115</v>
      </c>
    </row>
    <row r="296" spans="1:38" x14ac:dyDescent="0.35">
      <c r="A296" s="54" t="str">
        <f t="shared" si="295"/>
        <v>90+</v>
      </c>
      <c r="B296" s="55">
        <f t="shared" si="296"/>
        <v>28637</v>
      </c>
      <c r="C296" s="55">
        <f t="shared" si="276"/>
        <v>24979</v>
      </c>
      <c r="D296" s="55">
        <f t="shared" si="277"/>
        <v>87.2</v>
      </c>
      <c r="E296" s="55">
        <f t="shared" si="278"/>
        <v>23153</v>
      </c>
      <c r="F296" s="55"/>
      <c r="G296" s="55">
        <f t="shared" si="279"/>
        <v>80.8</v>
      </c>
      <c r="H296" s="55">
        <f t="shared" si="280"/>
        <v>48132</v>
      </c>
      <c r="J296" s="57" t="s">
        <v>324</v>
      </c>
      <c r="K296" s="56">
        <v>28637</v>
      </c>
      <c r="L296" s="56">
        <v>24987</v>
      </c>
      <c r="M296" s="57">
        <v>87.3</v>
      </c>
      <c r="N296" s="56">
        <v>23203</v>
      </c>
      <c r="O296" s="57">
        <v>81</v>
      </c>
      <c r="P296" s="57"/>
      <c r="Q296" s="56">
        <v>48190</v>
      </c>
      <c r="S296" s="57" t="str">
        <f t="shared" si="287"/>
        <v>90+</v>
      </c>
      <c r="T296" s="56">
        <f t="shared" si="288"/>
        <v>8</v>
      </c>
      <c r="U296" s="56">
        <f t="shared" si="289"/>
        <v>50</v>
      </c>
      <c r="V296" s="56"/>
      <c r="W296" s="56">
        <f t="shared" si="290"/>
        <v>58</v>
      </c>
      <c r="X296" s="62">
        <f t="shared" si="291"/>
        <v>7.2424407025167478E-4</v>
      </c>
      <c r="Y296" s="55">
        <f t="shared" si="292"/>
        <v>8</v>
      </c>
      <c r="Z296" s="55">
        <f t="shared" si="293"/>
        <v>50</v>
      </c>
      <c r="AA296" s="90"/>
      <c r="AB296" s="35">
        <f t="shared" si="298"/>
        <v>1</v>
      </c>
      <c r="AC296" s="51" t="s">
        <v>366</v>
      </c>
      <c r="AD296" s="2">
        <v>0.7</v>
      </c>
      <c r="AE296" s="48" t="str">
        <f t="shared" si="281"/>
        <v>90+</v>
      </c>
      <c r="AF296" s="45">
        <f t="shared" si="282"/>
        <v>28637</v>
      </c>
      <c r="AG296" s="45">
        <f t="shared" si="283"/>
        <v>24987</v>
      </c>
      <c r="AH296" s="45">
        <f t="shared" si="284"/>
        <v>23203</v>
      </c>
      <c r="AI296" s="46">
        <f t="shared" si="294"/>
        <v>1784</v>
      </c>
      <c r="AJ296" s="1">
        <f t="shared" si="285"/>
        <v>8</v>
      </c>
      <c r="AK296" s="1">
        <f t="shared" si="286"/>
        <v>50</v>
      </c>
    </row>
    <row r="297" spans="1:38" x14ac:dyDescent="0.35">
      <c r="A297" s="54" t="str">
        <f t="shared" si="295"/>
        <v>Unknown</v>
      </c>
      <c r="B297" s="55" t="str">
        <f t="shared" si="296"/>
        <v>NA</v>
      </c>
      <c r="C297" s="55">
        <f t="shared" si="276"/>
        <v>55670</v>
      </c>
      <c r="D297" s="55" t="str">
        <f t="shared" si="277"/>
        <v>NA</v>
      </c>
      <c r="E297" s="55">
        <f t="shared" si="278"/>
        <v>14456</v>
      </c>
      <c r="F297" s="55"/>
      <c r="G297" s="55" t="str">
        <f t="shared" si="279"/>
        <v>NA</v>
      </c>
      <c r="H297" s="55">
        <f t="shared" si="280"/>
        <v>70126</v>
      </c>
      <c r="J297" s="54" t="s">
        <v>325</v>
      </c>
      <c r="K297" s="54" t="s">
        <v>326</v>
      </c>
      <c r="L297" s="55">
        <v>61095</v>
      </c>
      <c r="M297" s="54" t="s">
        <v>326</v>
      </c>
      <c r="N297" s="55">
        <v>15093</v>
      </c>
      <c r="O297" s="54" t="s">
        <v>326</v>
      </c>
      <c r="P297" s="54"/>
      <c r="Q297" s="55">
        <v>76188</v>
      </c>
      <c r="S297" s="54" t="str">
        <f t="shared" si="287"/>
        <v>Unknown</v>
      </c>
      <c r="T297" s="54">
        <f t="shared" si="288"/>
        <v>5425</v>
      </c>
      <c r="U297" s="54">
        <f t="shared" si="289"/>
        <v>637</v>
      </c>
      <c r="V297" s="54"/>
      <c r="W297" s="54">
        <f t="shared" si="290"/>
        <v>6062</v>
      </c>
      <c r="X297" s="58">
        <f t="shared" si="291"/>
        <v>0.49112801013941698</v>
      </c>
      <c r="Y297" s="55">
        <f t="shared" si="292"/>
        <v>5425</v>
      </c>
      <c r="Z297" s="55">
        <f t="shared" si="293"/>
        <v>637</v>
      </c>
      <c r="AA297" s="90"/>
      <c r="AB297" s="35">
        <f t="shared" si="298"/>
        <v>1</v>
      </c>
      <c r="AC297" s="50">
        <f>L299/K299</f>
        <v>0.59383851495187601</v>
      </c>
      <c r="AD297" s="2">
        <f>AC297/AD296</f>
        <v>0.84834073564553725</v>
      </c>
      <c r="AE297" s="47" t="str">
        <f t="shared" si="281"/>
        <v>Unknown</v>
      </c>
      <c r="AF297" s="45" t="str">
        <f t="shared" si="282"/>
        <v>NA</v>
      </c>
      <c r="AG297" s="45">
        <f t="shared" si="283"/>
        <v>61095</v>
      </c>
      <c r="AH297" s="45">
        <f t="shared" si="284"/>
        <v>15093</v>
      </c>
      <c r="AI297" s="45">
        <f t="shared" si="294"/>
        <v>46002</v>
      </c>
      <c r="AJ297" s="1">
        <f t="shared" si="285"/>
        <v>5425</v>
      </c>
      <c r="AK297" s="1">
        <f t="shared" si="286"/>
        <v>637</v>
      </c>
    </row>
    <row r="298" spans="1:38" x14ac:dyDescent="0.35">
      <c r="A298" s="54" t="str">
        <f t="shared" si="295"/>
        <v>12+</v>
      </c>
      <c r="B298" s="55">
        <f t="shared" si="296"/>
        <v>3806860</v>
      </c>
      <c r="C298" s="55">
        <f t="shared" si="276"/>
        <v>2643794</v>
      </c>
      <c r="D298" s="55">
        <f t="shared" si="277"/>
        <v>69.400000000000006</v>
      </c>
      <c r="E298" s="55">
        <f t="shared" si="278"/>
        <v>836613</v>
      </c>
      <c r="F298" s="55"/>
      <c r="G298" s="55">
        <f t="shared" si="279"/>
        <v>22</v>
      </c>
      <c r="H298" s="55">
        <f t="shared" si="280"/>
        <v>3480407</v>
      </c>
      <c r="J298" s="57" t="s">
        <v>327</v>
      </c>
      <c r="K298" s="56">
        <v>3806860</v>
      </c>
      <c r="L298" s="56">
        <v>2654840</v>
      </c>
      <c r="M298" s="57">
        <v>69.7</v>
      </c>
      <c r="N298" s="56">
        <v>878594</v>
      </c>
      <c r="O298" s="57">
        <v>23.1</v>
      </c>
      <c r="P298" s="57"/>
      <c r="Q298" s="56">
        <v>3533434</v>
      </c>
      <c r="S298" s="57" t="str">
        <f t="shared" si="287"/>
        <v>12+</v>
      </c>
      <c r="T298" s="60">
        <f>L298-C298</f>
        <v>11046</v>
      </c>
      <c r="U298" s="60">
        <f t="shared" si="289"/>
        <v>41981</v>
      </c>
      <c r="V298" s="60"/>
      <c r="W298" s="63">
        <f t="shared" si="290"/>
        <v>53027</v>
      </c>
      <c r="X298" s="62">
        <f t="shared" si="291"/>
        <v>1</v>
      </c>
      <c r="Y298" s="60">
        <f t="shared" si="292"/>
        <v>11046</v>
      </c>
      <c r="Z298" s="60">
        <f t="shared" si="293"/>
        <v>41981</v>
      </c>
      <c r="AA298" s="91"/>
      <c r="AB298" s="35">
        <f t="shared" si="298"/>
        <v>1</v>
      </c>
      <c r="AC298" s="51" t="s">
        <v>367</v>
      </c>
      <c r="AD298" s="2">
        <v>0.7</v>
      </c>
      <c r="AE298" s="35"/>
      <c r="AF298" s="35"/>
      <c r="AG298" s="38"/>
      <c r="AH298" s="35"/>
      <c r="AI298" s="35"/>
      <c r="AJ298" s="35"/>
      <c r="AK298" s="35"/>
    </row>
    <row r="299" spans="1:38" x14ac:dyDescent="0.35">
      <c r="A299" s="54" t="str">
        <f t="shared" si="295"/>
        <v>ALL</v>
      </c>
      <c r="B299" s="55">
        <f t="shared" si="296"/>
        <v>4470643</v>
      </c>
      <c r="C299" s="55">
        <f t="shared" si="276"/>
        <v>2643794</v>
      </c>
      <c r="D299" s="55">
        <f t="shared" si="277"/>
        <v>59.1</v>
      </c>
      <c r="E299" s="55">
        <f t="shared" si="278"/>
        <v>836613</v>
      </c>
      <c r="F299" s="55"/>
      <c r="G299" s="55">
        <f t="shared" si="279"/>
        <v>18.7</v>
      </c>
      <c r="H299" s="55">
        <f t="shared" si="280"/>
        <v>3480407</v>
      </c>
      <c r="J299" s="54" t="s">
        <v>328</v>
      </c>
      <c r="K299" s="55">
        <v>4470643</v>
      </c>
      <c r="L299" s="55">
        <v>2654840</v>
      </c>
      <c r="M299" s="54">
        <v>59.4</v>
      </c>
      <c r="N299" s="55">
        <v>878594</v>
      </c>
      <c r="O299" s="54">
        <v>19.600000000000001</v>
      </c>
      <c r="P299" s="54"/>
      <c r="Q299" s="55">
        <v>3533434</v>
      </c>
      <c r="S299" s="54" t="str">
        <f t="shared" si="287"/>
        <v>ALL</v>
      </c>
      <c r="T299" s="60">
        <f t="shared" ref="T299" si="299">L299-C299</f>
        <v>11046</v>
      </c>
      <c r="U299" s="60">
        <f t="shared" si="289"/>
        <v>41981</v>
      </c>
      <c r="V299" s="60"/>
      <c r="W299" s="63">
        <f t="shared" si="290"/>
        <v>53027</v>
      </c>
      <c r="X299" s="58">
        <f t="shared" si="291"/>
        <v>1</v>
      </c>
      <c r="Y299" s="60">
        <f t="shared" si="292"/>
        <v>11046</v>
      </c>
      <c r="Z299" s="60">
        <f t="shared" si="293"/>
        <v>41981</v>
      </c>
      <c r="AA299" s="91"/>
      <c r="AB299" s="35">
        <f t="shared" si="298"/>
        <v>1</v>
      </c>
      <c r="AC299" s="50">
        <f>N299/K299</f>
        <v>0.19652519782948449</v>
      </c>
      <c r="AD299" s="2">
        <f>AC299/AD298</f>
        <v>0.28075028261354928</v>
      </c>
      <c r="AE299" s="35"/>
      <c r="AF299" s="35"/>
      <c r="AG299" s="2">
        <f>T298/L298</f>
        <v>4.1607027165478901E-3</v>
      </c>
      <c r="AH299" s="2">
        <f>U298/N298</f>
        <v>4.7782024461810575E-2</v>
      </c>
      <c r="AI299" s="2">
        <f>W298/Q298</f>
        <v>1.5007213945414008E-2</v>
      </c>
      <c r="AJ299" s="35"/>
      <c r="AK299" s="35"/>
    </row>
    <row r="300" spans="1:38" x14ac:dyDescent="0.35">
      <c r="A300" s="110">
        <f>J277</f>
        <v>44362</v>
      </c>
      <c r="B300" s="110"/>
      <c r="C300" s="110"/>
      <c r="D300" s="110"/>
      <c r="E300" s="110"/>
      <c r="F300" s="110"/>
      <c r="G300" s="110"/>
      <c r="H300" s="110"/>
      <c r="J300" s="110">
        <v>44363</v>
      </c>
      <c r="K300" s="110"/>
      <c r="L300" s="110"/>
      <c r="M300" s="110"/>
      <c r="N300" s="110"/>
      <c r="O300" s="110"/>
      <c r="P300" s="110"/>
      <c r="Q300" s="110"/>
      <c r="S300" s="113" t="str">
        <f>"Change " &amp; TEXT(A300,"DDDD MMM DD, YYYY") &amp; " -  " &amp;TEXT(J300,"DDDD MMM DD, YYYY")</f>
        <v>Change Tuesday Jun 15, 2021 -  Wednesday Jun 16, 2021</v>
      </c>
      <c r="T300" s="113"/>
      <c r="U300" s="113"/>
      <c r="V300" s="113"/>
      <c r="W300" s="113"/>
      <c r="X300" s="113"/>
      <c r="Y300" s="113"/>
      <c r="Z300" s="113"/>
      <c r="AA300" s="88"/>
      <c r="AB300" s="35"/>
      <c r="AC300" s="65">
        <f>A300</f>
        <v>44362</v>
      </c>
      <c r="AD300" s="35"/>
      <c r="AE300" s="35"/>
      <c r="AF300" s="35"/>
      <c r="AG300" s="35"/>
      <c r="AH300" s="35"/>
      <c r="AI300" s="35"/>
      <c r="AJ300" s="35"/>
      <c r="AK300" s="35"/>
      <c r="AL300" s="35"/>
    </row>
    <row r="301" spans="1:38" ht="36" thickBot="1" x14ac:dyDescent="0.4">
      <c r="A301" s="53" t="str">
        <f>J278</f>
        <v>Age group</v>
      </c>
      <c r="B301" s="53" t="str">
        <f t="shared" ref="B301" si="300">K278</f>
        <v>Population</v>
      </c>
      <c r="C301" s="53" t="str">
        <f t="shared" ref="C301:C322" si="301">L278</f>
        <v>Dose 1</v>
      </c>
      <c r="D301" s="53" t="str">
        <f t="shared" ref="D301:D322" si="302">M278</f>
        <v>% of population with at least 1 dose</v>
      </c>
      <c r="E301" s="53" t="str">
        <f t="shared" ref="E301:E322" si="303">N278</f>
        <v>Dose 2</v>
      </c>
      <c r="F301" s="53"/>
      <c r="G301" s="53" t="str">
        <f t="shared" ref="G301:G322" si="304">O278</f>
        <v>% of population fully vaccinated</v>
      </c>
      <c r="H301" s="53" t="str">
        <f t="shared" ref="H301:H322" si="305">Q278</f>
        <v>Total administered</v>
      </c>
      <c r="J301" s="25" t="s">
        <v>305</v>
      </c>
      <c r="K301" s="25" t="s">
        <v>2</v>
      </c>
      <c r="L301" s="25" t="s">
        <v>302</v>
      </c>
      <c r="M301" s="25" t="s">
        <v>306</v>
      </c>
      <c r="N301" s="25" t="s">
        <v>303</v>
      </c>
      <c r="O301" s="25" t="s">
        <v>307</v>
      </c>
      <c r="P301" s="25"/>
      <c r="Q301" s="25" t="s">
        <v>304</v>
      </c>
      <c r="S301" s="53" t="s">
        <v>305</v>
      </c>
      <c r="T301" s="53" t="s">
        <v>302</v>
      </c>
      <c r="U301" s="53" t="s">
        <v>303</v>
      </c>
      <c r="V301" s="53"/>
      <c r="W301" s="53" t="s">
        <v>304</v>
      </c>
      <c r="X301" s="53" t="s">
        <v>335</v>
      </c>
      <c r="Y301" s="53" t="s">
        <v>336</v>
      </c>
      <c r="Z301" s="53" t="s">
        <v>337</v>
      </c>
      <c r="AA301" s="89"/>
      <c r="AB301" s="35"/>
      <c r="AC301" s="49" t="s">
        <v>365</v>
      </c>
      <c r="AD301" s="64"/>
      <c r="AE301" s="47" t="str">
        <f t="shared" ref="AE301:AE320" si="306">J301</f>
        <v>Age group</v>
      </c>
      <c r="AF301" s="47" t="str">
        <f t="shared" ref="AF301:AF320" si="307">K301</f>
        <v>Population</v>
      </c>
      <c r="AG301" s="47" t="str">
        <f t="shared" ref="AG301:AG320" si="308">L301</f>
        <v>Dose 1</v>
      </c>
      <c r="AH301" s="47" t="str">
        <f t="shared" ref="AH301:AH320" si="309">N301</f>
        <v>Dose 2</v>
      </c>
      <c r="AI301" s="47" t="s">
        <v>334</v>
      </c>
      <c r="AJ301" s="47" t="str">
        <f t="shared" ref="AJ301:AJ320" si="310">T301</f>
        <v>Dose 1</v>
      </c>
      <c r="AK301" s="47" t="str">
        <f t="shared" ref="AK301:AK320" si="311">U301</f>
        <v>Dose 2</v>
      </c>
      <c r="AL301" s="35"/>
    </row>
    <row r="302" spans="1:38" ht="15" thickBot="1" x14ac:dyDescent="0.4">
      <c r="A302" s="54" t="str">
        <f>J279</f>
        <v>00-11</v>
      </c>
      <c r="B302" s="55">
        <f>K279</f>
        <v>663783</v>
      </c>
      <c r="C302" s="55">
        <f t="shared" si="301"/>
        <v>0</v>
      </c>
      <c r="D302" s="55">
        <f t="shared" si="302"/>
        <v>0</v>
      </c>
      <c r="E302" s="55">
        <f t="shared" si="303"/>
        <v>0</v>
      </c>
      <c r="F302" s="55"/>
      <c r="G302" s="55">
        <f t="shared" si="304"/>
        <v>0</v>
      </c>
      <c r="H302" s="55">
        <f t="shared" si="305"/>
        <v>0</v>
      </c>
      <c r="J302" s="75" t="s">
        <v>308</v>
      </c>
      <c r="K302" s="22">
        <v>663783</v>
      </c>
      <c r="L302" s="75">
        <v>0</v>
      </c>
      <c r="M302" s="75">
        <v>0</v>
      </c>
      <c r="N302" s="75">
        <v>0</v>
      </c>
      <c r="O302" s="75">
        <v>0</v>
      </c>
      <c r="P302" s="75"/>
      <c r="Q302" s="75">
        <v>0</v>
      </c>
      <c r="S302" s="54" t="str">
        <f t="shared" ref="S302:S322" si="312">A302</f>
        <v>00-11</v>
      </c>
      <c r="T302" s="55">
        <f t="shared" ref="T302:T320" si="313">L302-C302</f>
        <v>0</v>
      </c>
      <c r="U302" s="55">
        <f t="shared" ref="U302:U322" si="314">N302-E302</f>
        <v>0</v>
      </c>
      <c r="V302" s="55"/>
      <c r="W302" s="55">
        <f t="shared" ref="W302:W322" si="315">Q302-H302</f>
        <v>0</v>
      </c>
      <c r="X302" s="58">
        <f t="shared" ref="X302:X322" si="316">T302/T$299</f>
        <v>0</v>
      </c>
      <c r="Y302" s="55">
        <f t="shared" ref="Y302:Y322" si="317">T302/$AB302</f>
        <v>0</v>
      </c>
      <c r="Z302" s="55">
        <f t="shared" ref="Z302:Z322" si="318">U302/$AB302</f>
        <v>0</v>
      </c>
      <c r="AA302" s="90"/>
      <c r="AB302" s="35">
        <f>IF(DATEDIF(A300,J300,"D")&lt;1,1,DATEDIF(A300,J300,"D"))</f>
        <v>1</v>
      </c>
      <c r="AC302" s="51" t="s">
        <v>366</v>
      </c>
      <c r="AD302" s="2">
        <v>0.7</v>
      </c>
      <c r="AE302" s="47" t="str">
        <f t="shared" si="306"/>
        <v>00-11</v>
      </c>
      <c r="AF302" s="45">
        <f t="shared" si="307"/>
        <v>663783</v>
      </c>
      <c r="AG302" s="45">
        <f t="shared" si="308"/>
        <v>0</v>
      </c>
      <c r="AH302" s="45">
        <f t="shared" si="309"/>
        <v>0</v>
      </c>
      <c r="AI302" s="45">
        <f t="shared" ref="AI302:AI320" si="319">AG302-AH302</f>
        <v>0</v>
      </c>
      <c r="AJ302" s="1">
        <f t="shared" si="310"/>
        <v>0</v>
      </c>
      <c r="AK302" s="1">
        <f t="shared" si="311"/>
        <v>0</v>
      </c>
      <c r="AL302" s="35"/>
    </row>
    <row r="303" spans="1:38" ht="15" thickBot="1" x14ac:dyDescent="0.4">
      <c r="A303" s="54" t="str">
        <f t="shared" ref="A303:A322" si="320">J280</f>
        <v>12-14</v>
      </c>
      <c r="B303" s="55">
        <f t="shared" ref="B303:B322" si="321">K280</f>
        <v>166087</v>
      </c>
      <c r="C303" s="60">
        <f t="shared" si="301"/>
        <v>90531</v>
      </c>
      <c r="D303" s="55">
        <f t="shared" si="302"/>
        <v>54.5</v>
      </c>
      <c r="E303" s="60">
        <f t="shared" si="303"/>
        <v>2057</v>
      </c>
      <c r="F303" s="60"/>
      <c r="G303" s="55">
        <f t="shared" si="304"/>
        <v>1.2</v>
      </c>
      <c r="H303" s="55">
        <f t="shared" si="305"/>
        <v>92588</v>
      </c>
      <c r="J303" s="54" t="str">
        <f t="shared" ref="J303" si="322">S280</f>
        <v>12-14</v>
      </c>
      <c r="K303" s="24">
        <v>166087</v>
      </c>
      <c r="L303" s="77">
        <v>90916</v>
      </c>
      <c r="M303" s="76">
        <v>54.7</v>
      </c>
      <c r="N303" s="77">
        <v>2325</v>
      </c>
      <c r="O303" s="76">
        <v>1.4</v>
      </c>
      <c r="P303" s="76"/>
      <c r="Q303" s="24">
        <v>93241</v>
      </c>
      <c r="S303" s="59" t="str">
        <f t="shared" si="312"/>
        <v>12-14</v>
      </c>
      <c r="T303" s="60">
        <f t="shared" si="313"/>
        <v>385</v>
      </c>
      <c r="U303" s="60">
        <f t="shared" si="314"/>
        <v>268</v>
      </c>
      <c r="V303" s="60"/>
      <c r="W303" s="60">
        <f t="shared" si="315"/>
        <v>653</v>
      </c>
      <c r="X303" s="61">
        <f t="shared" si="316"/>
        <v>3.4854245880861848E-2</v>
      </c>
      <c r="Y303" s="60">
        <f t="shared" si="317"/>
        <v>385</v>
      </c>
      <c r="Z303" s="60">
        <f t="shared" si="318"/>
        <v>268</v>
      </c>
      <c r="AA303" s="91"/>
      <c r="AB303" s="35">
        <f>AB302</f>
        <v>1</v>
      </c>
      <c r="AC303" s="50">
        <f>C321/B321</f>
        <v>0.69738314516425615</v>
      </c>
      <c r="AD303" s="2">
        <f>AC303/AD302</f>
        <v>0.99626163594893746</v>
      </c>
      <c r="AE303" s="47" t="str">
        <f t="shared" si="306"/>
        <v>12-14</v>
      </c>
      <c r="AF303" s="45">
        <f t="shared" si="307"/>
        <v>166087</v>
      </c>
      <c r="AG303" s="45">
        <f t="shared" si="308"/>
        <v>90916</v>
      </c>
      <c r="AH303" s="45">
        <f t="shared" si="309"/>
        <v>2325</v>
      </c>
      <c r="AI303" s="45">
        <f t="shared" si="319"/>
        <v>88591</v>
      </c>
      <c r="AJ303" s="1">
        <f t="shared" si="310"/>
        <v>385</v>
      </c>
      <c r="AK303" s="1">
        <f t="shared" si="311"/>
        <v>268</v>
      </c>
      <c r="AL303" s="35"/>
    </row>
    <row r="304" spans="1:38" ht="15" thickBot="1" x14ac:dyDescent="0.4">
      <c r="A304" s="54" t="str">
        <f t="shared" si="320"/>
        <v>15-19</v>
      </c>
      <c r="B304" s="55">
        <f t="shared" si="321"/>
        <v>258656</v>
      </c>
      <c r="C304" s="60">
        <f t="shared" si="301"/>
        <v>152742</v>
      </c>
      <c r="D304" s="55">
        <f t="shared" si="302"/>
        <v>59.1</v>
      </c>
      <c r="E304" s="60">
        <f t="shared" si="303"/>
        <v>8772</v>
      </c>
      <c r="F304" s="60"/>
      <c r="G304" s="55">
        <f t="shared" si="304"/>
        <v>3.4</v>
      </c>
      <c r="H304" s="55">
        <f t="shared" si="305"/>
        <v>161514</v>
      </c>
      <c r="J304" s="75" t="s">
        <v>309</v>
      </c>
      <c r="K304" s="22">
        <v>258656</v>
      </c>
      <c r="L304" s="77">
        <v>153260</v>
      </c>
      <c r="M304" s="75">
        <v>59.3</v>
      </c>
      <c r="N304" s="77">
        <v>9671</v>
      </c>
      <c r="O304" s="75">
        <v>3.7</v>
      </c>
      <c r="P304" s="75"/>
      <c r="Q304" s="22">
        <v>162931</v>
      </c>
      <c r="S304" s="54" t="str">
        <f t="shared" si="312"/>
        <v>15-19</v>
      </c>
      <c r="T304" s="60">
        <f t="shared" si="313"/>
        <v>518</v>
      </c>
      <c r="U304" s="60">
        <f t="shared" si="314"/>
        <v>899</v>
      </c>
      <c r="V304" s="60"/>
      <c r="W304" s="60">
        <f t="shared" si="315"/>
        <v>1417</v>
      </c>
      <c r="X304" s="61">
        <f t="shared" si="316"/>
        <v>4.6894803548795945E-2</v>
      </c>
      <c r="Y304" s="60">
        <f t="shared" si="317"/>
        <v>518</v>
      </c>
      <c r="Z304" s="60">
        <f t="shared" si="318"/>
        <v>899</v>
      </c>
      <c r="AA304" s="91"/>
      <c r="AB304" s="35">
        <f t="shared" ref="AB304:AB322" si="323">AB303</f>
        <v>1</v>
      </c>
      <c r="AC304" s="52" t="s">
        <v>367</v>
      </c>
      <c r="AD304" s="2">
        <v>0.7</v>
      </c>
      <c r="AE304" s="47" t="str">
        <f t="shared" si="306"/>
        <v>15-19</v>
      </c>
      <c r="AF304" s="45">
        <f t="shared" si="307"/>
        <v>258656</v>
      </c>
      <c r="AG304" s="45">
        <f t="shared" si="308"/>
        <v>153260</v>
      </c>
      <c r="AH304" s="45">
        <f t="shared" si="309"/>
        <v>9671</v>
      </c>
      <c r="AI304" s="45">
        <f t="shared" si="319"/>
        <v>143589</v>
      </c>
      <c r="AJ304" s="1">
        <f t="shared" si="310"/>
        <v>518</v>
      </c>
      <c r="AK304" s="1">
        <f t="shared" si="311"/>
        <v>899</v>
      </c>
      <c r="AL304" s="35"/>
    </row>
    <row r="305" spans="1:38" ht="15" thickBot="1" x14ac:dyDescent="0.4">
      <c r="A305" s="54" t="str">
        <f t="shared" si="320"/>
        <v>20-24</v>
      </c>
      <c r="B305" s="55">
        <f t="shared" si="321"/>
        <v>276991</v>
      </c>
      <c r="C305" s="55">
        <f t="shared" si="301"/>
        <v>156366</v>
      </c>
      <c r="D305" s="55">
        <f t="shared" si="302"/>
        <v>56.5</v>
      </c>
      <c r="E305" s="55">
        <f t="shared" si="303"/>
        <v>19072</v>
      </c>
      <c r="F305" s="55"/>
      <c r="G305" s="55">
        <f t="shared" si="304"/>
        <v>6.9</v>
      </c>
      <c r="H305" s="55">
        <f t="shared" si="305"/>
        <v>175438</v>
      </c>
      <c r="J305" s="76" t="s">
        <v>310</v>
      </c>
      <c r="K305" s="24">
        <v>276991</v>
      </c>
      <c r="L305" s="24">
        <v>156940</v>
      </c>
      <c r="M305" s="76">
        <v>56.7</v>
      </c>
      <c r="N305" s="24">
        <v>20610</v>
      </c>
      <c r="O305" s="76">
        <v>7.4</v>
      </c>
      <c r="P305" s="76"/>
      <c r="Q305" s="24">
        <v>177550</v>
      </c>
      <c r="S305" s="57" t="str">
        <f t="shared" si="312"/>
        <v>20-24</v>
      </c>
      <c r="T305" s="56">
        <f t="shared" si="313"/>
        <v>574</v>
      </c>
      <c r="U305" s="56">
        <f t="shared" si="314"/>
        <v>1538</v>
      </c>
      <c r="V305" s="56"/>
      <c r="W305" s="56">
        <f t="shared" si="315"/>
        <v>2112</v>
      </c>
      <c r="X305" s="62">
        <f t="shared" si="316"/>
        <v>5.1964512040557666E-2</v>
      </c>
      <c r="Y305" s="55">
        <f t="shared" si="317"/>
        <v>574</v>
      </c>
      <c r="Z305" s="55">
        <f t="shared" si="318"/>
        <v>1538</v>
      </c>
      <c r="AA305" s="90"/>
      <c r="AB305" s="35">
        <f t="shared" si="323"/>
        <v>1</v>
      </c>
      <c r="AC305" s="50">
        <f>E321/B321</f>
        <v>0.23079230652033433</v>
      </c>
      <c r="AD305" s="2">
        <f>AC305/AD304</f>
        <v>0.32970329502904905</v>
      </c>
      <c r="AE305" s="47" t="str">
        <f t="shared" si="306"/>
        <v>20-24</v>
      </c>
      <c r="AF305" s="45">
        <f t="shared" si="307"/>
        <v>276991</v>
      </c>
      <c r="AG305" s="45">
        <f t="shared" si="308"/>
        <v>156940</v>
      </c>
      <c r="AH305" s="45">
        <f t="shared" si="309"/>
        <v>20610</v>
      </c>
      <c r="AI305" s="45">
        <f t="shared" si="319"/>
        <v>136330</v>
      </c>
      <c r="AJ305" s="1">
        <f t="shared" si="310"/>
        <v>574</v>
      </c>
      <c r="AK305" s="1">
        <f t="shared" si="311"/>
        <v>1538</v>
      </c>
      <c r="AL305" s="35"/>
    </row>
    <row r="306" spans="1:38" ht="15" thickBot="1" x14ac:dyDescent="0.4">
      <c r="A306" s="54" t="str">
        <f t="shared" si="320"/>
        <v>25-29</v>
      </c>
      <c r="B306" s="55">
        <f t="shared" si="321"/>
        <v>310735</v>
      </c>
      <c r="C306" s="55">
        <f t="shared" si="301"/>
        <v>172895</v>
      </c>
      <c r="D306" s="55">
        <f t="shared" si="302"/>
        <v>55.6</v>
      </c>
      <c r="E306" s="55">
        <f t="shared" si="303"/>
        <v>27992</v>
      </c>
      <c r="F306" s="55"/>
      <c r="G306" s="55">
        <f t="shared" si="304"/>
        <v>9</v>
      </c>
      <c r="H306" s="55">
        <f t="shared" si="305"/>
        <v>200887</v>
      </c>
      <c r="J306" s="75" t="s">
        <v>311</v>
      </c>
      <c r="K306" s="22">
        <v>310735</v>
      </c>
      <c r="L306" s="22">
        <v>173549</v>
      </c>
      <c r="M306" s="75">
        <v>55.9</v>
      </c>
      <c r="N306" s="22">
        <v>29863</v>
      </c>
      <c r="O306" s="75">
        <v>9.6</v>
      </c>
      <c r="P306" s="75"/>
      <c r="Q306" s="22">
        <v>203412</v>
      </c>
      <c r="S306" s="54" t="str">
        <f t="shared" si="312"/>
        <v>25-29</v>
      </c>
      <c r="T306" s="55">
        <f t="shared" si="313"/>
        <v>654</v>
      </c>
      <c r="U306" s="55">
        <f t="shared" si="314"/>
        <v>1871</v>
      </c>
      <c r="V306" s="55"/>
      <c r="W306" s="55">
        <f t="shared" si="315"/>
        <v>2525</v>
      </c>
      <c r="X306" s="58">
        <f t="shared" si="316"/>
        <v>5.9206952743074415E-2</v>
      </c>
      <c r="Y306" s="55">
        <f t="shared" si="317"/>
        <v>654</v>
      </c>
      <c r="Z306" s="55">
        <f t="shared" si="318"/>
        <v>1871</v>
      </c>
      <c r="AA306" s="90"/>
      <c r="AB306" s="35">
        <f t="shared" si="323"/>
        <v>1</v>
      </c>
      <c r="AC306" s="49" t="s">
        <v>363</v>
      </c>
      <c r="AD306" s="35"/>
      <c r="AE306" s="47" t="str">
        <f t="shared" si="306"/>
        <v>25-29</v>
      </c>
      <c r="AF306" s="45">
        <f t="shared" si="307"/>
        <v>310735</v>
      </c>
      <c r="AG306" s="45">
        <f t="shared" si="308"/>
        <v>173549</v>
      </c>
      <c r="AH306" s="45">
        <f t="shared" si="309"/>
        <v>29863</v>
      </c>
      <c r="AI306" s="45">
        <f t="shared" si="319"/>
        <v>143686</v>
      </c>
      <c r="AJ306" s="1">
        <f t="shared" si="310"/>
        <v>654</v>
      </c>
      <c r="AK306" s="1">
        <f t="shared" si="311"/>
        <v>1871</v>
      </c>
      <c r="AL306" s="35"/>
    </row>
    <row r="307" spans="1:38" ht="15" thickBot="1" x14ac:dyDescent="0.4">
      <c r="A307" s="54" t="str">
        <f t="shared" si="320"/>
        <v>30-34</v>
      </c>
      <c r="B307" s="55">
        <f t="shared" si="321"/>
        <v>356322</v>
      </c>
      <c r="C307" s="55">
        <f t="shared" si="301"/>
        <v>207845</v>
      </c>
      <c r="D307" s="55">
        <f t="shared" si="302"/>
        <v>58.3</v>
      </c>
      <c r="E307" s="55">
        <f t="shared" si="303"/>
        <v>37480</v>
      </c>
      <c r="F307" s="55"/>
      <c r="G307" s="55">
        <f t="shared" si="304"/>
        <v>10.5</v>
      </c>
      <c r="H307" s="55">
        <f t="shared" si="305"/>
        <v>245325</v>
      </c>
      <c r="J307" s="76" t="s">
        <v>312</v>
      </c>
      <c r="K307" s="24">
        <v>356322</v>
      </c>
      <c r="L307" s="24">
        <v>208462</v>
      </c>
      <c r="M307" s="76">
        <v>58.5</v>
      </c>
      <c r="N307" s="24">
        <v>39879</v>
      </c>
      <c r="O307" s="76">
        <v>11.2</v>
      </c>
      <c r="P307" s="76"/>
      <c r="Q307" s="24">
        <v>248341</v>
      </c>
      <c r="S307" s="57" t="str">
        <f t="shared" si="312"/>
        <v>30-34</v>
      </c>
      <c r="T307" s="56">
        <f t="shared" si="313"/>
        <v>617</v>
      </c>
      <c r="U307" s="56">
        <f t="shared" si="314"/>
        <v>2399</v>
      </c>
      <c r="V307" s="56"/>
      <c r="W307" s="56">
        <f t="shared" si="315"/>
        <v>3016</v>
      </c>
      <c r="X307" s="62">
        <f t="shared" si="316"/>
        <v>5.5857323918160423E-2</v>
      </c>
      <c r="Y307" s="55">
        <f t="shared" si="317"/>
        <v>617</v>
      </c>
      <c r="Z307" s="55">
        <f t="shared" si="318"/>
        <v>2399</v>
      </c>
      <c r="AA307" s="90"/>
      <c r="AB307" s="35">
        <f t="shared" si="323"/>
        <v>1</v>
      </c>
      <c r="AC307" s="51" t="s">
        <v>366</v>
      </c>
      <c r="AD307" s="2">
        <v>0.7</v>
      </c>
      <c r="AE307" s="47" t="str">
        <f t="shared" si="306"/>
        <v>30-34</v>
      </c>
      <c r="AF307" s="45">
        <f t="shared" si="307"/>
        <v>356322</v>
      </c>
      <c r="AG307" s="45">
        <f t="shared" si="308"/>
        <v>208462</v>
      </c>
      <c r="AH307" s="45">
        <f t="shared" si="309"/>
        <v>39879</v>
      </c>
      <c r="AI307" s="45">
        <f t="shared" si="319"/>
        <v>168583</v>
      </c>
      <c r="AJ307" s="1">
        <f t="shared" si="310"/>
        <v>617</v>
      </c>
      <c r="AK307" s="1">
        <f t="shared" si="311"/>
        <v>2399</v>
      </c>
      <c r="AL307" s="35"/>
    </row>
    <row r="308" spans="1:38" ht="15" thickBot="1" x14ac:dyDescent="0.4">
      <c r="A308" s="54" t="str">
        <f t="shared" si="320"/>
        <v>35-39</v>
      </c>
      <c r="B308" s="55">
        <f t="shared" si="321"/>
        <v>366699</v>
      </c>
      <c r="C308" s="55">
        <f t="shared" si="301"/>
        <v>226100</v>
      </c>
      <c r="D308" s="55">
        <f t="shared" si="302"/>
        <v>61.7</v>
      </c>
      <c r="E308" s="55">
        <f t="shared" si="303"/>
        <v>43220</v>
      </c>
      <c r="F308" s="55"/>
      <c r="G308" s="55">
        <f t="shared" si="304"/>
        <v>11.8</v>
      </c>
      <c r="H308" s="55">
        <f t="shared" si="305"/>
        <v>269320</v>
      </c>
      <c r="J308" s="75" t="s">
        <v>313</v>
      </c>
      <c r="K308" s="22">
        <v>366699</v>
      </c>
      <c r="L308" s="22">
        <v>226766</v>
      </c>
      <c r="M308" s="75">
        <v>61.8</v>
      </c>
      <c r="N308" s="22">
        <v>46163</v>
      </c>
      <c r="O308" s="75">
        <v>12.6</v>
      </c>
      <c r="P308" s="75"/>
      <c r="Q308" s="22">
        <v>272929</v>
      </c>
      <c r="S308" s="54" t="str">
        <f t="shared" si="312"/>
        <v>35-39</v>
      </c>
      <c r="T308" s="55">
        <f t="shared" si="313"/>
        <v>666</v>
      </c>
      <c r="U308" s="55">
        <f t="shared" si="314"/>
        <v>2943</v>
      </c>
      <c r="V308" s="55"/>
      <c r="W308" s="55">
        <f t="shared" si="315"/>
        <v>3609</v>
      </c>
      <c r="X308" s="58">
        <f t="shared" si="316"/>
        <v>6.0293318848451925E-2</v>
      </c>
      <c r="Y308" s="55">
        <f t="shared" si="317"/>
        <v>666</v>
      </c>
      <c r="Z308" s="55">
        <f t="shared" si="318"/>
        <v>2943</v>
      </c>
      <c r="AA308" s="90"/>
      <c r="AB308" s="35">
        <f t="shared" si="323"/>
        <v>1</v>
      </c>
      <c r="AC308" s="50">
        <f>C322/B322</f>
        <v>0.59383851495187601</v>
      </c>
      <c r="AD308" s="2">
        <f>AC308/AD307</f>
        <v>0.84834073564553725</v>
      </c>
      <c r="AE308" s="47" t="str">
        <f t="shared" si="306"/>
        <v>35-39</v>
      </c>
      <c r="AF308" s="45">
        <f t="shared" si="307"/>
        <v>366699</v>
      </c>
      <c r="AG308" s="45">
        <f t="shared" si="308"/>
        <v>226766</v>
      </c>
      <c r="AH308" s="45">
        <f t="shared" si="309"/>
        <v>46163</v>
      </c>
      <c r="AI308" s="45">
        <f t="shared" si="319"/>
        <v>180603</v>
      </c>
      <c r="AJ308" s="1">
        <f t="shared" si="310"/>
        <v>666</v>
      </c>
      <c r="AK308" s="1">
        <f t="shared" si="311"/>
        <v>2943</v>
      </c>
      <c r="AL308" s="35"/>
    </row>
    <row r="309" spans="1:38" ht="15" thickBot="1" x14ac:dyDescent="0.4">
      <c r="A309" s="54" t="str">
        <f t="shared" si="320"/>
        <v>40-44</v>
      </c>
      <c r="B309" s="55">
        <f t="shared" si="321"/>
        <v>325544</v>
      </c>
      <c r="C309" s="55">
        <f t="shared" si="301"/>
        <v>215045</v>
      </c>
      <c r="D309" s="55">
        <f t="shared" si="302"/>
        <v>66.099999999999994</v>
      </c>
      <c r="E309" s="55">
        <f t="shared" si="303"/>
        <v>47079</v>
      </c>
      <c r="F309" s="55"/>
      <c r="G309" s="55">
        <f t="shared" si="304"/>
        <v>14.5</v>
      </c>
      <c r="H309" s="55">
        <f t="shared" si="305"/>
        <v>262124</v>
      </c>
      <c r="J309" s="76" t="s">
        <v>314</v>
      </c>
      <c r="K309" s="24">
        <v>325544</v>
      </c>
      <c r="L309" s="24">
        <v>215565</v>
      </c>
      <c r="M309" s="76">
        <v>66.2</v>
      </c>
      <c r="N309" s="24">
        <v>51853</v>
      </c>
      <c r="O309" s="76">
        <v>15.9</v>
      </c>
      <c r="P309" s="76"/>
      <c r="Q309" s="24">
        <v>267418</v>
      </c>
      <c r="S309" s="57" t="str">
        <f t="shared" si="312"/>
        <v>40-44</v>
      </c>
      <c r="T309" s="56">
        <f t="shared" si="313"/>
        <v>520</v>
      </c>
      <c r="U309" s="56">
        <f t="shared" si="314"/>
        <v>4774</v>
      </c>
      <c r="V309" s="56"/>
      <c r="W309" s="56">
        <f t="shared" si="315"/>
        <v>5294</v>
      </c>
      <c r="X309" s="62">
        <f t="shared" si="316"/>
        <v>4.7075864566358865E-2</v>
      </c>
      <c r="Y309" s="55">
        <f t="shared" si="317"/>
        <v>520</v>
      </c>
      <c r="Z309" s="55">
        <f t="shared" si="318"/>
        <v>4774</v>
      </c>
      <c r="AA309" s="90"/>
      <c r="AB309" s="35">
        <f t="shared" si="323"/>
        <v>1</v>
      </c>
      <c r="AC309" s="52" t="s">
        <v>367</v>
      </c>
      <c r="AD309" s="2">
        <v>0.7</v>
      </c>
      <c r="AE309" s="47" t="str">
        <f t="shared" si="306"/>
        <v>40-44</v>
      </c>
      <c r="AF309" s="45">
        <f t="shared" si="307"/>
        <v>325544</v>
      </c>
      <c r="AG309" s="45">
        <f t="shared" si="308"/>
        <v>215565</v>
      </c>
      <c r="AH309" s="45">
        <f t="shared" si="309"/>
        <v>51853</v>
      </c>
      <c r="AI309" s="45">
        <f t="shared" si="319"/>
        <v>163712</v>
      </c>
      <c r="AJ309" s="1">
        <f t="shared" si="310"/>
        <v>520</v>
      </c>
      <c r="AK309" s="1">
        <f t="shared" si="311"/>
        <v>4774</v>
      </c>
      <c r="AL309" s="35"/>
    </row>
    <row r="310" spans="1:38" ht="15" thickBot="1" x14ac:dyDescent="0.4">
      <c r="A310" s="54" t="str">
        <f t="shared" si="320"/>
        <v>45-49</v>
      </c>
      <c r="B310" s="55">
        <f t="shared" si="321"/>
        <v>291312</v>
      </c>
      <c r="C310" s="55">
        <f t="shared" si="301"/>
        <v>202460</v>
      </c>
      <c r="D310" s="55">
        <f t="shared" si="302"/>
        <v>69.5</v>
      </c>
      <c r="E310" s="55">
        <f t="shared" si="303"/>
        <v>47003</v>
      </c>
      <c r="F310" s="55"/>
      <c r="G310" s="55">
        <f t="shared" si="304"/>
        <v>16.100000000000001</v>
      </c>
      <c r="H310" s="55">
        <f t="shared" si="305"/>
        <v>249463</v>
      </c>
      <c r="J310" s="75" t="s">
        <v>315</v>
      </c>
      <c r="K310" s="22">
        <v>291312</v>
      </c>
      <c r="L310" s="22">
        <v>202933</v>
      </c>
      <c r="M310" s="75">
        <v>69.7</v>
      </c>
      <c r="N310" s="22">
        <v>51569</v>
      </c>
      <c r="O310" s="75">
        <v>17.7</v>
      </c>
      <c r="P310" s="75"/>
      <c r="Q310" s="22">
        <v>254502</v>
      </c>
      <c r="S310" s="54" t="str">
        <f t="shared" si="312"/>
        <v>45-49</v>
      </c>
      <c r="T310" s="55">
        <f t="shared" si="313"/>
        <v>473</v>
      </c>
      <c r="U310" s="55">
        <f t="shared" si="314"/>
        <v>4566</v>
      </c>
      <c r="V310" s="55"/>
      <c r="W310" s="55">
        <f t="shared" si="315"/>
        <v>5039</v>
      </c>
      <c r="X310" s="58">
        <f t="shared" si="316"/>
        <v>4.2820930653630275E-2</v>
      </c>
      <c r="Y310" s="55">
        <f t="shared" si="317"/>
        <v>473</v>
      </c>
      <c r="Z310" s="55">
        <f t="shared" si="318"/>
        <v>4566</v>
      </c>
      <c r="AA310" s="90"/>
      <c r="AB310" s="35">
        <f t="shared" si="323"/>
        <v>1</v>
      </c>
      <c r="AC310" s="50">
        <f>E322/B322</f>
        <v>0.19652519782948449</v>
      </c>
      <c r="AD310" s="2">
        <f>AC310/AD309</f>
        <v>0.28075028261354928</v>
      </c>
      <c r="AE310" s="47" t="str">
        <f t="shared" si="306"/>
        <v>45-49</v>
      </c>
      <c r="AF310" s="45">
        <f t="shared" si="307"/>
        <v>291312</v>
      </c>
      <c r="AG310" s="45">
        <f t="shared" si="308"/>
        <v>202933</v>
      </c>
      <c r="AH310" s="45">
        <f t="shared" si="309"/>
        <v>51569</v>
      </c>
      <c r="AI310" s="45">
        <f t="shared" si="319"/>
        <v>151364</v>
      </c>
      <c r="AJ310" s="1">
        <f t="shared" si="310"/>
        <v>473</v>
      </c>
      <c r="AK310" s="1">
        <f t="shared" si="311"/>
        <v>4566</v>
      </c>
      <c r="AL310" s="35"/>
    </row>
    <row r="311" spans="1:38" ht="15" thickBot="1" x14ac:dyDescent="0.4">
      <c r="A311" s="54" t="str">
        <f t="shared" si="320"/>
        <v>50-54</v>
      </c>
      <c r="B311" s="55">
        <f t="shared" si="321"/>
        <v>262948</v>
      </c>
      <c r="C311" s="55">
        <f t="shared" si="301"/>
        <v>196844</v>
      </c>
      <c r="D311" s="55">
        <f t="shared" si="302"/>
        <v>74.900000000000006</v>
      </c>
      <c r="E311" s="55">
        <f t="shared" si="303"/>
        <v>50000</v>
      </c>
      <c r="F311" s="55"/>
      <c r="G311" s="55">
        <f t="shared" si="304"/>
        <v>19</v>
      </c>
      <c r="H311" s="55">
        <f t="shared" si="305"/>
        <v>246844</v>
      </c>
      <c r="J311" s="76" t="s">
        <v>316</v>
      </c>
      <c r="K311" s="24">
        <v>262948</v>
      </c>
      <c r="L311" s="24">
        <v>197290</v>
      </c>
      <c r="M311" s="76">
        <v>75</v>
      </c>
      <c r="N311" s="24">
        <v>54843</v>
      </c>
      <c r="O311" s="76">
        <v>20.9</v>
      </c>
      <c r="P311" s="76"/>
      <c r="Q311" s="24">
        <v>252133</v>
      </c>
      <c r="S311" s="57" t="str">
        <f t="shared" si="312"/>
        <v>50-54</v>
      </c>
      <c r="T311" s="56">
        <f t="shared" si="313"/>
        <v>446</v>
      </c>
      <c r="U311" s="56">
        <f t="shared" si="314"/>
        <v>4843</v>
      </c>
      <c r="V311" s="56"/>
      <c r="W311" s="56">
        <f t="shared" si="315"/>
        <v>5289</v>
      </c>
      <c r="X311" s="62">
        <f t="shared" si="316"/>
        <v>4.0376606916530867E-2</v>
      </c>
      <c r="Y311" s="55">
        <f t="shared" si="317"/>
        <v>446</v>
      </c>
      <c r="Z311" s="55">
        <f t="shared" si="318"/>
        <v>4843</v>
      </c>
      <c r="AA311" s="90"/>
      <c r="AB311" s="35">
        <f t="shared" si="323"/>
        <v>1</v>
      </c>
      <c r="AC311" s="35"/>
      <c r="AD311" s="36"/>
      <c r="AE311" s="47" t="str">
        <f t="shared" si="306"/>
        <v>50-54</v>
      </c>
      <c r="AF311" s="45">
        <f t="shared" si="307"/>
        <v>262948</v>
      </c>
      <c r="AG311" s="45">
        <f t="shared" si="308"/>
        <v>197290</v>
      </c>
      <c r="AH311" s="45">
        <f t="shared" si="309"/>
        <v>54843</v>
      </c>
      <c r="AI311" s="45">
        <f t="shared" si="319"/>
        <v>142447</v>
      </c>
      <c r="AJ311" s="1">
        <f t="shared" si="310"/>
        <v>446</v>
      </c>
      <c r="AK311" s="1">
        <f t="shared" si="311"/>
        <v>4843</v>
      </c>
      <c r="AL311" s="35"/>
    </row>
    <row r="312" spans="1:38" ht="15" thickBot="1" x14ac:dyDescent="0.4">
      <c r="A312" s="54" t="str">
        <f t="shared" si="320"/>
        <v>55-59</v>
      </c>
      <c r="B312" s="55">
        <f t="shared" si="321"/>
        <v>285387</v>
      </c>
      <c r="C312" s="55">
        <f t="shared" si="301"/>
        <v>214283</v>
      </c>
      <c r="D312" s="55">
        <f t="shared" si="302"/>
        <v>75.099999999999994</v>
      </c>
      <c r="E312" s="55">
        <f t="shared" si="303"/>
        <v>67571</v>
      </c>
      <c r="F312" s="55"/>
      <c r="G312" s="55">
        <f t="shared" si="304"/>
        <v>23.7</v>
      </c>
      <c r="H312" s="55">
        <f t="shared" si="305"/>
        <v>281854</v>
      </c>
      <c r="J312" s="75" t="s">
        <v>317</v>
      </c>
      <c r="K312" s="22">
        <v>285387</v>
      </c>
      <c r="L312" s="22">
        <v>214713</v>
      </c>
      <c r="M312" s="75">
        <v>75.2</v>
      </c>
      <c r="N312" s="22">
        <v>73527</v>
      </c>
      <c r="O312" s="75">
        <v>25.8</v>
      </c>
      <c r="P312" s="75"/>
      <c r="Q312" s="22">
        <v>288240</v>
      </c>
      <c r="S312" s="54" t="str">
        <f t="shared" si="312"/>
        <v>55-59</v>
      </c>
      <c r="T312" s="55">
        <f t="shared" si="313"/>
        <v>430</v>
      </c>
      <c r="U312" s="55">
        <f t="shared" si="314"/>
        <v>5956</v>
      </c>
      <c r="V312" s="55"/>
      <c r="W312" s="55">
        <f t="shared" si="315"/>
        <v>6386</v>
      </c>
      <c r="X312" s="58">
        <f t="shared" si="316"/>
        <v>3.8928118776027525E-2</v>
      </c>
      <c r="Y312" s="55">
        <f t="shared" si="317"/>
        <v>430</v>
      </c>
      <c r="Z312" s="55">
        <f t="shared" si="318"/>
        <v>5956</v>
      </c>
      <c r="AA312" s="90"/>
      <c r="AB312" s="35">
        <f t="shared" si="323"/>
        <v>1</v>
      </c>
      <c r="AC312" s="65">
        <f>J300</f>
        <v>44363</v>
      </c>
      <c r="AD312" s="36"/>
      <c r="AE312" s="47" t="str">
        <f t="shared" si="306"/>
        <v>55-59</v>
      </c>
      <c r="AF312" s="45">
        <f t="shared" si="307"/>
        <v>285387</v>
      </c>
      <c r="AG312" s="45">
        <f t="shared" si="308"/>
        <v>214713</v>
      </c>
      <c r="AH312" s="45">
        <f t="shared" si="309"/>
        <v>73527</v>
      </c>
      <c r="AI312" s="45">
        <f t="shared" si="319"/>
        <v>141186</v>
      </c>
      <c r="AJ312" s="1">
        <f t="shared" si="310"/>
        <v>430</v>
      </c>
      <c r="AK312" s="1">
        <f t="shared" si="311"/>
        <v>5956</v>
      </c>
      <c r="AL312" s="35"/>
    </row>
    <row r="313" spans="1:38" ht="15" thickBot="1" x14ac:dyDescent="0.4">
      <c r="A313" s="54" t="str">
        <f t="shared" si="320"/>
        <v>60-64</v>
      </c>
      <c r="B313" s="55">
        <f t="shared" si="321"/>
        <v>271707</v>
      </c>
      <c r="C313" s="55">
        <f t="shared" si="301"/>
        <v>216027</v>
      </c>
      <c r="D313" s="55">
        <f t="shared" si="302"/>
        <v>79.5</v>
      </c>
      <c r="E313" s="55">
        <f t="shared" si="303"/>
        <v>102477</v>
      </c>
      <c r="F313" s="55"/>
      <c r="G313" s="55">
        <f t="shared" si="304"/>
        <v>37.700000000000003</v>
      </c>
      <c r="H313" s="55">
        <f t="shared" si="305"/>
        <v>318504</v>
      </c>
      <c r="J313" s="76" t="s">
        <v>318</v>
      </c>
      <c r="K313" s="24">
        <v>271707</v>
      </c>
      <c r="L313" s="24">
        <v>216411</v>
      </c>
      <c r="M313" s="76">
        <v>79.599999999999994</v>
      </c>
      <c r="N313" s="24">
        <v>107988</v>
      </c>
      <c r="O313" s="76">
        <v>39.700000000000003</v>
      </c>
      <c r="P313" s="76"/>
      <c r="Q313" s="24">
        <v>324399</v>
      </c>
      <c r="S313" s="57" t="str">
        <f t="shared" si="312"/>
        <v>60-64</v>
      </c>
      <c r="T313" s="56">
        <f t="shared" si="313"/>
        <v>384</v>
      </c>
      <c r="U313" s="56">
        <f t="shared" si="314"/>
        <v>5511</v>
      </c>
      <c r="V313" s="56"/>
      <c r="W313" s="56">
        <f t="shared" si="315"/>
        <v>5895</v>
      </c>
      <c r="X313" s="62">
        <f t="shared" si="316"/>
        <v>3.4763715372080388E-2</v>
      </c>
      <c r="Y313" s="55">
        <f t="shared" si="317"/>
        <v>384</v>
      </c>
      <c r="Z313" s="55">
        <f t="shared" si="318"/>
        <v>5511</v>
      </c>
      <c r="AA313" s="90"/>
      <c r="AB313" s="35">
        <f t="shared" si="323"/>
        <v>1</v>
      </c>
      <c r="AC313" s="49" t="s">
        <v>365</v>
      </c>
      <c r="AD313" s="35"/>
      <c r="AE313" s="47" t="str">
        <f t="shared" si="306"/>
        <v>60-64</v>
      </c>
      <c r="AF313" s="45">
        <f t="shared" si="307"/>
        <v>271707</v>
      </c>
      <c r="AG313" s="45">
        <f t="shared" si="308"/>
        <v>216411</v>
      </c>
      <c r="AH313" s="45">
        <f t="shared" si="309"/>
        <v>107988</v>
      </c>
      <c r="AI313" s="45">
        <f t="shared" si="319"/>
        <v>108423</v>
      </c>
      <c r="AJ313" s="1">
        <f t="shared" si="310"/>
        <v>384</v>
      </c>
      <c r="AK313" s="1">
        <f t="shared" si="311"/>
        <v>5511</v>
      </c>
      <c r="AL313" s="35"/>
    </row>
    <row r="314" spans="1:38" ht="15" thickBot="1" x14ac:dyDescent="0.4">
      <c r="A314" s="54" t="str">
        <f t="shared" si="320"/>
        <v>65-69</v>
      </c>
      <c r="B314" s="55">
        <f t="shared" si="321"/>
        <v>217596</v>
      </c>
      <c r="C314" s="55">
        <f t="shared" si="301"/>
        <v>183428</v>
      </c>
      <c r="D314" s="55">
        <f t="shared" si="302"/>
        <v>84.3</v>
      </c>
      <c r="E314" s="55">
        <f t="shared" si="303"/>
        <v>111963</v>
      </c>
      <c r="F314" s="55"/>
      <c r="G314" s="55">
        <f t="shared" si="304"/>
        <v>51.4</v>
      </c>
      <c r="H314" s="55">
        <f t="shared" si="305"/>
        <v>295391</v>
      </c>
      <c r="J314" s="75" t="s">
        <v>319</v>
      </c>
      <c r="K314" s="22">
        <v>217596</v>
      </c>
      <c r="L314" s="22">
        <v>183655</v>
      </c>
      <c r="M314" s="75">
        <v>84.4</v>
      </c>
      <c r="N314" s="22">
        <v>116551</v>
      </c>
      <c r="O314" s="75">
        <v>53.6</v>
      </c>
      <c r="P314" s="75"/>
      <c r="Q314" s="22">
        <v>300206</v>
      </c>
      <c r="S314" s="54" t="str">
        <f t="shared" si="312"/>
        <v>65-69</v>
      </c>
      <c r="T314" s="55">
        <f t="shared" si="313"/>
        <v>227</v>
      </c>
      <c r="U314" s="55">
        <f t="shared" si="314"/>
        <v>4588</v>
      </c>
      <c r="V314" s="55"/>
      <c r="W314" s="55">
        <f t="shared" si="315"/>
        <v>4815</v>
      </c>
      <c r="X314" s="58">
        <f t="shared" si="316"/>
        <v>2.0550425493391273E-2</v>
      </c>
      <c r="Y314" s="55">
        <f t="shared" si="317"/>
        <v>227</v>
      </c>
      <c r="Z314" s="55">
        <f t="shared" si="318"/>
        <v>4588</v>
      </c>
      <c r="AA314" s="90"/>
      <c r="AB314" s="35">
        <f t="shared" si="323"/>
        <v>1</v>
      </c>
      <c r="AC314" s="51" t="s">
        <v>366</v>
      </c>
      <c r="AD314" s="2">
        <v>0.7</v>
      </c>
      <c r="AE314" s="47" t="str">
        <f t="shared" si="306"/>
        <v>65-69</v>
      </c>
      <c r="AF314" s="45">
        <f t="shared" si="307"/>
        <v>217596</v>
      </c>
      <c r="AG314" s="45">
        <f t="shared" si="308"/>
        <v>183655</v>
      </c>
      <c r="AH314" s="45">
        <f t="shared" si="309"/>
        <v>116551</v>
      </c>
      <c r="AI314" s="45">
        <f t="shared" si="319"/>
        <v>67104</v>
      </c>
      <c r="AJ314" s="1">
        <f t="shared" si="310"/>
        <v>227</v>
      </c>
      <c r="AK314" s="1">
        <f t="shared" si="311"/>
        <v>4588</v>
      </c>
      <c r="AL314" s="35"/>
    </row>
    <row r="315" spans="1:38" ht="15" thickBot="1" x14ac:dyDescent="0.4">
      <c r="A315" s="54" t="str">
        <f t="shared" si="320"/>
        <v>70-74</v>
      </c>
      <c r="B315" s="55">
        <f t="shared" si="321"/>
        <v>166506</v>
      </c>
      <c r="C315" s="55">
        <f t="shared" si="301"/>
        <v>141694</v>
      </c>
      <c r="D315" s="55">
        <f t="shared" si="302"/>
        <v>85.1</v>
      </c>
      <c r="E315" s="55">
        <f t="shared" si="303"/>
        <v>102646</v>
      </c>
      <c r="F315" s="55"/>
      <c r="G315" s="55">
        <f t="shared" si="304"/>
        <v>61.6</v>
      </c>
      <c r="H315" s="55">
        <f t="shared" si="305"/>
        <v>244340</v>
      </c>
      <c r="J315" s="76" t="s">
        <v>320</v>
      </c>
      <c r="K315" s="24">
        <v>166506</v>
      </c>
      <c r="L315" s="24">
        <v>141837</v>
      </c>
      <c r="M315" s="76">
        <v>85.2</v>
      </c>
      <c r="N315" s="24">
        <v>105720</v>
      </c>
      <c r="O315" s="76">
        <v>63.5</v>
      </c>
      <c r="P315" s="76"/>
      <c r="Q315" s="24">
        <v>247557</v>
      </c>
      <c r="S315" s="57" t="str">
        <f t="shared" si="312"/>
        <v>70-74</v>
      </c>
      <c r="T315" s="56">
        <f t="shared" si="313"/>
        <v>143</v>
      </c>
      <c r="U315" s="56">
        <f t="shared" si="314"/>
        <v>3074</v>
      </c>
      <c r="V315" s="56"/>
      <c r="W315" s="56">
        <f t="shared" si="315"/>
        <v>3217</v>
      </c>
      <c r="X315" s="62">
        <f t="shared" si="316"/>
        <v>1.2945862755748687E-2</v>
      </c>
      <c r="Y315" s="55">
        <f t="shared" si="317"/>
        <v>143</v>
      </c>
      <c r="Z315" s="55">
        <f t="shared" si="318"/>
        <v>3074</v>
      </c>
      <c r="AA315" s="90"/>
      <c r="AB315" s="35">
        <f t="shared" si="323"/>
        <v>1</v>
      </c>
      <c r="AC315" s="50">
        <f>L321/K321</f>
        <v>0.69903542552129572</v>
      </c>
      <c r="AD315" s="2">
        <f>AC315/AD314</f>
        <v>0.99862203645899394</v>
      </c>
      <c r="AE315" s="48" t="str">
        <f t="shared" si="306"/>
        <v>70-74</v>
      </c>
      <c r="AF315" s="45">
        <f t="shared" si="307"/>
        <v>166506</v>
      </c>
      <c r="AG315" s="45">
        <f t="shared" si="308"/>
        <v>141837</v>
      </c>
      <c r="AH315" s="45">
        <f t="shared" si="309"/>
        <v>105720</v>
      </c>
      <c r="AI315" s="46">
        <f t="shared" si="319"/>
        <v>36117</v>
      </c>
      <c r="AJ315" s="1">
        <f t="shared" si="310"/>
        <v>143</v>
      </c>
      <c r="AK315" s="1">
        <f t="shared" si="311"/>
        <v>3074</v>
      </c>
      <c r="AL315" s="35"/>
    </row>
    <row r="316" spans="1:38" ht="15" thickBot="1" x14ac:dyDescent="0.4">
      <c r="A316" s="54" t="str">
        <f t="shared" si="320"/>
        <v>75-79</v>
      </c>
      <c r="B316" s="55">
        <f t="shared" si="321"/>
        <v>107003</v>
      </c>
      <c r="C316" s="55">
        <f t="shared" si="301"/>
        <v>92069</v>
      </c>
      <c r="D316" s="55">
        <f t="shared" si="302"/>
        <v>86</v>
      </c>
      <c r="E316" s="55">
        <f t="shared" si="303"/>
        <v>81927</v>
      </c>
      <c r="F316" s="55"/>
      <c r="G316" s="55">
        <f t="shared" si="304"/>
        <v>76.599999999999994</v>
      </c>
      <c r="H316" s="55">
        <f t="shared" si="305"/>
        <v>173996</v>
      </c>
      <c r="J316" s="75" t="s">
        <v>321</v>
      </c>
      <c r="K316" s="22">
        <v>107003</v>
      </c>
      <c r="L316" s="22">
        <v>92138</v>
      </c>
      <c r="M316" s="75">
        <v>86.1</v>
      </c>
      <c r="N316" s="22">
        <v>82338</v>
      </c>
      <c r="O316" s="75">
        <v>76.900000000000006</v>
      </c>
      <c r="P316" s="75"/>
      <c r="Q316" s="22">
        <v>174476</v>
      </c>
      <c r="S316" s="54" t="str">
        <f t="shared" si="312"/>
        <v>75-79</v>
      </c>
      <c r="T316" s="55">
        <f t="shared" si="313"/>
        <v>69</v>
      </c>
      <c r="U316" s="55">
        <f t="shared" si="314"/>
        <v>411</v>
      </c>
      <c r="V316" s="55"/>
      <c r="W316" s="55">
        <f t="shared" si="315"/>
        <v>480</v>
      </c>
      <c r="X316" s="58">
        <f t="shared" si="316"/>
        <v>6.2466051059206955E-3</v>
      </c>
      <c r="Y316" s="55">
        <f t="shared" si="317"/>
        <v>69</v>
      </c>
      <c r="Z316" s="55">
        <f t="shared" si="318"/>
        <v>411</v>
      </c>
      <c r="AA316" s="90"/>
      <c r="AB316" s="35">
        <f t="shared" si="323"/>
        <v>1</v>
      </c>
      <c r="AC316" s="51" t="s">
        <v>367</v>
      </c>
      <c r="AD316" s="2">
        <v>0.7</v>
      </c>
      <c r="AE316" s="48" t="str">
        <f t="shared" si="306"/>
        <v>75-79</v>
      </c>
      <c r="AF316" s="45">
        <f t="shared" si="307"/>
        <v>107003</v>
      </c>
      <c r="AG316" s="45">
        <f t="shared" si="308"/>
        <v>92138</v>
      </c>
      <c r="AH316" s="45">
        <f t="shared" si="309"/>
        <v>82338</v>
      </c>
      <c r="AI316" s="46">
        <f t="shared" si="319"/>
        <v>9800</v>
      </c>
      <c r="AJ316" s="1">
        <f t="shared" si="310"/>
        <v>69</v>
      </c>
      <c r="AK316" s="1">
        <f t="shared" si="311"/>
        <v>411</v>
      </c>
      <c r="AL316" s="35"/>
    </row>
    <row r="317" spans="1:38" ht="15" thickBot="1" x14ac:dyDescent="0.4">
      <c r="A317" s="54" t="str">
        <f t="shared" si="320"/>
        <v>80-84</v>
      </c>
      <c r="B317" s="55">
        <f t="shared" si="321"/>
        <v>69877</v>
      </c>
      <c r="C317" s="55">
        <f t="shared" si="301"/>
        <v>61237</v>
      </c>
      <c r="D317" s="55">
        <f t="shared" si="302"/>
        <v>87.6</v>
      </c>
      <c r="E317" s="55">
        <f t="shared" si="303"/>
        <v>55246</v>
      </c>
      <c r="F317" s="55"/>
      <c r="G317" s="55">
        <f t="shared" si="304"/>
        <v>79.099999999999994</v>
      </c>
      <c r="H317" s="55">
        <f t="shared" si="305"/>
        <v>116483</v>
      </c>
      <c r="J317" s="76" t="s">
        <v>322</v>
      </c>
      <c r="K317" s="24">
        <v>69877</v>
      </c>
      <c r="L317" s="24">
        <v>61270</v>
      </c>
      <c r="M317" s="76">
        <v>87.7</v>
      </c>
      <c r="N317" s="24">
        <v>55466</v>
      </c>
      <c r="O317" s="76">
        <v>79.400000000000006</v>
      </c>
      <c r="P317" s="76"/>
      <c r="Q317" s="24">
        <v>116736</v>
      </c>
      <c r="S317" s="57" t="str">
        <f t="shared" si="312"/>
        <v>80-84</v>
      </c>
      <c r="T317" s="56">
        <f t="shared" si="313"/>
        <v>33</v>
      </c>
      <c r="U317" s="56">
        <f t="shared" si="314"/>
        <v>220</v>
      </c>
      <c r="V317" s="56"/>
      <c r="W317" s="56">
        <f t="shared" si="315"/>
        <v>253</v>
      </c>
      <c r="X317" s="62">
        <f t="shared" si="316"/>
        <v>2.9875067897881585E-3</v>
      </c>
      <c r="Y317" s="55">
        <f t="shared" si="317"/>
        <v>33</v>
      </c>
      <c r="Z317" s="55">
        <f t="shared" si="318"/>
        <v>220</v>
      </c>
      <c r="AA317" s="90"/>
      <c r="AB317" s="35">
        <f t="shared" si="323"/>
        <v>1</v>
      </c>
      <c r="AC317" s="50">
        <f>N321/K321</f>
        <v>0.24226685509842757</v>
      </c>
      <c r="AD317" s="2">
        <f>AC317/AD316</f>
        <v>0.346095507283468</v>
      </c>
      <c r="AE317" s="48" t="str">
        <f t="shared" si="306"/>
        <v>80-84</v>
      </c>
      <c r="AF317" s="45">
        <f t="shared" si="307"/>
        <v>69877</v>
      </c>
      <c r="AG317" s="45">
        <f t="shared" si="308"/>
        <v>61270</v>
      </c>
      <c r="AH317" s="45">
        <f t="shared" si="309"/>
        <v>55466</v>
      </c>
      <c r="AI317" s="46">
        <f t="shared" si="319"/>
        <v>5804</v>
      </c>
      <c r="AJ317" s="1">
        <f t="shared" si="310"/>
        <v>33</v>
      </c>
      <c r="AK317" s="1">
        <f t="shared" si="311"/>
        <v>220</v>
      </c>
      <c r="AL317" s="35"/>
    </row>
    <row r="318" spans="1:38" ht="15" thickBot="1" x14ac:dyDescent="0.4">
      <c r="A318" s="54" t="str">
        <f t="shared" si="320"/>
        <v>85-89</v>
      </c>
      <c r="B318" s="55">
        <f t="shared" si="321"/>
        <v>44852</v>
      </c>
      <c r="C318" s="55">
        <f t="shared" si="301"/>
        <v>39192</v>
      </c>
      <c r="D318" s="55">
        <f t="shared" si="302"/>
        <v>87.4</v>
      </c>
      <c r="E318" s="55">
        <f t="shared" si="303"/>
        <v>35793</v>
      </c>
      <c r="F318" s="55"/>
      <c r="G318" s="55">
        <f t="shared" si="304"/>
        <v>79.8</v>
      </c>
      <c r="H318" s="55">
        <f t="shared" si="305"/>
        <v>74985</v>
      </c>
      <c r="J318" s="75" t="s">
        <v>323</v>
      </c>
      <c r="K318" s="22">
        <v>44852</v>
      </c>
      <c r="L318" s="22">
        <v>39200</v>
      </c>
      <c r="M318" s="75">
        <v>87.4</v>
      </c>
      <c r="N318" s="22">
        <v>35924</v>
      </c>
      <c r="O318" s="75">
        <v>80.099999999999994</v>
      </c>
      <c r="P318" s="75"/>
      <c r="Q318" s="22">
        <v>75124</v>
      </c>
      <c r="S318" s="54" t="str">
        <f t="shared" si="312"/>
        <v>85-89</v>
      </c>
      <c r="T318" s="55">
        <f t="shared" si="313"/>
        <v>8</v>
      </c>
      <c r="U318" s="55">
        <f t="shared" si="314"/>
        <v>131</v>
      </c>
      <c r="V318" s="55"/>
      <c r="W318" s="55">
        <f t="shared" si="315"/>
        <v>139</v>
      </c>
      <c r="X318" s="58">
        <f t="shared" si="316"/>
        <v>7.2424407025167478E-4</v>
      </c>
      <c r="Y318" s="55">
        <f t="shared" si="317"/>
        <v>8</v>
      </c>
      <c r="Z318" s="55">
        <f t="shared" si="318"/>
        <v>131</v>
      </c>
      <c r="AA318" s="90"/>
      <c r="AB318" s="35">
        <f t="shared" si="323"/>
        <v>1</v>
      </c>
      <c r="AC318" s="49" t="s">
        <v>362</v>
      </c>
      <c r="AD318" s="35"/>
      <c r="AE318" s="48" t="str">
        <f t="shared" si="306"/>
        <v>85-89</v>
      </c>
      <c r="AF318" s="45">
        <f t="shared" si="307"/>
        <v>44852</v>
      </c>
      <c r="AG318" s="45">
        <f t="shared" si="308"/>
        <v>39200</v>
      </c>
      <c r="AH318" s="45">
        <f t="shared" si="309"/>
        <v>35924</v>
      </c>
      <c r="AI318" s="46">
        <f t="shared" si="319"/>
        <v>3276</v>
      </c>
      <c r="AJ318" s="1">
        <f t="shared" si="310"/>
        <v>8</v>
      </c>
      <c r="AK318" s="1">
        <f t="shared" si="311"/>
        <v>131</v>
      </c>
      <c r="AL318" s="35"/>
    </row>
    <row r="319" spans="1:38" ht="15" thickBot="1" x14ac:dyDescent="0.4">
      <c r="A319" s="54" t="str">
        <f t="shared" si="320"/>
        <v>90+</v>
      </c>
      <c r="B319" s="55">
        <f t="shared" si="321"/>
        <v>28637</v>
      </c>
      <c r="C319" s="55">
        <f t="shared" si="301"/>
        <v>24987</v>
      </c>
      <c r="D319" s="55">
        <f t="shared" si="302"/>
        <v>87.3</v>
      </c>
      <c r="E319" s="55">
        <f t="shared" si="303"/>
        <v>23203</v>
      </c>
      <c r="F319" s="55"/>
      <c r="G319" s="55">
        <f t="shared" si="304"/>
        <v>81</v>
      </c>
      <c r="H319" s="55">
        <f t="shared" si="305"/>
        <v>48190</v>
      </c>
      <c r="J319" s="76" t="s">
        <v>324</v>
      </c>
      <c r="K319" s="24">
        <v>28637</v>
      </c>
      <c r="L319" s="24">
        <v>24995</v>
      </c>
      <c r="M319" s="76">
        <v>87.3</v>
      </c>
      <c r="N319" s="24">
        <v>23292</v>
      </c>
      <c r="O319" s="76">
        <v>81.3</v>
      </c>
      <c r="P319" s="76"/>
      <c r="Q319" s="24">
        <v>48287</v>
      </c>
      <c r="S319" s="57" t="str">
        <f t="shared" si="312"/>
        <v>90+</v>
      </c>
      <c r="T319" s="56">
        <f t="shared" si="313"/>
        <v>8</v>
      </c>
      <c r="U319" s="56">
        <f t="shared" si="314"/>
        <v>89</v>
      </c>
      <c r="V319" s="56"/>
      <c r="W319" s="56">
        <f t="shared" si="315"/>
        <v>97</v>
      </c>
      <c r="X319" s="62">
        <f t="shared" si="316"/>
        <v>7.2424407025167478E-4</v>
      </c>
      <c r="Y319" s="55">
        <f t="shared" si="317"/>
        <v>8</v>
      </c>
      <c r="Z319" s="55">
        <f t="shared" si="318"/>
        <v>89</v>
      </c>
      <c r="AA319" s="90"/>
      <c r="AB319" s="35">
        <f t="shared" si="323"/>
        <v>1</v>
      </c>
      <c r="AC319" s="51" t="s">
        <v>366</v>
      </c>
      <c r="AD319" s="2">
        <v>0.7</v>
      </c>
      <c r="AE319" s="48" t="str">
        <f t="shared" si="306"/>
        <v>90+</v>
      </c>
      <c r="AF319" s="45">
        <f t="shared" si="307"/>
        <v>28637</v>
      </c>
      <c r="AG319" s="45">
        <f t="shared" si="308"/>
        <v>24995</v>
      </c>
      <c r="AH319" s="45">
        <f t="shared" si="309"/>
        <v>23292</v>
      </c>
      <c r="AI319" s="46">
        <f t="shared" si="319"/>
        <v>1703</v>
      </c>
      <c r="AJ319" s="1">
        <f t="shared" si="310"/>
        <v>8</v>
      </c>
      <c r="AK319" s="1">
        <f t="shared" si="311"/>
        <v>89</v>
      </c>
      <c r="AL319" s="35"/>
    </row>
    <row r="320" spans="1:38" ht="15" thickBot="1" x14ac:dyDescent="0.4">
      <c r="A320" s="54" t="str">
        <f t="shared" si="320"/>
        <v>Unknown</v>
      </c>
      <c r="B320" s="55" t="str">
        <f t="shared" si="321"/>
        <v>NA</v>
      </c>
      <c r="C320" s="55">
        <f t="shared" si="301"/>
        <v>61095</v>
      </c>
      <c r="D320" s="55" t="str">
        <f t="shared" si="302"/>
        <v>NA</v>
      </c>
      <c r="E320" s="55">
        <f t="shared" si="303"/>
        <v>15093</v>
      </c>
      <c r="F320" s="55"/>
      <c r="G320" s="55" t="str">
        <f t="shared" si="304"/>
        <v>NA</v>
      </c>
      <c r="H320" s="55">
        <f t="shared" si="305"/>
        <v>76188</v>
      </c>
      <c r="J320" s="75" t="s">
        <v>325</v>
      </c>
      <c r="K320" s="75" t="s">
        <v>326</v>
      </c>
      <c r="L320" s="22">
        <v>61230</v>
      </c>
      <c r="M320" s="75" t="s">
        <v>326</v>
      </c>
      <c r="N320" s="22">
        <v>14694</v>
      </c>
      <c r="O320" s="75" t="s">
        <v>326</v>
      </c>
      <c r="P320" s="75"/>
      <c r="Q320" s="22">
        <v>75924</v>
      </c>
      <c r="S320" s="54" t="str">
        <f t="shared" si="312"/>
        <v>Unknown</v>
      </c>
      <c r="T320" s="54">
        <f t="shared" si="313"/>
        <v>135</v>
      </c>
      <c r="U320" s="54">
        <f t="shared" si="314"/>
        <v>-399</v>
      </c>
      <c r="V320" s="54"/>
      <c r="W320" s="54">
        <f t="shared" si="315"/>
        <v>-264</v>
      </c>
      <c r="X320" s="58">
        <f t="shared" si="316"/>
        <v>1.2221618685497012E-2</v>
      </c>
      <c r="Y320" s="55">
        <f t="shared" si="317"/>
        <v>135</v>
      </c>
      <c r="Z320" s="55">
        <f t="shared" si="318"/>
        <v>-399</v>
      </c>
      <c r="AA320" s="90"/>
      <c r="AB320" s="35">
        <f t="shared" si="323"/>
        <v>1</v>
      </c>
      <c r="AC320" s="50">
        <f>L322/K322</f>
        <v>0.59524547140087003</v>
      </c>
      <c r="AD320" s="2">
        <f>AC320/AD319</f>
        <v>0.85035067342981441</v>
      </c>
      <c r="AE320" s="47" t="str">
        <f t="shared" si="306"/>
        <v>Unknown</v>
      </c>
      <c r="AF320" s="45" t="str">
        <f t="shared" si="307"/>
        <v>NA</v>
      </c>
      <c r="AG320" s="45">
        <f t="shared" si="308"/>
        <v>61230</v>
      </c>
      <c r="AH320" s="45">
        <f t="shared" si="309"/>
        <v>14694</v>
      </c>
      <c r="AI320" s="45">
        <f t="shared" si="319"/>
        <v>46536</v>
      </c>
      <c r="AJ320" s="1">
        <f t="shared" si="310"/>
        <v>135</v>
      </c>
      <c r="AK320" s="1">
        <f t="shared" si="311"/>
        <v>-399</v>
      </c>
      <c r="AL320" s="35"/>
    </row>
    <row r="321" spans="1:38" ht="15" thickBot="1" x14ac:dyDescent="0.4">
      <c r="A321" s="54" t="str">
        <f t="shared" si="320"/>
        <v>12+</v>
      </c>
      <c r="B321" s="55">
        <f t="shared" si="321"/>
        <v>3806860</v>
      </c>
      <c r="C321" s="55">
        <f t="shared" si="301"/>
        <v>2654840</v>
      </c>
      <c r="D321" s="55">
        <f t="shared" si="302"/>
        <v>69.7</v>
      </c>
      <c r="E321" s="55">
        <f t="shared" si="303"/>
        <v>878594</v>
      </c>
      <c r="F321" s="55"/>
      <c r="G321" s="55">
        <f t="shared" si="304"/>
        <v>23.1</v>
      </c>
      <c r="H321" s="55">
        <f t="shared" si="305"/>
        <v>3533434</v>
      </c>
      <c r="J321" s="76" t="s">
        <v>327</v>
      </c>
      <c r="K321" s="24">
        <v>3806860</v>
      </c>
      <c r="L321" s="24">
        <v>2661130</v>
      </c>
      <c r="M321" s="76">
        <v>69.900000000000006</v>
      </c>
      <c r="N321" s="24">
        <v>922276</v>
      </c>
      <c r="O321" s="76">
        <v>24.2</v>
      </c>
      <c r="P321" s="76"/>
      <c r="Q321" s="24">
        <v>3583406</v>
      </c>
      <c r="S321" s="57" t="str">
        <f t="shared" si="312"/>
        <v>12+</v>
      </c>
      <c r="T321" s="60">
        <f>L321-C321</f>
        <v>6290</v>
      </c>
      <c r="U321" s="60">
        <f t="shared" si="314"/>
        <v>43682</v>
      </c>
      <c r="V321" s="60"/>
      <c r="W321" s="63">
        <f t="shared" si="315"/>
        <v>49972</v>
      </c>
      <c r="X321" s="62">
        <f t="shared" si="316"/>
        <v>0.5694369002353793</v>
      </c>
      <c r="Y321" s="60">
        <f t="shared" si="317"/>
        <v>6290</v>
      </c>
      <c r="Z321" s="60">
        <f t="shared" si="318"/>
        <v>43682</v>
      </c>
      <c r="AA321" s="91"/>
      <c r="AB321" s="35">
        <f t="shared" si="323"/>
        <v>1</v>
      </c>
      <c r="AC321" s="51" t="s">
        <v>367</v>
      </c>
      <c r="AD321" s="2">
        <v>0.7</v>
      </c>
      <c r="AE321" s="35"/>
      <c r="AF321" s="35"/>
      <c r="AG321" s="38"/>
      <c r="AH321" s="35"/>
      <c r="AI321" s="35"/>
      <c r="AJ321" s="35"/>
      <c r="AK321" s="35"/>
      <c r="AL321" s="35"/>
    </row>
    <row r="322" spans="1:38" x14ac:dyDescent="0.35">
      <c r="A322" s="54" t="str">
        <f t="shared" si="320"/>
        <v>ALL</v>
      </c>
      <c r="B322" s="55">
        <f t="shared" si="321"/>
        <v>4470643</v>
      </c>
      <c r="C322" s="55">
        <f t="shared" si="301"/>
        <v>2654840</v>
      </c>
      <c r="D322" s="55">
        <f t="shared" si="302"/>
        <v>59.4</v>
      </c>
      <c r="E322" s="55">
        <f t="shared" si="303"/>
        <v>878594</v>
      </c>
      <c r="F322" s="55"/>
      <c r="G322" s="55">
        <f t="shared" si="304"/>
        <v>19.600000000000001</v>
      </c>
      <c r="H322" s="55">
        <f t="shared" si="305"/>
        <v>3533434</v>
      </c>
      <c r="J322" s="75" t="s">
        <v>328</v>
      </c>
      <c r="K322" s="22">
        <v>4470643</v>
      </c>
      <c r="L322" s="22">
        <v>2661130</v>
      </c>
      <c r="M322" s="75">
        <v>59.5</v>
      </c>
      <c r="N322" s="22">
        <v>922276</v>
      </c>
      <c r="O322" s="75">
        <v>20.6</v>
      </c>
      <c r="P322" s="75"/>
      <c r="Q322" s="22">
        <v>3583406</v>
      </c>
      <c r="S322" s="54" t="str">
        <f t="shared" si="312"/>
        <v>ALL</v>
      </c>
      <c r="T322" s="60">
        <f t="shared" ref="T322" si="324">L322-C322</f>
        <v>6290</v>
      </c>
      <c r="U322" s="60">
        <f t="shared" si="314"/>
        <v>43682</v>
      </c>
      <c r="V322" s="60"/>
      <c r="W322" s="63">
        <f t="shared" si="315"/>
        <v>49972</v>
      </c>
      <c r="X322" s="58">
        <f t="shared" si="316"/>
        <v>0.5694369002353793</v>
      </c>
      <c r="Y322" s="60">
        <f t="shared" si="317"/>
        <v>6290</v>
      </c>
      <c r="Z322" s="60">
        <f t="shared" si="318"/>
        <v>43682</v>
      </c>
      <c r="AA322" s="91"/>
      <c r="AB322" s="35">
        <f t="shared" si="323"/>
        <v>1</v>
      </c>
      <c r="AC322" s="50">
        <f>N322/K322</f>
        <v>0.20629605182073363</v>
      </c>
      <c r="AD322" s="2">
        <f>AC322/AD321</f>
        <v>0.29470864545819092</v>
      </c>
      <c r="AE322" s="35"/>
      <c r="AF322" s="35"/>
      <c r="AG322" s="2">
        <f>T321/L321</f>
        <v>2.3636575439756795E-3</v>
      </c>
      <c r="AH322" s="2">
        <f>U321/N321</f>
        <v>4.736326219049395E-2</v>
      </c>
      <c r="AI322" s="2">
        <f>W321/Q321</f>
        <v>1.3945391619035075E-2</v>
      </c>
      <c r="AJ322" s="35"/>
      <c r="AK322" s="35"/>
      <c r="AL322" s="35"/>
    </row>
    <row r="323" spans="1:38" x14ac:dyDescent="0.35">
      <c r="A323" s="110">
        <f>J300</f>
        <v>44363</v>
      </c>
      <c r="B323" s="110"/>
      <c r="C323" s="110"/>
      <c r="D323" s="110"/>
      <c r="E323" s="110"/>
      <c r="F323" s="110"/>
      <c r="G323" s="110"/>
      <c r="H323" s="110"/>
      <c r="J323" s="110">
        <v>44364</v>
      </c>
      <c r="K323" s="110"/>
      <c r="L323" s="110"/>
      <c r="M323" s="110"/>
      <c r="N323" s="110"/>
      <c r="O323" s="110"/>
      <c r="P323" s="110"/>
      <c r="Q323" s="110"/>
      <c r="S323" s="113" t="str">
        <f>"Change " &amp; TEXT(A323,"DDDD MMM DD, YYYY") &amp; " -  " &amp;TEXT(J323,"DDDD MMM DD, YYYY")</f>
        <v>Change Wednesday Jun 16, 2021 -  Thursday Jun 17, 2021</v>
      </c>
      <c r="T323" s="113"/>
      <c r="U323" s="113"/>
      <c r="V323" s="113"/>
      <c r="W323" s="113"/>
      <c r="X323" s="113"/>
      <c r="Y323" s="113"/>
      <c r="Z323" s="113"/>
      <c r="AA323" s="88"/>
      <c r="AB323" s="35"/>
      <c r="AC323" s="65">
        <f>A323</f>
        <v>44363</v>
      </c>
      <c r="AD323" s="35"/>
      <c r="AE323" s="35"/>
      <c r="AF323" s="35"/>
      <c r="AG323" s="35"/>
      <c r="AH323" s="35"/>
      <c r="AI323" s="35"/>
      <c r="AJ323" s="35"/>
      <c r="AK323" s="35"/>
    </row>
    <row r="324" spans="1:38" ht="36" thickBot="1" x14ac:dyDescent="0.4">
      <c r="A324" s="53" t="str">
        <f>J301</f>
        <v>Age group</v>
      </c>
      <c r="B324" s="53" t="str">
        <f t="shared" ref="B324" si="325">K301</f>
        <v>Population</v>
      </c>
      <c r="C324" s="53" t="str">
        <f t="shared" ref="C324:C345" si="326">L301</f>
        <v>Dose 1</v>
      </c>
      <c r="D324" s="53" t="str">
        <f t="shared" ref="D324:D345" si="327">M301</f>
        <v>% of population with at least 1 dose</v>
      </c>
      <c r="E324" s="53" t="str">
        <f t="shared" ref="E324:E345" si="328">N301</f>
        <v>Dose 2</v>
      </c>
      <c r="F324" s="53"/>
      <c r="G324" s="53" t="str">
        <f t="shared" ref="G324:G345" si="329">O301</f>
        <v>% of population fully vaccinated</v>
      </c>
      <c r="H324" s="53" t="str">
        <f t="shared" ref="H324:H345" si="330">Q301</f>
        <v>Total administered</v>
      </c>
      <c r="J324" s="25" t="s">
        <v>305</v>
      </c>
      <c r="K324" s="25" t="s">
        <v>2</v>
      </c>
      <c r="L324" s="25" t="s">
        <v>302</v>
      </c>
      <c r="M324" s="25" t="s">
        <v>306</v>
      </c>
      <c r="N324" s="25" t="s">
        <v>303</v>
      </c>
      <c r="O324" s="25" t="s">
        <v>307</v>
      </c>
      <c r="P324" s="25"/>
      <c r="Q324" s="25" t="s">
        <v>304</v>
      </c>
      <c r="S324" s="53" t="s">
        <v>305</v>
      </c>
      <c r="T324" s="53" t="s">
        <v>302</v>
      </c>
      <c r="U324" s="53" t="s">
        <v>303</v>
      </c>
      <c r="V324" s="53"/>
      <c r="W324" s="53" t="s">
        <v>304</v>
      </c>
      <c r="X324" s="53" t="s">
        <v>335</v>
      </c>
      <c r="Y324" s="53" t="s">
        <v>336</v>
      </c>
      <c r="Z324" s="53" t="s">
        <v>337</v>
      </c>
      <c r="AA324" s="89"/>
      <c r="AB324" s="35"/>
      <c r="AC324" s="49" t="s">
        <v>365</v>
      </c>
      <c r="AD324" s="64"/>
      <c r="AE324" s="47" t="str">
        <f t="shared" ref="AE324:AE343" si="331">J324</f>
        <v>Age group</v>
      </c>
      <c r="AF324" s="47" t="str">
        <f t="shared" ref="AF324:AF343" si="332">K324</f>
        <v>Population</v>
      </c>
      <c r="AG324" s="47" t="str">
        <f t="shared" ref="AG324:AG343" si="333">L324</f>
        <v>Dose 1</v>
      </c>
      <c r="AH324" s="47" t="str">
        <f t="shared" ref="AH324:AH343" si="334">N324</f>
        <v>Dose 2</v>
      </c>
      <c r="AI324" s="47" t="s">
        <v>334</v>
      </c>
      <c r="AJ324" s="47" t="str">
        <f t="shared" ref="AJ324:AJ343" si="335">T324</f>
        <v>Dose 1</v>
      </c>
      <c r="AK324" s="47" t="str">
        <f t="shared" ref="AK324:AK343" si="336">U324</f>
        <v>Dose 2</v>
      </c>
    </row>
    <row r="325" spans="1:38" ht="15" thickBot="1" x14ac:dyDescent="0.4">
      <c r="A325" s="54" t="str">
        <f>J302</f>
        <v>00-11</v>
      </c>
      <c r="B325" s="55">
        <f>K302</f>
        <v>663783</v>
      </c>
      <c r="C325" s="55">
        <f t="shared" si="326"/>
        <v>0</v>
      </c>
      <c r="D325" s="55">
        <f t="shared" si="327"/>
        <v>0</v>
      </c>
      <c r="E325" s="55">
        <f t="shared" si="328"/>
        <v>0</v>
      </c>
      <c r="F325" s="55"/>
      <c r="G325" s="55">
        <f t="shared" si="329"/>
        <v>0</v>
      </c>
      <c r="H325" s="55">
        <f t="shared" si="330"/>
        <v>0</v>
      </c>
      <c r="J325" s="75" t="s">
        <v>308</v>
      </c>
      <c r="K325" s="22">
        <v>663783</v>
      </c>
      <c r="L325" s="75">
        <v>0</v>
      </c>
      <c r="M325" s="75">
        <v>0</v>
      </c>
      <c r="N325" s="75">
        <v>0</v>
      </c>
      <c r="O325" s="75">
        <v>0</v>
      </c>
      <c r="P325" s="75"/>
      <c r="Q325" s="75">
        <v>0</v>
      </c>
      <c r="S325" s="54" t="str">
        <f t="shared" ref="S325:S345" si="337">A325</f>
        <v>00-11</v>
      </c>
      <c r="T325" s="55">
        <f t="shared" ref="T325:T343" si="338">L325-C325</f>
        <v>0</v>
      </c>
      <c r="U325" s="55">
        <f t="shared" ref="U325:U345" si="339">N325-E325</f>
        <v>0</v>
      </c>
      <c r="V325" s="55"/>
      <c r="W325" s="55">
        <f t="shared" ref="W325:W345" si="340">Q325-H325</f>
        <v>0</v>
      </c>
      <c r="X325" s="58">
        <f t="shared" ref="X325:X345" si="341">T325/T$299</f>
        <v>0</v>
      </c>
      <c r="Y325" s="55">
        <f t="shared" ref="Y325:Y345" si="342">T325/$AB325</f>
        <v>0</v>
      </c>
      <c r="Z325" s="55">
        <f t="shared" ref="Z325:Z345" si="343">U325/$AB325</f>
        <v>0</v>
      </c>
      <c r="AA325" s="90"/>
      <c r="AB325" s="35">
        <f>IF(DATEDIF(A323,J323,"D")&lt;1,1,DATEDIF(A323,J323,"D"))</f>
        <v>1</v>
      </c>
      <c r="AC325" s="51" t="s">
        <v>366</v>
      </c>
      <c r="AD325" s="2">
        <v>0.7</v>
      </c>
      <c r="AE325" s="47" t="str">
        <f t="shared" si="331"/>
        <v>00-11</v>
      </c>
      <c r="AF325" s="45">
        <f t="shared" si="332"/>
        <v>663783</v>
      </c>
      <c r="AG325" s="45">
        <f t="shared" si="333"/>
        <v>0</v>
      </c>
      <c r="AH325" s="45">
        <f t="shared" si="334"/>
        <v>0</v>
      </c>
      <c r="AI325" s="45">
        <f t="shared" ref="AI325:AI343" si="344">AG325-AH325</f>
        <v>0</v>
      </c>
      <c r="AJ325" s="1">
        <f t="shared" si="335"/>
        <v>0</v>
      </c>
      <c r="AK325" s="1">
        <f t="shared" si="336"/>
        <v>0</v>
      </c>
    </row>
    <row r="326" spans="1:38" ht="15" thickBot="1" x14ac:dyDescent="0.4">
      <c r="A326" s="54" t="str">
        <f t="shared" ref="A326:A345" si="345">J303</f>
        <v>12-14</v>
      </c>
      <c r="B326" s="55">
        <f t="shared" ref="B326:B345" si="346">K303</f>
        <v>166087</v>
      </c>
      <c r="C326" s="60">
        <f t="shared" si="326"/>
        <v>90916</v>
      </c>
      <c r="D326" s="55">
        <f t="shared" si="327"/>
        <v>54.7</v>
      </c>
      <c r="E326" s="60">
        <f t="shared" si="328"/>
        <v>2325</v>
      </c>
      <c r="F326" s="60"/>
      <c r="G326" s="55">
        <f t="shared" si="329"/>
        <v>1.4</v>
      </c>
      <c r="H326" s="55">
        <f t="shared" si="330"/>
        <v>93241</v>
      </c>
      <c r="J326" s="54" t="str">
        <f t="shared" ref="J326" si="347">S303</f>
        <v>12-14</v>
      </c>
      <c r="K326" s="24">
        <v>166087</v>
      </c>
      <c r="L326" s="24">
        <v>91554</v>
      </c>
      <c r="M326" s="76">
        <v>55.1</v>
      </c>
      <c r="N326" s="24">
        <v>2945</v>
      </c>
      <c r="O326" s="76">
        <v>1.8</v>
      </c>
      <c r="P326" s="76"/>
      <c r="Q326" s="24">
        <v>94499</v>
      </c>
      <c r="S326" s="59" t="str">
        <f t="shared" si="337"/>
        <v>12-14</v>
      </c>
      <c r="T326" s="60">
        <f t="shared" si="338"/>
        <v>638</v>
      </c>
      <c r="U326" s="60">
        <f t="shared" si="339"/>
        <v>620</v>
      </c>
      <c r="V326" s="60"/>
      <c r="W326" s="60">
        <f t="shared" si="340"/>
        <v>1258</v>
      </c>
      <c r="X326" s="61">
        <f t="shared" si="341"/>
        <v>5.7758464602571065E-2</v>
      </c>
      <c r="Y326" s="60">
        <f t="shared" si="342"/>
        <v>638</v>
      </c>
      <c r="Z326" s="60">
        <f t="shared" si="343"/>
        <v>620</v>
      </c>
      <c r="AA326" s="91"/>
      <c r="AB326" s="35">
        <f>AB325</f>
        <v>1</v>
      </c>
      <c r="AC326" s="50">
        <f>C344/B344</f>
        <v>0.69903542552129572</v>
      </c>
      <c r="AD326" s="2">
        <f>AC326/AD325</f>
        <v>0.99862203645899394</v>
      </c>
      <c r="AE326" s="47" t="str">
        <f t="shared" si="331"/>
        <v>12-14</v>
      </c>
      <c r="AF326" s="45">
        <f t="shared" si="332"/>
        <v>166087</v>
      </c>
      <c r="AG326" s="45">
        <f t="shared" si="333"/>
        <v>91554</v>
      </c>
      <c r="AH326" s="45">
        <f t="shared" si="334"/>
        <v>2945</v>
      </c>
      <c r="AI326" s="45">
        <f t="shared" si="344"/>
        <v>88609</v>
      </c>
      <c r="AJ326" s="1">
        <f t="shared" si="335"/>
        <v>638</v>
      </c>
      <c r="AK326" s="1">
        <f t="shared" si="336"/>
        <v>620</v>
      </c>
    </row>
    <row r="327" spans="1:38" ht="15" thickBot="1" x14ac:dyDescent="0.4">
      <c r="A327" s="54" t="str">
        <f t="shared" si="345"/>
        <v>15-19</v>
      </c>
      <c r="B327" s="55">
        <f t="shared" si="346"/>
        <v>258656</v>
      </c>
      <c r="C327" s="60">
        <f t="shared" si="326"/>
        <v>153260</v>
      </c>
      <c r="D327" s="55">
        <f t="shared" si="327"/>
        <v>59.3</v>
      </c>
      <c r="E327" s="60">
        <f t="shared" si="328"/>
        <v>9671</v>
      </c>
      <c r="F327" s="60"/>
      <c r="G327" s="55">
        <f t="shared" si="329"/>
        <v>3.7</v>
      </c>
      <c r="H327" s="55">
        <f t="shared" si="330"/>
        <v>162931</v>
      </c>
      <c r="J327" s="75" t="s">
        <v>309</v>
      </c>
      <c r="K327" s="22">
        <v>258656</v>
      </c>
      <c r="L327" s="22">
        <v>154180</v>
      </c>
      <c r="M327" s="75">
        <v>59.6</v>
      </c>
      <c r="N327" s="22">
        <v>11185</v>
      </c>
      <c r="O327" s="75">
        <v>4.3</v>
      </c>
      <c r="P327" s="75"/>
      <c r="Q327" s="22">
        <v>165365</v>
      </c>
      <c r="S327" s="54" t="str">
        <f t="shared" si="337"/>
        <v>15-19</v>
      </c>
      <c r="T327" s="60">
        <f t="shared" si="338"/>
        <v>920</v>
      </c>
      <c r="U327" s="60">
        <f t="shared" si="339"/>
        <v>1514</v>
      </c>
      <c r="V327" s="60"/>
      <c r="W327" s="60">
        <f t="shared" si="340"/>
        <v>2434</v>
      </c>
      <c r="X327" s="61">
        <f t="shared" si="341"/>
        <v>8.3288068078942609E-2</v>
      </c>
      <c r="Y327" s="60">
        <f t="shared" si="342"/>
        <v>920</v>
      </c>
      <c r="Z327" s="60">
        <f t="shared" si="343"/>
        <v>1514</v>
      </c>
      <c r="AA327" s="91"/>
      <c r="AB327" s="35">
        <f t="shared" ref="AB327:AB345" si="348">AB326</f>
        <v>1</v>
      </c>
      <c r="AC327" s="52" t="s">
        <v>367</v>
      </c>
      <c r="AD327" s="2">
        <v>0.7</v>
      </c>
      <c r="AE327" s="47" t="str">
        <f t="shared" si="331"/>
        <v>15-19</v>
      </c>
      <c r="AF327" s="45">
        <f t="shared" si="332"/>
        <v>258656</v>
      </c>
      <c r="AG327" s="45">
        <f t="shared" si="333"/>
        <v>154180</v>
      </c>
      <c r="AH327" s="45">
        <f t="shared" si="334"/>
        <v>11185</v>
      </c>
      <c r="AI327" s="45">
        <f t="shared" si="344"/>
        <v>142995</v>
      </c>
      <c r="AJ327" s="1">
        <f t="shared" si="335"/>
        <v>920</v>
      </c>
      <c r="AK327" s="1">
        <f t="shared" si="336"/>
        <v>1514</v>
      </c>
    </row>
    <row r="328" spans="1:38" ht="15" thickBot="1" x14ac:dyDescent="0.4">
      <c r="A328" s="54" t="str">
        <f t="shared" si="345"/>
        <v>20-24</v>
      </c>
      <c r="B328" s="55">
        <f t="shared" si="346"/>
        <v>276991</v>
      </c>
      <c r="C328" s="55">
        <f t="shared" si="326"/>
        <v>156940</v>
      </c>
      <c r="D328" s="55">
        <f t="shared" si="327"/>
        <v>56.7</v>
      </c>
      <c r="E328" s="55">
        <f t="shared" si="328"/>
        <v>20610</v>
      </c>
      <c r="F328" s="55"/>
      <c r="G328" s="55">
        <f t="shared" si="329"/>
        <v>7.4</v>
      </c>
      <c r="H328" s="55">
        <f t="shared" si="330"/>
        <v>177550</v>
      </c>
      <c r="J328" s="76" t="s">
        <v>310</v>
      </c>
      <c r="K328" s="24">
        <v>276991</v>
      </c>
      <c r="L328" s="24">
        <v>157951</v>
      </c>
      <c r="M328" s="76">
        <v>57</v>
      </c>
      <c r="N328" s="24">
        <v>22604</v>
      </c>
      <c r="O328" s="76">
        <v>8.1999999999999993</v>
      </c>
      <c r="P328" s="76"/>
      <c r="Q328" s="24">
        <v>180555</v>
      </c>
      <c r="S328" s="57" t="str">
        <f t="shared" si="337"/>
        <v>20-24</v>
      </c>
      <c r="T328" s="56">
        <f t="shared" si="338"/>
        <v>1011</v>
      </c>
      <c r="U328" s="56">
        <f t="shared" si="339"/>
        <v>1994</v>
      </c>
      <c r="V328" s="56"/>
      <c r="W328" s="56">
        <f t="shared" si="340"/>
        <v>3005</v>
      </c>
      <c r="X328" s="62">
        <f t="shared" si="341"/>
        <v>9.1526344378055402E-2</v>
      </c>
      <c r="Y328" s="55">
        <f t="shared" si="342"/>
        <v>1011</v>
      </c>
      <c r="Z328" s="55">
        <f t="shared" si="343"/>
        <v>1994</v>
      </c>
      <c r="AA328" s="90"/>
      <c r="AB328" s="35">
        <f t="shared" si="348"/>
        <v>1</v>
      </c>
      <c r="AC328" s="50">
        <f>E344/B344</f>
        <v>0.24226685509842757</v>
      </c>
      <c r="AD328" s="2">
        <f>AC328/AD327</f>
        <v>0.346095507283468</v>
      </c>
      <c r="AE328" s="47" t="str">
        <f t="shared" si="331"/>
        <v>20-24</v>
      </c>
      <c r="AF328" s="45">
        <f t="shared" si="332"/>
        <v>276991</v>
      </c>
      <c r="AG328" s="45">
        <f t="shared" si="333"/>
        <v>157951</v>
      </c>
      <c r="AH328" s="45">
        <f t="shared" si="334"/>
        <v>22604</v>
      </c>
      <c r="AI328" s="45">
        <f t="shared" si="344"/>
        <v>135347</v>
      </c>
      <c r="AJ328" s="1">
        <f t="shared" si="335"/>
        <v>1011</v>
      </c>
      <c r="AK328" s="1">
        <f t="shared" si="336"/>
        <v>1994</v>
      </c>
    </row>
    <row r="329" spans="1:38" ht="15" thickBot="1" x14ac:dyDescent="0.4">
      <c r="A329" s="54" t="str">
        <f t="shared" si="345"/>
        <v>25-29</v>
      </c>
      <c r="B329" s="55">
        <f t="shared" si="346"/>
        <v>310735</v>
      </c>
      <c r="C329" s="55">
        <f t="shared" si="326"/>
        <v>173549</v>
      </c>
      <c r="D329" s="55">
        <f t="shared" si="327"/>
        <v>55.9</v>
      </c>
      <c r="E329" s="55">
        <f t="shared" si="328"/>
        <v>29863</v>
      </c>
      <c r="F329" s="55"/>
      <c r="G329" s="55">
        <f t="shared" si="329"/>
        <v>9.6</v>
      </c>
      <c r="H329" s="55">
        <f t="shared" si="330"/>
        <v>203412</v>
      </c>
      <c r="J329" s="75" t="s">
        <v>311</v>
      </c>
      <c r="K329" s="22">
        <v>310735</v>
      </c>
      <c r="L329" s="22">
        <v>174640</v>
      </c>
      <c r="M329" s="75">
        <v>56.2</v>
      </c>
      <c r="N329" s="22">
        <v>32410</v>
      </c>
      <c r="O329" s="75">
        <v>10.4</v>
      </c>
      <c r="P329" s="75"/>
      <c r="Q329" s="22">
        <v>207050</v>
      </c>
      <c r="S329" s="54" t="str">
        <f t="shared" si="337"/>
        <v>25-29</v>
      </c>
      <c r="T329" s="55">
        <f t="shared" si="338"/>
        <v>1091</v>
      </c>
      <c r="U329" s="55">
        <f t="shared" si="339"/>
        <v>2547</v>
      </c>
      <c r="V329" s="55"/>
      <c r="W329" s="55">
        <f t="shared" si="340"/>
        <v>3638</v>
      </c>
      <c r="X329" s="58">
        <f t="shared" si="341"/>
        <v>9.8768785080572158E-2</v>
      </c>
      <c r="Y329" s="55">
        <f t="shared" si="342"/>
        <v>1091</v>
      </c>
      <c r="Z329" s="55">
        <f t="shared" si="343"/>
        <v>2547</v>
      </c>
      <c r="AA329" s="90"/>
      <c r="AB329" s="35">
        <f t="shared" si="348"/>
        <v>1</v>
      </c>
      <c r="AC329" s="49" t="s">
        <v>363</v>
      </c>
      <c r="AD329" s="35"/>
      <c r="AE329" s="47" t="str">
        <f t="shared" si="331"/>
        <v>25-29</v>
      </c>
      <c r="AF329" s="45">
        <f t="shared" si="332"/>
        <v>310735</v>
      </c>
      <c r="AG329" s="45">
        <f t="shared" si="333"/>
        <v>174640</v>
      </c>
      <c r="AH329" s="45">
        <f t="shared" si="334"/>
        <v>32410</v>
      </c>
      <c r="AI329" s="45">
        <f t="shared" si="344"/>
        <v>142230</v>
      </c>
      <c r="AJ329" s="1">
        <f t="shared" si="335"/>
        <v>1091</v>
      </c>
      <c r="AK329" s="1">
        <f t="shared" si="336"/>
        <v>2547</v>
      </c>
    </row>
    <row r="330" spans="1:38" ht="15" thickBot="1" x14ac:dyDescent="0.4">
      <c r="A330" s="54" t="str">
        <f t="shared" si="345"/>
        <v>30-34</v>
      </c>
      <c r="B330" s="55">
        <f t="shared" si="346"/>
        <v>356322</v>
      </c>
      <c r="C330" s="55">
        <f t="shared" si="326"/>
        <v>208462</v>
      </c>
      <c r="D330" s="55">
        <f t="shared" si="327"/>
        <v>58.5</v>
      </c>
      <c r="E330" s="55">
        <f t="shared" si="328"/>
        <v>39879</v>
      </c>
      <c r="F330" s="55"/>
      <c r="G330" s="55">
        <f t="shared" si="329"/>
        <v>11.2</v>
      </c>
      <c r="H330" s="55">
        <f t="shared" si="330"/>
        <v>248341</v>
      </c>
      <c r="J330" s="76" t="s">
        <v>312</v>
      </c>
      <c r="K330" s="24">
        <v>356322</v>
      </c>
      <c r="L330" s="24">
        <v>209528</v>
      </c>
      <c r="M330" s="76">
        <v>58.8</v>
      </c>
      <c r="N330" s="24">
        <v>43321</v>
      </c>
      <c r="O330" s="76">
        <v>12.2</v>
      </c>
      <c r="P330" s="76"/>
      <c r="Q330" s="24">
        <v>252849</v>
      </c>
      <c r="S330" s="57" t="str">
        <f t="shared" si="337"/>
        <v>30-34</v>
      </c>
      <c r="T330" s="56">
        <f t="shared" si="338"/>
        <v>1066</v>
      </c>
      <c r="U330" s="56">
        <f t="shared" si="339"/>
        <v>3442</v>
      </c>
      <c r="V330" s="56"/>
      <c r="W330" s="56">
        <f t="shared" si="340"/>
        <v>4508</v>
      </c>
      <c r="X330" s="62">
        <f t="shared" si="341"/>
        <v>9.650552236103567E-2</v>
      </c>
      <c r="Y330" s="55">
        <f t="shared" si="342"/>
        <v>1066</v>
      </c>
      <c r="Z330" s="55">
        <f t="shared" si="343"/>
        <v>3442</v>
      </c>
      <c r="AA330" s="90"/>
      <c r="AB330" s="35">
        <f t="shared" si="348"/>
        <v>1</v>
      </c>
      <c r="AC330" s="51" t="s">
        <v>366</v>
      </c>
      <c r="AD330" s="2">
        <v>0.7</v>
      </c>
      <c r="AE330" s="47" t="str">
        <f t="shared" si="331"/>
        <v>30-34</v>
      </c>
      <c r="AF330" s="45">
        <f t="shared" si="332"/>
        <v>356322</v>
      </c>
      <c r="AG330" s="45">
        <f t="shared" si="333"/>
        <v>209528</v>
      </c>
      <c r="AH330" s="45">
        <f t="shared" si="334"/>
        <v>43321</v>
      </c>
      <c r="AI330" s="45">
        <f t="shared" si="344"/>
        <v>166207</v>
      </c>
      <c r="AJ330" s="1">
        <f t="shared" si="335"/>
        <v>1066</v>
      </c>
      <c r="AK330" s="1">
        <f t="shared" si="336"/>
        <v>3442</v>
      </c>
    </row>
    <row r="331" spans="1:38" ht="15" thickBot="1" x14ac:dyDescent="0.4">
      <c r="A331" s="54" t="str">
        <f t="shared" si="345"/>
        <v>35-39</v>
      </c>
      <c r="B331" s="55">
        <f t="shared" si="346"/>
        <v>366699</v>
      </c>
      <c r="C331" s="55">
        <f t="shared" si="326"/>
        <v>226766</v>
      </c>
      <c r="D331" s="55">
        <f t="shared" si="327"/>
        <v>61.8</v>
      </c>
      <c r="E331" s="55">
        <f t="shared" si="328"/>
        <v>46163</v>
      </c>
      <c r="F331" s="55"/>
      <c r="G331" s="55">
        <f t="shared" si="329"/>
        <v>12.6</v>
      </c>
      <c r="H331" s="55">
        <f t="shared" si="330"/>
        <v>272929</v>
      </c>
      <c r="J331" s="75" t="s">
        <v>313</v>
      </c>
      <c r="K331" s="22">
        <v>366699</v>
      </c>
      <c r="L331" s="22">
        <v>227887</v>
      </c>
      <c r="M331" s="75">
        <v>62.1</v>
      </c>
      <c r="N331" s="22">
        <v>50228</v>
      </c>
      <c r="O331" s="75">
        <v>13.7</v>
      </c>
      <c r="P331" s="75"/>
      <c r="Q331" s="22">
        <v>278115</v>
      </c>
      <c r="S331" s="54" t="str">
        <f t="shared" si="337"/>
        <v>35-39</v>
      </c>
      <c r="T331" s="55">
        <f t="shared" si="338"/>
        <v>1121</v>
      </c>
      <c r="U331" s="55">
        <f t="shared" si="339"/>
        <v>4065</v>
      </c>
      <c r="V331" s="55"/>
      <c r="W331" s="55">
        <f t="shared" si="340"/>
        <v>5186</v>
      </c>
      <c r="X331" s="58">
        <f t="shared" si="341"/>
        <v>0.10148470034401594</v>
      </c>
      <c r="Y331" s="55">
        <f t="shared" si="342"/>
        <v>1121</v>
      </c>
      <c r="Z331" s="55">
        <f t="shared" si="343"/>
        <v>4065</v>
      </c>
      <c r="AA331" s="90"/>
      <c r="AB331" s="35">
        <f t="shared" si="348"/>
        <v>1</v>
      </c>
      <c r="AC331" s="50">
        <f>C345/B345</f>
        <v>0.59524547140087003</v>
      </c>
      <c r="AD331" s="2">
        <f>AC331/AD330</f>
        <v>0.85035067342981441</v>
      </c>
      <c r="AE331" s="47" t="str">
        <f t="shared" si="331"/>
        <v>35-39</v>
      </c>
      <c r="AF331" s="45">
        <f t="shared" si="332"/>
        <v>366699</v>
      </c>
      <c r="AG331" s="45">
        <f t="shared" si="333"/>
        <v>227887</v>
      </c>
      <c r="AH331" s="45">
        <f t="shared" si="334"/>
        <v>50228</v>
      </c>
      <c r="AI331" s="45">
        <f t="shared" si="344"/>
        <v>177659</v>
      </c>
      <c r="AJ331" s="1">
        <f t="shared" si="335"/>
        <v>1121</v>
      </c>
      <c r="AK331" s="1">
        <f t="shared" si="336"/>
        <v>4065</v>
      </c>
    </row>
    <row r="332" spans="1:38" ht="15" thickBot="1" x14ac:dyDescent="0.4">
      <c r="A332" s="54" t="str">
        <f t="shared" si="345"/>
        <v>40-44</v>
      </c>
      <c r="B332" s="55">
        <f t="shared" si="346"/>
        <v>325544</v>
      </c>
      <c r="C332" s="55">
        <f t="shared" si="326"/>
        <v>215565</v>
      </c>
      <c r="D332" s="55">
        <f t="shared" si="327"/>
        <v>66.2</v>
      </c>
      <c r="E332" s="55">
        <f t="shared" si="328"/>
        <v>51853</v>
      </c>
      <c r="F332" s="55"/>
      <c r="G332" s="55">
        <f t="shared" si="329"/>
        <v>15.9</v>
      </c>
      <c r="H332" s="55">
        <f t="shared" si="330"/>
        <v>267418</v>
      </c>
      <c r="J332" s="76" t="s">
        <v>314</v>
      </c>
      <c r="K332" s="24">
        <v>325544</v>
      </c>
      <c r="L332" s="24">
        <v>216518</v>
      </c>
      <c r="M332" s="76">
        <v>66.5</v>
      </c>
      <c r="N332" s="24">
        <v>58383</v>
      </c>
      <c r="O332" s="76">
        <v>17.899999999999999</v>
      </c>
      <c r="P332" s="76"/>
      <c r="Q332" s="24">
        <v>274901</v>
      </c>
      <c r="S332" s="57" t="str">
        <f t="shared" si="337"/>
        <v>40-44</v>
      </c>
      <c r="T332" s="56">
        <f t="shared" si="338"/>
        <v>953</v>
      </c>
      <c r="U332" s="56">
        <f t="shared" si="339"/>
        <v>6530</v>
      </c>
      <c r="V332" s="56"/>
      <c r="W332" s="56">
        <f t="shared" si="340"/>
        <v>7483</v>
      </c>
      <c r="X332" s="62">
        <f t="shared" si="341"/>
        <v>8.6275574868730762E-2</v>
      </c>
      <c r="Y332" s="55">
        <f t="shared" si="342"/>
        <v>953</v>
      </c>
      <c r="Z332" s="55">
        <f t="shared" si="343"/>
        <v>6530</v>
      </c>
      <c r="AA332" s="90"/>
      <c r="AB332" s="35">
        <f t="shared" si="348"/>
        <v>1</v>
      </c>
      <c r="AC332" s="52" t="s">
        <v>367</v>
      </c>
      <c r="AD332" s="2">
        <v>0.7</v>
      </c>
      <c r="AE332" s="47" t="str">
        <f t="shared" si="331"/>
        <v>40-44</v>
      </c>
      <c r="AF332" s="45">
        <f t="shared" si="332"/>
        <v>325544</v>
      </c>
      <c r="AG332" s="45">
        <f t="shared" si="333"/>
        <v>216518</v>
      </c>
      <c r="AH332" s="45">
        <f t="shared" si="334"/>
        <v>58383</v>
      </c>
      <c r="AI332" s="45">
        <f t="shared" si="344"/>
        <v>158135</v>
      </c>
      <c r="AJ332" s="1">
        <f t="shared" si="335"/>
        <v>953</v>
      </c>
      <c r="AK332" s="1">
        <f t="shared" si="336"/>
        <v>6530</v>
      </c>
    </row>
    <row r="333" spans="1:38" ht="15" thickBot="1" x14ac:dyDescent="0.4">
      <c r="A333" s="54" t="str">
        <f t="shared" si="345"/>
        <v>45-49</v>
      </c>
      <c r="B333" s="55">
        <f t="shared" si="346"/>
        <v>291312</v>
      </c>
      <c r="C333" s="55">
        <f t="shared" si="326"/>
        <v>202933</v>
      </c>
      <c r="D333" s="55">
        <f t="shared" si="327"/>
        <v>69.7</v>
      </c>
      <c r="E333" s="55">
        <f t="shared" si="328"/>
        <v>51569</v>
      </c>
      <c r="F333" s="55"/>
      <c r="G333" s="55">
        <f t="shared" si="329"/>
        <v>17.7</v>
      </c>
      <c r="H333" s="55">
        <f t="shared" si="330"/>
        <v>254502</v>
      </c>
      <c r="J333" s="75" t="s">
        <v>315</v>
      </c>
      <c r="K333" s="22">
        <v>291312</v>
      </c>
      <c r="L333" s="22">
        <v>203783</v>
      </c>
      <c r="M333" s="75">
        <v>70</v>
      </c>
      <c r="N333" s="22">
        <v>58177</v>
      </c>
      <c r="O333" s="75">
        <v>20</v>
      </c>
      <c r="P333" s="75"/>
      <c r="Q333" s="22">
        <v>261960</v>
      </c>
      <c r="S333" s="54" t="str">
        <f t="shared" si="337"/>
        <v>45-49</v>
      </c>
      <c r="T333" s="55">
        <f t="shared" si="338"/>
        <v>850</v>
      </c>
      <c r="U333" s="55">
        <f t="shared" si="339"/>
        <v>6608</v>
      </c>
      <c r="V333" s="55"/>
      <c r="W333" s="55">
        <f t="shared" si="340"/>
        <v>7458</v>
      </c>
      <c r="X333" s="58">
        <f t="shared" si="341"/>
        <v>7.6950932464240451E-2</v>
      </c>
      <c r="Y333" s="55">
        <f t="shared" si="342"/>
        <v>850</v>
      </c>
      <c r="Z333" s="55">
        <f t="shared" si="343"/>
        <v>6608</v>
      </c>
      <c r="AA333" s="90"/>
      <c r="AB333" s="35">
        <f t="shared" si="348"/>
        <v>1</v>
      </c>
      <c r="AC333" s="50">
        <f>E345/B345</f>
        <v>0.20629605182073363</v>
      </c>
      <c r="AD333" s="2">
        <f>AC333/AD332</f>
        <v>0.29470864545819092</v>
      </c>
      <c r="AE333" s="47" t="str">
        <f t="shared" si="331"/>
        <v>45-49</v>
      </c>
      <c r="AF333" s="45">
        <f t="shared" si="332"/>
        <v>291312</v>
      </c>
      <c r="AG333" s="45">
        <f t="shared" si="333"/>
        <v>203783</v>
      </c>
      <c r="AH333" s="45">
        <f t="shared" si="334"/>
        <v>58177</v>
      </c>
      <c r="AI333" s="45">
        <f t="shared" si="344"/>
        <v>145606</v>
      </c>
      <c r="AJ333" s="1">
        <f t="shared" si="335"/>
        <v>850</v>
      </c>
      <c r="AK333" s="1">
        <f t="shared" si="336"/>
        <v>6608</v>
      </c>
    </row>
    <row r="334" spans="1:38" ht="15" thickBot="1" x14ac:dyDescent="0.4">
      <c r="A334" s="54" t="str">
        <f t="shared" si="345"/>
        <v>50-54</v>
      </c>
      <c r="B334" s="55">
        <f t="shared" si="346"/>
        <v>262948</v>
      </c>
      <c r="C334" s="55">
        <f t="shared" si="326"/>
        <v>197290</v>
      </c>
      <c r="D334" s="55">
        <f t="shared" si="327"/>
        <v>75</v>
      </c>
      <c r="E334" s="55">
        <f t="shared" si="328"/>
        <v>54843</v>
      </c>
      <c r="F334" s="55"/>
      <c r="G334" s="55">
        <f t="shared" si="329"/>
        <v>20.9</v>
      </c>
      <c r="H334" s="55">
        <f t="shared" si="330"/>
        <v>252133</v>
      </c>
      <c r="J334" s="76" t="s">
        <v>316</v>
      </c>
      <c r="K334" s="24">
        <v>262948</v>
      </c>
      <c r="L334" s="24">
        <v>197968</v>
      </c>
      <c r="M334" s="76">
        <v>75.3</v>
      </c>
      <c r="N334" s="24">
        <v>61638</v>
      </c>
      <c r="O334" s="76">
        <v>23.4</v>
      </c>
      <c r="P334" s="76"/>
      <c r="Q334" s="24">
        <v>259606</v>
      </c>
      <c r="S334" s="57" t="str">
        <f t="shared" si="337"/>
        <v>50-54</v>
      </c>
      <c r="T334" s="56">
        <f t="shared" si="338"/>
        <v>678</v>
      </c>
      <c r="U334" s="56">
        <f t="shared" si="339"/>
        <v>6795</v>
      </c>
      <c r="V334" s="56"/>
      <c r="W334" s="56">
        <f t="shared" si="340"/>
        <v>7473</v>
      </c>
      <c r="X334" s="62">
        <f t="shared" si="341"/>
        <v>6.1379684953829443E-2</v>
      </c>
      <c r="Y334" s="55">
        <f t="shared" si="342"/>
        <v>678</v>
      </c>
      <c r="Z334" s="55">
        <f t="shared" si="343"/>
        <v>6795</v>
      </c>
      <c r="AA334" s="90"/>
      <c r="AB334" s="35">
        <f t="shared" si="348"/>
        <v>1</v>
      </c>
      <c r="AC334" s="35"/>
      <c r="AD334" s="36"/>
      <c r="AE334" s="47" t="str">
        <f t="shared" si="331"/>
        <v>50-54</v>
      </c>
      <c r="AF334" s="45">
        <f t="shared" si="332"/>
        <v>262948</v>
      </c>
      <c r="AG334" s="45">
        <f t="shared" si="333"/>
        <v>197968</v>
      </c>
      <c r="AH334" s="45">
        <f t="shared" si="334"/>
        <v>61638</v>
      </c>
      <c r="AI334" s="45">
        <f t="shared" si="344"/>
        <v>136330</v>
      </c>
      <c r="AJ334" s="1">
        <f t="shared" si="335"/>
        <v>678</v>
      </c>
      <c r="AK334" s="1">
        <f t="shared" si="336"/>
        <v>6795</v>
      </c>
    </row>
    <row r="335" spans="1:38" ht="15" thickBot="1" x14ac:dyDescent="0.4">
      <c r="A335" s="54" t="str">
        <f t="shared" si="345"/>
        <v>55-59</v>
      </c>
      <c r="B335" s="55">
        <f t="shared" si="346"/>
        <v>285387</v>
      </c>
      <c r="C335" s="55">
        <f t="shared" si="326"/>
        <v>214713</v>
      </c>
      <c r="D335" s="55">
        <f t="shared" si="327"/>
        <v>75.2</v>
      </c>
      <c r="E335" s="55">
        <f t="shared" si="328"/>
        <v>73527</v>
      </c>
      <c r="F335" s="55"/>
      <c r="G335" s="55">
        <f t="shared" si="329"/>
        <v>25.8</v>
      </c>
      <c r="H335" s="55">
        <f t="shared" si="330"/>
        <v>288240</v>
      </c>
      <c r="J335" s="75" t="s">
        <v>317</v>
      </c>
      <c r="K335" s="22">
        <v>285387</v>
      </c>
      <c r="L335" s="22">
        <v>215354</v>
      </c>
      <c r="M335" s="75">
        <v>75.5</v>
      </c>
      <c r="N335" s="22">
        <v>82005</v>
      </c>
      <c r="O335" s="75">
        <v>28.7</v>
      </c>
      <c r="P335" s="75"/>
      <c r="Q335" s="22">
        <v>297359</v>
      </c>
      <c r="S335" s="54" t="str">
        <f t="shared" si="337"/>
        <v>55-59</v>
      </c>
      <c r="T335" s="55">
        <f t="shared" si="338"/>
        <v>641</v>
      </c>
      <c r="U335" s="55">
        <f t="shared" si="339"/>
        <v>8478</v>
      </c>
      <c r="V335" s="55"/>
      <c r="W335" s="55">
        <f t="shared" si="340"/>
        <v>9119</v>
      </c>
      <c r="X335" s="58">
        <f t="shared" si="341"/>
        <v>5.8030056128915444E-2</v>
      </c>
      <c r="Y335" s="55">
        <f t="shared" si="342"/>
        <v>641</v>
      </c>
      <c r="Z335" s="55">
        <f t="shared" si="343"/>
        <v>8478</v>
      </c>
      <c r="AA335" s="90"/>
      <c r="AB335" s="35">
        <f t="shared" si="348"/>
        <v>1</v>
      </c>
      <c r="AC335" s="65">
        <f>J323</f>
        <v>44364</v>
      </c>
      <c r="AD335" s="36"/>
      <c r="AE335" s="47" t="str">
        <f t="shared" si="331"/>
        <v>55-59</v>
      </c>
      <c r="AF335" s="45">
        <f t="shared" si="332"/>
        <v>285387</v>
      </c>
      <c r="AG335" s="45">
        <f t="shared" si="333"/>
        <v>215354</v>
      </c>
      <c r="AH335" s="45">
        <f t="shared" si="334"/>
        <v>82005</v>
      </c>
      <c r="AI335" s="45">
        <f t="shared" si="344"/>
        <v>133349</v>
      </c>
      <c r="AJ335" s="1">
        <f t="shared" si="335"/>
        <v>641</v>
      </c>
      <c r="AK335" s="1">
        <f t="shared" si="336"/>
        <v>8478</v>
      </c>
    </row>
    <row r="336" spans="1:38" ht="15" thickBot="1" x14ac:dyDescent="0.4">
      <c r="A336" s="54" t="str">
        <f t="shared" si="345"/>
        <v>60-64</v>
      </c>
      <c r="B336" s="55">
        <f t="shared" si="346"/>
        <v>271707</v>
      </c>
      <c r="C336" s="55">
        <f t="shared" si="326"/>
        <v>216411</v>
      </c>
      <c r="D336" s="55">
        <f t="shared" si="327"/>
        <v>79.599999999999994</v>
      </c>
      <c r="E336" s="55">
        <f t="shared" si="328"/>
        <v>107988</v>
      </c>
      <c r="F336" s="55"/>
      <c r="G336" s="55">
        <f t="shared" si="329"/>
        <v>39.700000000000003</v>
      </c>
      <c r="H336" s="55">
        <f t="shared" si="330"/>
        <v>324399</v>
      </c>
      <c r="J336" s="76" t="s">
        <v>318</v>
      </c>
      <c r="K336" s="24">
        <v>271707</v>
      </c>
      <c r="L336" s="24">
        <v>216982</v>
      </c>
      <c r="M336" s="76">
        <v>79.900000000000006</v>
      </c>
      <c r="N336" s="24">
        <v>115091</v>
      </c>
      <c r="O336" s="76">
        <v>42.4</v>
      </c>
      <c r="P336" s="76"/>
      <c r="Q336" s="24">
        <v>332073</v>
      </c>
      <c r="S336" s="57" t="str">
        <f t="shared" si="337"/>
        <v>60-64</v>
      </c>
      <c r="T336" s="56">
        <f t="shared" si="338"/>
        <v>571</v>
      </c>
      <c r="U336" s="56">
        <f t="shared" si="339"/>
        <v>7103</v>
      </c>
      <c r="V336" s="56"/>
      <c r="W336" s="56">
        <f t="shared" si="340"/>
        <v>7674</v>
      </c>
      <c r="X336" s="62">
        <f t="shared" si="341"/>
        <v>5.1692920514213293E-2</v>
      </c>
      <c r="Y336" s="55">
        <f t="shared" si="342"/>
        <v>571</v>
      </c>
      <c r="Z336" s="55">
        <f t="shared" si="343"/>
        <v>7103</v>
      </c>
      <c r="AA336" s="90"/>
      <c r="AB336" s="35">
        <f t="shared" si="348"/>
        <v>1</v>
      </c>
      <c r="AC336" s="49" t="s">
        <v>365</v>
      </c>
      <c r="AD336" s="35"/>
      <c r="AE336" s="47" t="str">
        <f t="shared" si="331"/>
        <v>60-64</v>
      </c>
      <c r="AF336" s="45">
        <f t="shared" si="332"/>
        <v>271707</v>
      </c>
      <c r="AG336" s="45">
        <f t="shared" si="333"/>
        <v>216982</v>
      </c>
      <c r="AH336" s="45">
        <f t="shared" si="334"/>
        <v>115091</v>
      </c>
      <c r="AI336" s="45">
        <f t="shared" si="344"/>
        <v>101891</v>
      </c>
      <c r="AJ336" s="1">
        <f t="shared" si="335"/>
        <v>571</v>
      </c>
      <c r="AK336" s="1">
        <f t="shared" si="336"/>
        <v>7103</v>
      </c>
    </row>
    <row r="337" spans="1:37" ht="15" thickBot="1" x14ac:dyDescent="0.4">
      <c r="A337" s="54" t="str">
        <f t="shared" si="345"/>
        <v>65-69</v>
      </c>
      <c r="B337" s="55">
        <f t="shared" si="346"/>
        <v>217596</v>
      </c>
      <c r="C337" s="55">
        <f t="shared" si="326"/>
        <v>183655</v>
      </c>
      <c r="D337" s="55">
        <f t="shared" si="327"/>
        <v>84.4</v>
      </c>
      <c r="E337" s="55">
        <f t="shared" si="328"/>
        <v>116551</v>
      </c>
      <c r="F337" s="55"/>
      <c r="G337" s="55">
        <f t="shared" si="329"/>
        <v>53.6</v>
      </c>
      <c r="H337" s="55">
        <f t="shared" si="330"/>
        <v>300206</v>
      </c>
      <c r="J337" s="75" t="s">
        <v>319</v>
      </c>
      <c r="K337" s="22">
        <v>217596</v>
      </c>
      <c r="L337" s="22">
        <v>184044</v>
      </c>
      <c r="M337" s="75">
        <v>84.6</v>
      </c>
      <c r="N337" s="22">
        <v>122747</v>
      </c>
      <c r="O337" s="75">
        <v>56.4</v>
      </c>
      <c r="P337" s="75"/>
      <c r="Q337" s="22">
        <v>306791</v>
      </c>
      <c r="S337" s="54" t="str">
        <f t="shared" si="337"/>
        <v>65-69</v>
      </c>
      <c r="T337" s="55">
        <f t="shared" si="338"/>
        <v>389</v>
      </c>
      <c r="U337" s="55">
        <f t="shared" si="339"/>
        <v>6196</v>
      </c>
      <c r="V337" s="55"/>
      <c r="W337" s="55">
        <f t="shared" si="340"/>
        <v>6585</v>
      </c>
      <c r="X337" s="58">
        <f t="shared" si="341"/>
        <v>3.5216367915987687E-2</v>
      </c>
      <c r="Y337" s="55">
        <f t="shared" si="342"/>
        <v>389</v>
      </c>
      <c r="Z337" s="55">
        <f t="shared" si="343"/>
        <v>6196</v>
      </c>
      <c r="AA337" s="90"/>
      <c r="AB337" s="35">
        <f t="shared" si="348"/>
        <v>1</v>
      </c>
      <c r="AC337" s="51" t="s">
        <v>366</v>
      </c>
      <c r="AD337" s="2">
        <v>0.7</v>
      </c>
      <c r="AE337" s="47" t="str">
        <f t="shared" si="331"/>
        <v>65-69</v>
      </c>
      <c r="AF337" s="45">
        <f t="shared" si="332"/>
        <v>217596</v>
      </c>
      <c r="AG337" s="45">
        <f t="shared" si="333"/>
        <v>184044</v>
      </c>
      <c r="AH337" s="45">
        <f t="shared" si="334"/>
        <v>122747</v>
      </c>
      <c r="AI337" s="45">
        <f t="shared" si="344"/>
        <v>61297</v>
      </c>
      <c r="AJ337" s="1">
        <f t="shared" si="335"/>
        <v>389</v>
      </c>
      <c r="AK337" s="1">
        <f t="shared" si="336"/>
        <v>6196</v>
      </c>
    </row>
    <row r="338" spans="1:37" ht="15" thickBot="1" x14ac:dyDescent="0.4">
      <c r="A338" s="54" t="str">
        <f t="shared" si="345"/>
        <v>70-74</v>
      </c>
      <c r="B338" s="55">
        <f t="shared" si="346"/>
        <v>166506</v>
      </c>
      <c r="C338" s="55">
        <f t="shared" si="326"/>
        <v>141837</v>
      </c>
      <c r="D338" s="55">
        <f t="shared" si="327"/>
        <v>85.2</v>
      </c>
      <c r="E338" s="55">
        <f t="shared" si="328"/>
        <v>105720</v>
      </c>
      <c r="F338" s="55"/>
      <c r="G338" s="55">
        <f t="shared" si="329"/>
        <v>63.5</v>
      </c>
      <c r="H338" s="55">
        <f t="shared" si="330"/>
        <v>247557</v>
      </c>
      <c r="J338" s="76" t="s">
        <v>320</v>
      </c>
      <c r="K338" s="24">
        <v>166506</v>
      </c>
      <c r="L338" s="24">
        <v>142090</v>
      </c>
      <c r="M338" s="76">
        <v>85.3</v>
      </c>
      <c r="N338" s="24">
        <v>109584</v>
      </c>
      <c r="O338" s="76">
        <v>65.8</v>
      </c>
      <c r="P338" s="76"/>
      <c r="Q338" s="24">
        <v>251674</v>
      </c>
      <c r="S338" s="57" t="str">
        <f t="shared" si="337"/>
        <v>70-74</v>
      </c>
      <c r="T338" s="56">
        <f t="shared" si="338"/>
        <v>253</v>
      </c>
      <c r="U338" s="56">
        <f t="shared" si="339"/>
        <v>3864</v>
      </c>
      <c r="V338" s="56"/>
      <c r="W338" s="56">
        <f t="shared" si="340"/>
        <v>4117</v>
      </c>
      <c r="X338" s="62">
        <f t="shared" si="341"/>
        <v>2.2904218721709217E-2</v>
      </c>
      <c r="Y338" s="55">
        <f t="shared" si="342"/>
        <v>253</v>
      </c>
      <c r="Z338" s="55">
        <f t="shared" si="343"/>
        <v>3864</v>
      </c>
      <c r="AA338" s="90"/>
      <c r="AB338" s="35">
        <f t="shared" si="348"/>
        <v>1</v>
      </c>
      <c r="AC338" s="50">
        <f>L344/K344</f>
        <v>0.70177626705473806</v>
      </c>
      <c r="AD338" s="2">
        <f>AC338/AD337</f>
        <v>1.0025375243639116</v>
      </c>
      <c r="AE338" s="48" t="str">
        <f t="shared" si="331"/>
        <v>70-74</v>
      </c>
      <c r="AF338" s="45">
        <f t="shared" si="332"/>
        <v>166506</v>
      </c>
      <c r="AG338" s="45">
        <f t="shared" si="333"/>
        <v>142090</v>
      </c>
      <c r="AH338" s="45">
        <f t="shared" si="334"/>
        <v>109584</v>
      </c>
      <c r="AI338" s="46">
        <f t="shared" si="344"/>
        <v>32506</v>
      </c>
      <c r="AJ338" s="1">
        <f t="shared" si="335"/>
        <v>253</v>
      </c>
      <c r="AK338" s="1">
        <f t="shared" si="336"/>
        <v>3864</v>
      </c>
    </row>
    <row r="339" spans="1:37" ht="15" thickBot="1" x14ac:dyDescent="0.4">
      <c r="A339" s="54" t="str">
        <f t="shared" si="345"/>
        <v>75-79</v>
      </c>
      <c r="B339" s="55">
        <f t="shared" si="346"/>
        <v>107003</v>
      </c>
      <c r="C339" s="55">
        <f t="shared" si="326"/>
        <v>92138</v>
      </c>
      <c r="D339" s="55">
        <f t="shared" si="327"/>
        <v>86.1</v>
      </c>
      <c r="E339" s="55">
        <f t="shared" si="328"/>
        <v>82338</v>
      </c>
      <c r="F339" s="55"/>
      <c r="G339" s="55">
        <f t="shared" si="329"/>
        <v>76.900000000000006</v>
      </c>
      <c r="H339" s="55">
        <f t="shared" si="330"/>
        <v>174476</v>
      </c>
      <c r="J339" s="75" t="s">
        <v>321</v>
      </c>
      <c r="K339" s="22">
        <v>107003</v>
      </c>
      <c r="L339" s="22">
        <v>92245</v>
      </c>
      <c r="M339" s="75">
        <v>86.2</v>
      </c>
      <c r="N339" s="22">
        <v>82951</v>
      </c>
      <c r="O339" s="75">
        <v>77.5</v>
      </c>
      <c r="P339" s="75"/>
      <c r="Q339" s="22">
        <v>175196</v>
      </c>
      <c r="S339" s="54" t="str">
        <f t="shared" si="337"/>
        <v>75-79</v>
      </c>
      <c r="T339" s="55">
        <f t="shared" si="338"/>
        <v>107</v>
      </c>
      <c r="U339" s="55">
        <f t="shared" si="339"/>
        <v>613</v>
      </c>
      <c r="V339" s="55"/>
      <c r="W339" s="55">
        <f t="shared" si="340"/>
        <v>720</v>
      </c>
      <c r="X339" s="58">
        <f t="shared" si="341"/>
        <v>9.6867644396161513E-3</v>
      </c>
      <c r="Y339" s="55">
        <f t="shared" si="342"/>
        <v>107</v>
      </c>
      <c r="Z339" s="55">
        <f t="shared" si="343"/>
        <v>613</v>
      </c>
      <c r="AA339" s="90"/>
      <c r="AB339" s="35">
        <f t="shared" si="348"/>
        <v>1</v>
      </c>
      <c r="AC339" s="51" t="s">
        <v>367</v>
      </c>
      <c r="AD339" s="2">
        <v>0.7</v>
      </c>
      <c r="AE339" s="48" t="str">
        <f t="shared" si="331"/>
        <v>75-79</v>
      </c>
      <c r="AF339" s="45">
        <f t="shared" si="332"/>
        <v>107003</v>
      </c>
      <c r="AG339" s="45">
        <f t="shared" si="333"/>
        <v>92245</v>
      </c>
      <c r="AH339" s="45">
        <f t="shared" si="334"/>
        <v>82951</v>
      </c>
      <c r="AI339" s="46">
        <f t="shared" si="344"/>
        <v>9294</v>
      </c>
      <c r="AJ339" s="1">
        <f t="shared" si="335"/>
        <v>107</v>
      </c>
      <c r="AK339" s="1">
        <f t="shared" si="336"/>
        <v>613</v>
      </c>
    </row>
    <row r="340" spans="1:37" ht="15" thickBot="1" x14ac:dyDescent="0.4">
      <c r="A340" s="54" t="str">
        <f t="shared" si="345"/>
        <v>80-84</v>
      </c>
      <c r="B340" s="55">
        <f t="shared" si="346"/>
        <v>69877</v>
      </c>
      <c r="C340" s="55">
        <f t="shared" si="326"/>
        <v>61270</v>
      </c>
      <c r="D340" s="55">
        <f t="shared" si="327"/>
        <v>87.7</v>
      </c>
      <c r="E340" s="55">
        <f t="shared" si="328"/>
        <v>55466</v>
      </c>
      <c r="F340" s="55"/>
      <c r="G340" s="55">
        <f t="shared" si="329"/>
        <v>79.400000000000006</v>
      </c>
      <c r="H340" s="55">
        <f t="shared" si="330"/>
        <v>116736</v>
      </c>
      <c r="J340" s="76" t="s">
        <v>322</v>
      </c>
      <c r="K340" s="24">
        <v>69877</v>
      </c>
      <c r="L340" s="24">
        <v>61322</v>
      </c>
      <c r="M340" s="76">
        <v>87.8</v>
      </c>
      <c r="N340" s="24">
        <v>55781</v>
      </c>
      <c r="O340" s="76">
        <v>79.8</v>
      </c>
      <c r="P340" s="76"/>
      <c r="Q340" s="24">
        <v>117103</v>
      </c>
      <c r="S340" s="57" t="str">
        <f t="shared" si="337"/>
        <v>80-84</v>
      </c>
      <c r="T340" s="56">
        <f t="shared" si="338"/>
        <v>52</v>
      </c>
      <c r="U340" s="56">
        <f t="shared" si="339"/>
        <v>315</v>
      </c>
      <c r="V340" s="56"/>
      <c r="W340" s="56">
        <f t="shared" si="340"/>
        <v>367</v>
      </c>
      <c r="X340" s="62">
        <f t="shared" si="341"/>
        <v>4.7075864566358859E-3</v>
      </c>
      <c r="Y340" s="55">
        <f t="shared" si="342"/>
        <v>52</v>
      </c>
      <c r="Z340" s="55">
        <f t="shared" si="343"/>
        <v>315</v>
      </c>
      <c r="AA340" s="90"/>
      <c r="AB340" s="35">
        <f t="shared" si="348"/>
        <v>1</v>
      </c>
      <c r="AC340" s="50">
        <f>N344/K344</f>
        <v>0.25826691814251113</v>
      </c>
      <c r="AD340" s="2">
        <f>AC340/AD339</f>
        <v>0.36895274020358737</v>
      </c>
      <c r="AE340" s="48" t="str">
        <f t="shared" si="331"/>
        <v>80-84</v>
      </c>
      <c r="AF340" s="45">
        <f t="shared" si="332"/>
        <v>69877</v>
      </c>
      <c r="AG340" s="45">
        <f t="shared" si="333"/>
        <v>61322</v>
      </c>
      <c r="AH340" s="45">
        <f t="shared" si="334"/>
        <v>55781</v>
      </c>
      <c r="AI340" s="46">
        <f t="shared" si="344"/>
        <v>5541</v>
      </c>
      <c r="AJ340" s="1">
        <f t="shared" si="335"/>
        <v>52</v>
      </c>
      <c r="AK340" s="1">
        <f t="shared" si="336"/>
        <v>315</v>
      </c>
    </row>
    <row r="341" spans="1:37" ht="15" thickBot="1" x14ac:dyDescent="0.4">
      <c r="A341" s="54" t="str">
        <f t="shared" si="345"/>
        <v>85-89</v>
      </c>
      <c r="B341" s="55">
        <f t="shared" si="346"/>
        <v>44852</v>
      </c>
      <c r="C341" s="55">
        <f t="shared" si="326"/>
        <v>39200</v>
      </c>
      <c r="D341" s="55">
        <f t="shared" si="327"/>
        <v>87.4</v>
      </c>
      <c r="E341" s="55">
        <f t="shared" si="328"/>
        <v>35924</v>
      </c>
      <c r="F341" s="55"/>
      <c r="G341" s="55">
        <f t="shared" si="329"/>
        <v>80.099999999999994</v>
      </c>
      <c r="H341" s="55">
        <f t="shared" si="330"/>
        <v>75124</v>
      </c>
      <c r="J341" s="75" t="s">
        <v>323</v>
      </c>
      <c r="K341" s="22">
        <v>44852</v>
      </c>
      <c r="L341" s="22">
        <v>39229</v>
      </c>
      <c r="M341" s="75">
        <v>87.5</v>
      </c>
      <c r="N341" s="22">
        <v>36140</v>
      </c>
      <c r="O341" s="75">
        <v>80.599999999999994</v>
      </c>
      <c r="P341" s="75"/>
      <c r="Q341" s="22">
        <v>75369</v>
      </c>
      <c r="S341" s="54" t="str">
        <f t="shared" si="337"/>
        <v>85-89</v>
      </c>
      <c r="T341" s="55">
        <f t="shared" si="338"/>
        <v>29</v>
      </c>
      <c r="U341" s="55">
        <f t="shared" si="339"/>
        <v>216</v>
      </c>
      <c r="V341" s="55"/>
      <c r="W341" s="55">
        <f t="shared" si="340"/>
        <v>245</v>
      </c>
      <c r="X341" s="58">
        <f t="shared" si="341"/>
        <v>2.6253847546623211E-3</v>
      </c>
      <c r="Y341" s="55">
        <f t="shared" si="342"/>
        <v>29</v>
      </c>
      <c r="Z341" s="55">
        <f t="shared" si="343"/>
        <v>216</v>
      </c>
      <c r="AA341" s="90"/>
      <c r="AB341" s="35">
        <f t="shared" si="348"/>
        <v>1</v>
      </c>
      <c r="AC341" s="49" t="s">
        <v>362</v>
      </c>
      <c r="AD341" s="35"/>
      <c r="AE341" s="48" t="str">
        <f t="shared" si="331"/>
        <v>85-89</v>
      </c>
      <c r="AF341" s="45">
        <f t="shared" si="332"/>
        <v>44852</v>
      </c>
      <c r="AG341" s="45">
        <f t="shared" si="333"/>
        <v>39229</v>
      </c>
      <c r="AH341" s="45">
        <f t="shared" si="334"/>
        <v>36140</v>
      </c>
      <c r="AI341" s="46">
        <f t="shared" si="344"/>
        <v>3089</v>
      </c>
      <c r="AJ341" s="1">
        <f t="shared" si="335"/>
        <v>29</v>
      </c>
      <c r="AK341" s="1">
        <f t="shared" si="336"/>
        <v>216</v>
      </c>
    </row>
    <row r="342" spans="1:37" ht="15" thickBot="1" x14ac:dyDescent="0.4">
      <c r="A342" s="54" t="str">
        <f t="shared" si="345"/>
        <v>90+</v>
      </c>
      <c r="B342" s="55">
        <f t="shared" si="346"/>
        <v>28637</v>
      </c>
      <c r="C342" s="55">
        <f t="shared" si="326"/>
        <v>24995</v>
      </c>
      <c r="D342" s="55">
        <f t="shared" si="327"/>
        <v>87.3</v>
      </c>
      <c r="E342" s="55">
        <f t="shared" si="328"/>
        <v>23292</v>
      </c>
      <c r="F342" s="55"/>
      <c r="G342" s="55">
        <f t="shared" si="329"/>
        <v>81.3</v>
      </c>
      <c r="H342" s="55">
        <f t="shared" si="330"/>
        <v>48287</v>
      </c>
      <c r="J342" s="76" t="s">
        <v>324</v>
      </c>
      <c r="K342" s="24">
        <v>28637</v>
      </c>
      <c r="L342" s="24">
        <v>25005</v>
      </c>
      <c r="M342" s="76">
        <v>87.3</v>
      </c>
      <c r="N342" s="24">
        <v>23395</v>
      </c>
      <c r="O342" s="76">
        <v>81.7</v>
      </c>
      <c r="P342" s="76"/>
      <c r="Q342" s="24">
        <v>48400</v>
      </c>
      <c r="S342" s="57" t="str">
        <f t="shared" si="337"/>
        <v>90+</v>
      </c>
      <c r="T342" s="56">
        <f t="shared" si="338"/>
        <v>10</v>
      </c>
      <c r="U342" s="56">
        <f t="shared" si="339"/>
        <v>103</v>
      </c>
      <c r="V342" s="56"/>
      <c r="W342" s="56">
        <f t="shared" si="340"/>
        <v>113</v>
      </c>
      <c r="X342" s="62">
        <f t="shared" si="341"/>
        <v>9.0530508781459351E-4</v>
      </c>
      <c r="Y342" s="55">
        <f t="shared" si="342"/>
        <v>10</v>
      </c>
      <c r="Z342" s="55">
        <f t="shared" si="343"/>
        <v>103</v>
      </c>
      <c r="AA342" s="90"/>
      <c r="AB342" s="35">
        <f t="shared" si="348"/>
        <v>1</v>
      </c>
      <c r="AC342" s="51" t="s">
        <v>366</v>
      </c>
      <c r="AD342" s="2">
        <v>0.7</v>
      </c>
      <c r="AE342" s="48" t="str">
        <f t="shared" si="331"/>
        <v>90+</v>
      </c>
      <c r="AF342" s="45">
        <f t="shared" si="332"/>
        <v>28637</v>
      </c>
      <c r="AG342" s="45">
        <f t="shared" si="333"/>
        <v>25005</v>
      </c>
      <c r="AH342" s="45">
        <f t="shared" si="334"/>
        <v>23395</v>
      </c>
      <c r="AI342" s="46">
        <f t="shared" si="344"/>
        <v>1610</v>
      </c>
      <c r="AJ342" s="1">
        <f t="shared" si="335"/>
        <v>10</v>
      </c>
      <c r="AK342" s="1">
        <f t="shared" si="336"/>
        <v>103</v>
      </c>
    </row>
    <row r="343" spans="1:37" ht="15" thickBot="1" x14ac:dyDescent="0.4">
      <c r="A343" s="54" t="str">
        <f t="shared" si="345"/>
        <v>Unknown</v>
      </c>
      <c r="B343" s="55" t="str">
        <f t="shared" si="346"/>
        <v>NA</v>
      </c>
      <c r="C343" s="55">
        <f t="shared" si="326"/>
        <v>61230</v>
      </c>
      <c r="D343" s="55" t="str">
        <f t="shared" si="327"/>
        <v>NA</v>
      </c>
      <c r="E343" s="55">
        <f t="shared" si="328"/>
        <v>14694</v>
      </c>
      <c r="F343" s="55"/>
      <c r="G343" s="55" t="str">
        <f t="shared" si="329"/>
        <v>NA</v>
      </c>
      <c r="H343" s="55">
        <f t="shared" si="330"/>
        <v>75924</v>
      </c>
      <c r="J343" s="75" t="s">
        <v>325</v>
      </c>
      <c r="K343" s="75" t="s">
        <v>326</v>
      </c>
      <c r="L343" s="22">
        <v>61284</v>
      </c>
      <c r="M343" s="75" t="s">
        <v>326</v>
      </c>
      <c r="N343" s="22">
        <v>14601</v>
      </c>
      <c r="O343" s="75" t="s">
        <v>326</v>
      </c>
      <c r="P343" s="75"/>
      <c r="Q343" s="22">
        <v>75885</v>
      </c>
      <c r="S343" s="54" t="str">
        <f t="shared" si="337"/>
        <v>Unknown</v>
      </c>
      <c r="T343" s="54">
        <f t="shared" si="338"/>
        <v>54</v>
      </c>
      <c r="U343" s="54">
        <f t="shared" si="339"/>
        <v>-93</v>
      </c>
      <c r="V343" s="54"/>
      <c r="W343" s="54">
        <f t="shared" si="340"/>
        <v>-39</v>
      </c>
      <c r="X343" s="58">
        <f t="shared" si="341"/>
        <v>4.8886474741988047E-3</v>
      </c>
      <c r="Y343" s="55">
        <f t="shared" si="342"/>
        <v>54</v>
      </c>
      <c r="Z343" s="55">
        <f t="shared" si="343"/>
        <v>-93</v>
      </c>
      <c r="AA343" s="90"/>
      <c r="AB343" s="35">
        <f t="shared" si="348"/>
        <v>1</v>
      </c>
      <c r="AC343" s="50">
        <f>L345/K345</f>
        <v>0.597579363863319</v>
      </c>
      <c r="AD343" s="2">
        <f>AC343/AD342</f>
        <v>0.85368480551902715</v>
      </c>
      <c r="AE343" s="47" t="str">
        <f t="shared" si="331"/>
        <v>Unknown</v>
      </c>
      <c r="AF343" s="45" t="str">
        <f t="shared" si="332"/>
        <v>NA</v>
      </c>
      <c r="AG343" s="45">
        <f t="shared" si="333"/>
        <v>61284</v>
      </c>
      <c r="AH343" s="45">
        <f t="shared" si="334"/>
        <v>14601</v>
      </c>
      <c r="AI343" s="45">
        <f t="shared" si="344"/>
        <v>46683</v>
      </c>
      <c r="AJ343" s="1">
        <f t="shared" si="335"/>
        <v>54</v>
      </c>
      <c r="AK343" s="1">
        <f t="shared" si="336"/>
        <v>-93</v>
      </c>
    </row>
    <row r="344" spans="1:37" ht="15" thickBot="1" x14ac:dyDescent="0.4">
      <c r="A344" s="54" t="str">
        <f t="shared" si="345"/>
        <v>12+</v>
      </c>
      <c r="B344" s="55">
        <f t="shared" si="346"/>
        <v>3806860</v>
      </c>
      <c r="C344" s="55">
        <f t="shared" si="326"/>
        <v>2661130</v>
      </c>
      <c r="D344" s="55">
        <f t="shared" si="327"/>
        <v>69.900000000000006</v>
      </c>
      <c r="E344" s="55">
        <f t="shared" si="328"/>
        <v>922276</v>
      </c>
      <c r="F344" s="55"/>
      <c r="G344" s="55">
        <f t="shared" si="329"/>
        <v>24.2</v>
      </c>
      <c r="H344" s="55">
        <f t="shared" si="330"/>
        <v>3583406</v>
      </c>
      <c r="J344" s="76" t="s">
        <v>327</v>
      </c>
      <c r="K344" s="24">
        <v>3806860</v>
      </c>
      <c r="L344" s="24">
        <v>2671564</v>
      </c>
      <c r="M344" s="76">
        <v>70.2</v>
      </c>
      <c r="N344" s="24">
        <v>983186</v>
      </c>
      <c r="O344" s="76">
        <v>25.8</v>
      </c>
      <c r="P344" s="76"/>
      <c r="Q344" s="24">
        <v>3654750</v>
      </c>
      <c r="S344" s="57" t="str">
        <f t="shared" si="337"/>
        <v>12+</v>
      </c>
      <c r="T344" s="60">
        <f>L344-C344</f>
        <v>10434</v>
      </c>
      <c r="U344" s="60">
        <f t="shared" si="339"/>
        <v>60910</v>
      </c>
      <c r="V344" s="60"/>
      <c r="W344" s="63">
        <f t="shared" si="340"/>
        <v>71344</v>
      </c>
      <c r="X344" s="62">
        <f t="shared" si="341"/>
        <v>0.94459532862574691</v>
      </c>
      <c r="Y344" s="60">
        <f t="shared" si="342"/>
        <v>10434</v>
      </c>
      <c r="Z344" s="60">
        <f t="shared" si="343"/>
        <v>60910</v>
      </c>
      <c r="AA344" s="91"/>
      <c r="AB344" s="35">
        <f t="shared" si="348"/>
        <v>1</v>
      </c>
      <c r="AC344" s="51" t="s">
        <v>367</v>
      </c>
      <c r="AD344" s="2">
        <v>0.7</v>
      </c>
      <c r="AE344" s="35"/>
      <c r="AF344" s="35"/>
      <c r="AG344" s="38"/>
      <c r="AH344" s="35"/>
      <c r="AI344" s="35"/>
      <c r="AJ344" s="35"/>
      <c r="AK344" s="35"/>
    </row>
    <row r="345" spans="1:37" x14ac:dyDescent="0.35">
      <c r="A345" s="54" t="str">
        <f t="shared" si="345"/>
        <v>ALL</v>
      </c>
      <c r="B345" s="55">
        <f t="shared" si="346"/>
        <v>4470643</v>
      </c>
      <c r="C345" s="55">
        <f t="shared" si="326"/>
        <v>2661130</v>
      </c>
      <c r="D345" s="55">
        <f t="shared" si="327"/>
        <v>59.5</v>
      </c>
      <c r="E345" s="55">
        <f t="shared" si="328"/>
        <v>922276</v>
      </c>
      <c r="F345" s="55"/>
      <c r="G345" s="55">
        <f t="shared" si="329"/>
        <v>20.6</v>
      </c>
      <c r="H345" s="55">
        <f t="shared" si="330"/>
        <v>3583406</v>
      </c>
      <c r="J345" s="75" t="s">
        <v>328</v>
      </c>
      <c r="K345" s="22">
        <v>4470643</v>
      </c>
      <c r="L345" s="22">
        <v>2671564</v>
      </c>
      <c r="M345" s="75">
        <v>59.8</v>
      </c>
      <c r="N345" s="22">
        <v>983186</v>
      </c>
      <c r="O345" s="75">
        <v>22</v>
      </c>
      <c r="P345" s="75"/>
      <c r="Q345" s="22">
        <v>3654750</v>
      </c>
      <c r="S345" s="54" t="str">
        <f t="shared" si="337"/>
        <v>ALL</v>
      </c>
      <c r="T345" s="60">
        <f t="shared" ref="T345" si="349">L345-C345</f>
        <v>10434</v>
      </c>
      <c r="U345" s="60">
        <f t="shared" si="339"/>
        <v>60910</v>
      </c>
      <c r="V345" s="60"/>
      <c r="W345" s="63">
        <f t="shared" si="340"/>
        <v>71344</v>
      </c>
      <c r="X345" s="58">
        <f t="shared" si="341"/>
        <v>0.94459532862574691</v>
      </c>
      <c r="Y345" s="60">
        <f t="shared" si="342"/>
        <v>10434</v>
      </c>
      <c r="Z345" s="60">
        <f t="shared" si="343"/>
        <v>60910</v>
      </c>
      <c r="AA345" s="91"/>
      <c r="AB345" s="35">
        <f t="shared" si="348"/>
        <v>1</v>
      </c>
      <c r="AC345" s="50">
        <f>N345/K345</f>
        <v>0.21992049018452156</v>
      </c>
      <c r="AD345" s="2">
        <f>AC345/AD344</f>
        <v>0.31417212883503082</v>
      </c>
      <c r="AE345" s="35"/>
      <c r="AF345" s="35"/>
      <c r="AG345" s="2">
        <f>T344/L344</f>
        <v>3.9055774070918758E-3</v>
      </c>
      <c r="AH345" s="2">
        <f>U344/N344</f>
        <v>6.19516551293448E-2</v>
      </c>
      <c r="AI345" s="2">
        <f>W344/Q344</f>
        <v>1.9520897462206716E-2</v>
      </c>
      <c r="AJ345" s="35"/>
      <c r="AK345" s="35"/>
    </row>
    <row r="346" spans="1:37" x14ac:dyDescent="0.35">
      <c r="A346" s="110">
        <f>J323</f>
        <v>44364</v>
      </c>
      <c r="B346" s="110"/>
      <c r="C346" s="110"/>
      <c r="D346" s="110"/>
      <c r="E346" s="110"/>
      <c r="F346" s="110"/>
      <c r="G346" s="110"/>
      <c r="H346" s="110"/>
      <c r="J346" s="110">
        <v>44366</v>
      </c>
      <c r="K346" s="110"/>
      <c r="L346" s="110"/>
      <c r="M346" s="110"/>
      <c r="N346" s="110"/>
      <c r="O346" s="110"/>
      <c r="P346" s="110"/>
      <c r="Q346" s="110"/>
      <c r="S346" s="113" t="str">
        <f>"Change " &amp; TEXT(A346,"DDDD MMM DD, YYYY") &amp; " -  " &amp;TEXT(J346,"DDDD MMM DD, YYYY")</f>
        <v>Change Thursday Jun 17, 2021 -  Saturday Jun 19, 2021</v>
      </c>
      <c r="T346" s="113"/>
      <c r="U346" s="113"/>
      <c r="V346" s="113"/>
      <c r="W346" s="113"/>
      <c r="X346" s="113"/>
      <c r="Y346" s="113"/>
      <c r="Z346" s="113"/>
      <c r="AA346" s="88"/>
      <c r="AB346" s="35"/>
      <c r="AC346" s="65">
        <f>A346</f>
        <v>44364</v>
      </c>
      <c r="AD346" s="35"/>
      <c r="AE346" s="35"/>
      <c r="AF346" s="35"/>
      <c r="AG346" s="35"/>
      <c r="AH346" s="35"/>
      <c r="AI346" s="35"/>
      <c r="AJ346" s="35"/>
      <c r="AK346" s="35"/>
    </row>
    <row r="347" spans="1:37" ht="36" thickBot="1" x14ac:dyDescent="0.4">
      <c r="A347" s="53" t="str">
        <f>J324</f>
        <v>Age group</v>
      </c>
      <c r="B347" s="53" t="str">
        <f t="shared" ref="B347" si="350">K324</f>
        <v>Population</v>
      </c>
      <c r="C347" s="53" t="str">
        <f t="shared" ref="C347:C368" si="351">L324</f>
        <v>Dose 1</v>
      </c>
      <c r="D347" s="53" t="str">
        <f t="shared" ref="D347:D368" si="352">M324</f>
        <v>% of population with at least 1 dose</v>
      </c>
      <c r="E347" s="53" t="str">
        <f t="shared" ref="E347:E368" si="353">N324</f>
        <v>Dose 2</v>
      </c>
      <c r="F347" s="53"/>
      <c r="G347" s="53" t="str">
        <f t="shared" ref="G347:G368" si="354">O324</f>
        <v>% of population fully vaccinated</v>
      </c>
      <c r="H347" s="53" t="str">
        <f t="shared" ref="H347:H368" si="355">Q324</f>
        <v>Total administered</v>
      </c>
      <c r="J347" s="25" t="s">
        <v>305</v>
      </c>
      <c r="K347" s="25" t="s">
        <v>2</v>
      </c>
      <c r="L347" s="25" t="s">
        <v>368</v>
      </c>
      <c r="M347" s="25" t="s">
        <v>306</v>
      </c>
      <c r="N347" s="25" t="s">
        <v>369</v>
      </c>
      <c r="O347" s="25" t="s">
        <v>307</v>
      </c>
      <c r="P347" s="25"/>
      <c r="Q347" s="25" t="s">
        <v>304</v>
      </c>
      <c r="S347" s="53" t="s">
        <v>305</v>
      </c>
      <c r="T347" s="53" t="s">
        <v>302</v>
      </c>
      <c r="U347" s="53" t="s">
        <v>303</v>
      </c>
      <c r="V347" s="53" t="s">
        <v>390</v>
      </c>
      <c r="W347" s="53" t="s">
        <v>304</v>
      </c>
      <c r="X347" s="53" t="s">
        <v>335</v>
      </c>
      <c r="Y347" s="53" t="s">
        <v>336</v>
      </c>
      <c r="Z347" s="53" t="s">
        <v>337</v>
      </c>
      <c r="AA347" s="53" t="s">
        <v>391</v>
      </c>
      <c r="AB347" s="35"/>
      <c r="AC347" s="49" t="s">
        <v>365</v>
      </c>
      <c r="AD347" s="64"/>
      <c r="AE347" s="47" t="str">
        <f t="shared" ref="AE347:AE366" si="356">J347</f>
        <v>Age group</v>
      </c>
      <c r="AF347" s="47" t="str">
        <f t="shared" ref="AF347:AF366" si="357">K347</f>
        <v>Population</v>
      </c>
      <c r="AG347" s="47" t="str">
        <f t="shared" ref="AG347:AG366" si="358">L347</f>
        <v>At least 1 dose</v>
      </c>
      <c r="AH347" s="47" t="str">
        <f t="shared" ref="AH347:AH366" si="359">N347</f>
        <v>2 doses</v>
      </c>
      <c r="AI347" s="47" t="s">
        <v>334</v>
      </c>
      <c r="AJ347" s="47" t="str">
        <f t="shared" ref="AJ347:AJ366" si="360">T347</f>
        <v>Dose 1</v>
      </c>
      <c r="AK347" s="47" t="str">
        <f t="shared" ref="AK347:AK366" si="361">U347</f>
        <v>Dose 2</v>
      </c>
    </row>
    <row r="348" spans="1:37" ht="15" thickBot="1" x14ac:dyDescent="0.4">
      <c r="A348" s="54" t="str">
        <f>J325</f>
        <v>00-11</v>
      </c>
      <c r="B348" s="55">
        <f>K325</f>
        <v>663783</v>
      </c>
      <c r="C348" s="55">
        <f t="shared" si="351"/>
        <v>0</v>
      </c>
      <c r="D348" s="55">
        <f t="shared" si="352"/>
        <v>0</v>
      </c>
      <c r="E348" s="55">
        <f t="shared" si="353"/>
        <v>0</v>
      </c>
      <c r="F348" s="55"/>
      <c r="G348" s="55">
        <f t="shared" si="354"/>
        <v>0</v>
      </c>
      <c r="H348" s="55">
        <f t="shared" si="355"/>
        <v>0</v>
      </c>
      <c r="J348" s="75" t="s">
        <v>308</v>
      </c>
      <c r="K348" s="22">
        <v>663783</v>
      </c>
      <c r="L348" s="75">
        <v>0</v>
      </c>
      <c r="M348" s="75">
        <v>0</v>
      </c>
      <c r="N348" s="75">
        <v>0</v>
      </c>
      <c r="O348" s="75">
        <v>0</v>
      </c>
      <c r="P348" s="75"/>
      <c r="Q348" s="75">
        <v>0</v>
      </c>
      <c r="S348" s="54" t="str">
        <f t="shared" ref="S348:S368" si="362">A348</f>
        <v>00-11</v>
      </c>
      <c r="T348" s="55">
        <f t="shared" ref="T348:T366" si="363">L348-C348</f>
        <v>0</v>
      </c>
      <c r="U348" s="55">
        <f t="shared" ref="U348:U368" si="364">N348-E348</f>
        <v>0</v>
      </c>
      <c r="V348" s="55"/>
      <c r="W348" s="55">
        <f t="shared" ref="W348:W368" si="365">Q348-H348</f>
        <v>0</v>
      </c>
      <c r="X348" s="58">
        <f t="shared" ref="X348:X368" si="366">T348/T$299</f>
        <v>0</v>
      </c>
      <c r="Y348" s="55">
        <f t="shared" ref="Y348:Y368" si="367">T348/$AB348</f>
        <v>0</v>
      </c>
      <c r="Z348" s="55">
        <f t="shared" ref="Z348:Z368" si="368">U348/$AB348</f>
        <v>0</v>
      </c>
      <c r="AA348" s="90"/>
      <c r="AB348" s="35">
        <f>IF(DATEDIF(A346,J346,"D")&lt;1,1,DATEDIF(A346,J346,"D"))</f>
        <v>2</v>
      </c>
      <c r="AC348" s="51" t="s">
        <v>366</v>
      </c>
      <c r="AD348" s="2">
        <v>0.7</v>
      </c>
      <c r="AE348" s="47" t="str">
        <f t="shared" si="356"/>
        <v>00-11</v>
      </c>
      <c r="AF348" s="45">
        <f t="shared" si="357"/>
        <v>663783</v>
      </c>
      <c r="AG348" s="45">
        <f t="shared" si="358"/>
        <v>0</v>
      </c>
      <c r="AH348" s="45">
        <f t="shared" si="359"/>
        <v>0</v>
      </c>
      <c r="AI348" s="45">
        <f t="shared" ref="AI348:AI366" si="369">AG348-AH348</f>
        <v>0</v>
      </c>
      <c r="AJ348" s="1">
        <f t="shared" si="360"/>
        <v>0</v>
      </c>
      <c r="AK348" s="1">
        <f t="shared" si="361"/>
        <v>0</v>
      </c>
    </row>
    <row r="349" spans="1:37" ht="15" thickBot="1" x14ac:dyDescent="0.4">
      <c r="A349" s="54" t="str">
        <f t="shared" ref="A349:A368" si="370">J326</f>
        <v>12-14</v>
      </c>
      <c r="B349" s="55">
        <f t="shared" ref="B349:B368" si="371">K326</f>
        <v>166087</v>
      </c>
      <c r="C349" s="60">
        <f t="shared" si="351"/>
        <v>91554</v>
      </c>
      <c r="D349" s="55">
        <f t="shared" si="352"/>
        <v>55.1</v>
      </c>
      <c r="E349" s="60">
        <f t="shared" si="353"/>
        <v>2945</v>
      </c>
      <c r="F349" s="60"/>
      <c r="G349" s="55">
        <f t="shared" si="354"/>
        <v>1.8</v>
      </c>
      <c r="H349" s="55">
        <f t="shared" si="355"/>
        <v>94499</v>
      </c>
      <c r="J349" s="54" t="str">
        <f t="shared" ref="J349" si="372">S326</f>
        <v>12-14</v>
      </c>
      <c r="K349" s="24">
        <v>166087</v>
      </c>
      <c r="L349" s="24">
        <v>92751</v>
      </c>
      <c r="M349" s="76">
        <v>55.8</v>
      </c>
      <c r="N349" s="24">
        <v>4630</v>
      </c>
      <c r="O349" s="76">
        <v>2.8</v>
      </c>
      <c r="P349" s="76"/>
      <c r="Q349" s="24">
        <v>97381</v>
      </c>
      <c r="S349" s="59" t="str">
        <f t="shared" si="362"/>
        <v>12-14</v>
      </c>
      <c r="T349" s="60">
        <f t="shared" si="363"/>
        <v>1197</v>
      </c>
      <c r="U349" s="60">
        <f t="shared" si="364"/>
        <v>1685</v>
      </c>
      <c r="V349" s="60"/>
      <c r="W349" s="60">
        <f t="shared" si="365"/>
        <v>2882</v>
      </c>
      <c r="X349" s="61">
        <f t="shared" si="366"/>
        <v>0.10836501901140684</v>
      </c>
      <c r="Y349" s="60">
        <f t="shared" si="367"/>
        <v>598.5</v>
      </c>
      <c r="Z349" s="60">
        <f t="shared" si="368"/>
        <v>842.5</v>
      </c>
      <c r="AA349" s="91"/>
      <c r="AB349" s="35">
        <f>AB348</f>
        <v>2</v>
      </c>
      <c r="AC349" s="50">
        <f>C367/B367</f>
        <v>0.70177626705473806</v>
      </c>
      <c r="AD349" s="2">
        <f>AC349/AD348</f>
        <v>1.0025375243639116</v>
      </c>
      <c r="AE349" s="47" t="str">
        <f t="shared" si="356"/>
        <v>12-14</v>
      </c>
      <c r="AF349" s="45">
        <f t="shared" si="357"/>
        <v>166087</v>
      </c>
      <c r="AG349" s="45">
        <f t="shared" si="358"/>
        <v>92751</v>
      </c>
      <c r="AH349" s="45">
        <f t="shared" si="359"/>
        <v>4630</v>
      </c>
      <c r="AI349" s="45">
        <f t="shared" si="369"/>
        <v>88121</v>
      </c>
      <c r="AJ349" s="1">
        <f t="shared" si="360"/>
        <v>1197</v>
      </c>
      <c r="AK349" s="1">
        <f t="shared" si="361"/>
        <v>1685</v>
      </c>
    </row>
    <row r="350" spans="1:37" ht="15" thickBot="1" x14ac:dyDescent="0.4">
      <c r="A350" s="54" t="str">
        <f t="shared" si="370"/>
        <v>15-19</v>
      </c>
      <c r="B350" s="55">
        <f t="shared" si="371"/>
        <v>258656</v>
      </c>
      <c r="C350" s="60">
        <f t="shared" si="351"/>
        <v>154180</v>
      </c>
      <c r="D350" s="55">
        <f t="shared" si="352"/>
        <v>59.6</v>
      </c>
      <c r="E350" s="60">
        <f t="shared" si="353"/>
        <v>11185</v>
      </c>
      <c r="F350" s="60"/>
      <c r="G350" s="55">
        <f t="shared" si="354"/>
        <v>4.3</v>
      </c>
      <c r="H350" s="55">
        <f t="shared" si="355"/>
        <v>165365</v>
      </c>
      <c r="J350" s="75" t="s">
        <v>309</v>
      </c>
      <c r="K350" s="22">
        <v>258656</v>
      </c>
      <c r="L350" s="22">
        <v>155653</v>
      </c>
      <c r="M350" s="75">
        <v>60.2</v>
      </c>
      <c r="N350" s="22">
        <v>14670</v>
      </c>
      <c r="O350" s="75">
        <v>5.7</v>
      </c>
      <c r="P350" s="75"/>
      <c r="Q350" s="22">
        <v>170323</v>
      </c>
      <c r="S350" s="54" t="str">
        <f t="shared" si="362"/>
        <v>15-19</v>
      </c>
      <c r="T350" s="60">
        <f t="shared" si="363"/>
        <v>1473</v>
      </c>
      <c r="U350" s="60">
        <f t="shared" si="364"/>
        <v>3485</v>
      </c>
      <c r="V350" s="60"/>
      <c r="W350" s="60">
        <f t="shared" si="365"/>
        <v>4958</v>
      </c>
      <c r="X350" s="61">
        <f t="shared" si="366"/>
        <v>0.13335143943508962</v>
      </c>
      <c r="Y350" s="60">
        <f t="shared" si="367"/>
        <v>736.5</v>
      </c>
      <c r="Z350" s="60">
        <f t="shared" si="368"/>
        <v>1742.5</v>
      </c>
      <c r="AA350" s="91"/>
      <c r="AB350" s="35">
        <f t="shared" ref="AB350:AB368" si="373">AB349</f>
        <v>2</v>
      </c>
      <c r="AC350" s="52" t="s">
        <v>367</v>
      </c>
      <c r="AD350" s="2">
        <v>0.7</v>
      </c>
      <c r="AE350" s="47" t="str">
        <f t="shared" si="356"/>
        <v>15-19</v>
      </c>
      <c r="AF350" s="45">
        <f t="shared" si="357"/>
        <v>258656</v>
      </c>
      <c r="AG350" s="45">
        <f t="shared" si="358"/>
        <v>155653</v>
      </c>
      <c r="AH350" s="45">
        <f t="shared" si="359"/>
        <v>14670</v>
      </c>
      <c r="AI350" s="45">
        <f t="shared" si="369"/>
        <v>140983</v>
      </c>
      <c r="AJ350" s="1">
        <f t="shared" si="360"/>
        <v>1473</v>
      </c>
      <c r="AK350" s="1">
        <f t="shared" si="361"/>
        <v>3485</v>
      </c>
    </row>
    <row r="351" spans="1:37" ht="15" thickBot="1" x14ac:dyDescent="0.4">
      <c r="A351" s="54" t="str">
        <f t="shared" si="370"/>
        <v>20-24</v>
      </c>
      <c r="B351" s="55">
        <f t="shared" si="371"/>
        <v>276991</v>
      </c>
      <c r="C351" s="55">
        <f t="shared" si="351"/>
        <v>157951</v>
      </c>
      <c r="D351" s="55">
        <f t="shared" si="352"/>
        <v>57</v>
      </c>
      <c r="E351" s="55">
        <f t="shared" si="353"/>
        <v>22604</v>
      </c>
      <c r="F351" s="55"/>
      <c r="G351" s="55">
        <f t="shared" si="354"/>
        <v>8.1999999999999993</v>
      </c>
      <c r="H351" s="55">
        <f t="shared" si="355"/>
        <v>180555</v>
      </c>
      <c r="J351" s="76" t="s">
        <v>310</v>
      </c>
      <c r="K351" s="24">
        <v>276991</v>
      </c>
      <c r="L351" s="24">
        <v>159502</v>
      </c>
      <c r="M351" s="76">
        <v>57.6</v>
      </c>
      <c r="N351" s="24">
        <v>26876</v>
      </c>
      <c r="O351" s="76">
        <v>9.6999999999999993</v>
      </c>
      <c r="P351" s="76"/>
      <c r="Q351" s="24">
        <v>186378</v>
      </c>
      <c r="S351" s="57" t="str">
        <f t="shared" si="362"/>
        <v>20-24</v>
      </c>
      <c r="T351" s="56">
        <f t="shared" si="363"/>
        <v>1551</v>
      </c>
      <c r="U351" s="56">
        <f t="shared" si="364"/>
        <v>4272</v>
      </c>
      <c r="V351" s="56"/>
      <c r="W351" s="56">
        <f t="shared" si="365"/>
        <v>5823</v>
      </c>
      <c r="X351" s="62">
        <f t="shared" si="366"/>
        <v>0.14041281912004344</v>
      </c>
      <c r="Y351" s="55">
        <f t="shared" si="367"/>
        <v>775.5</v>
      </c>
      <c r="Z351" s="55">
        <f t="shared" si="368"/>
        <v>2136</v>
      </c>
      <c r="AA351" s="90"/>
      <c r="AB351" s="35">
        <f t="shared" si="373"/>
        <v>2</v>
      </c>
      <c r="AC351" s="50">
        <f>E367/B367</f>
        <v>0.25826691814251113</v>
      </c>
      <c r="AD351" s="2">
        <f>AC351/AD350</f>
        <v>0.36895274020358737</v>
      </c>
      <c r="AE351" s="47" t="str">
        <f t="shared" si="356"/>
        <v>20-24</v>
      </c>
      <c r="AF351" s="45">
        <f t="shared" si="357"/>
        <v>276991</v>
      </c>
      <c r="AG351" s="45">
        <f t="shared" si="358"/>
        <v>159502</v>
      </c>
      <c r="AH351" s="45">
        <f t="shared" si="359"/>
        <v>26876</v>
      </c>
      <c r="AI351" s="45">
        <f t="shared" si="369"/>
        <v>132626</v>
      </c>
      <c r="AJ351" s="1">
        <f t="shared" si="360"/>
        <v>1551</v>
      </c>
      <c r="AK351" s="1">
        <f t="shared" si="361"/>
        <v>4272</v>
      </c>
    </row>
    <row r="352" spans="1:37" ht="15" thickBot="1" x14ac:dyDescent="0.4">
      <c r="A352" s="54" t="str">
        <f t="shared" si="370"/>
        <v>25-29</v>
      </c>
      <c r="B352" s="55">
        <f t="shared" si="371"/>
        <v>310735</v>
      </c>
      <c r="C352" s="55">
        <f t="shared" si="351"/>
        <v>174640</v>
      </c>
      <c r="D352" s="55">
        <f t="shared" si="352"/>
        <v>56.2</v>
      </c>
      <c r="E352" s="55">
        <f t="shared" si="353"/>
        <v>32410</v>
      </c>
      <c r="F352" s="55"/>
      <c r="G352" s="55">
        <f t="shared" si="354"/>
        <v>10.4</v>
      </c>
      <c r="H352" s="55">
        <f t="shared" si="355"/>
        <v>207050</v>
      </c>
      <c r="J352" s="75" t="s">
        <v>311</v>
      </c>
      <c r="K352" s="22">
        <v>310735</v>
      </c>
      <c r="L352" s="22">
        <v>176424</v>
      </c>
      <c r="M352" s="75">
        <v>56.8</v>
      </c>
      <c r="N352" s="22">
        <v>37581</v>
      </c>
      <c r="O352" s="75">
        <v>12.1</v>
      </c>
      <c r="P352" s="75"/>
      <c r="Q352" s="22">
        <v>214005</v>
      </c>
      <c r="S352" s="54" t="str">
        <f t="shared" si="362"/>
        <v>25-29</v>
      </c>
      <c r="T352" s="55">
        <f t="shared" si="363"/>
        <v>1784</v>
      </c>
      <c r="U352" s="55">
        <f t="shared" si="364"/>
        <v>5171</v>
      </c>
      <c r="V352" s="55"/>
      <c r="W352" s="55">
        <f t="shared" si="365"/>
        <v>6955</v>
      </c>
      <c r="X352" s="58">
        <f t="shared" si="366"/>
        <v>0.16150642766612347</v>
      </c>
      <c r="Y352" s="55">
        <f t="shared" si="367"/>
        <v>892</v>
      </c>
      <c r="Z352" s="55">
        <f t="shared" si="368"/>
        <v>2585.5</v>
      </c>
      <c r="AA352" s="90"/>
      <c r="AB352" s="35">
        <f t="shared" si="373"/>
        <v>2</v>
      </c>
      <c r="AC352" s="49" t="s">
        <v>363</v>
      </c>
      <c r="AD352" s="35"/>
      <c r="AE352" s="47" t="str">
        <f t="shared" si="356"/>
        <v>25-29</v>
      </c>
      <c r="AF352" s="45">
        <f t="shared" si="357"/>
        <v>310735</v>
      </c>
      <c r="AG352" s="45">
        <f t="shared" si="358"/>
        <v>176424</v>
      </c>
      <c r="AH352" s="45">
        <f t="shared" si="359"/>
        <v>37581</v>
      </c>
      <c r="AI352" s="45">
        <f t="shared" si="369"/>
        <v>138843</v>
      </c>
      <c r="AJ352" s="1">
        <f t="shared" si="360"/>
        <v>1784</v>
      </c>
      <c r="AK352" s="1">
        <f t="shared" si="361"/>
        <v>5171</v>
      </c>
    </row>
    <row r="353" spans="1:37" ht="15" thickBot="1" x14ac:dyDescent="0.4">
      <c r="A353" s="54" t="str">
        <f t="shared" si="370"/>
        <v>30-34</v>
      </c>
      <c r="B353" s="55">
        <f t="shared" si="371"/>
        <v>356322</v>
      </c>
      <c r="C353" s="55">
        <f t="shared" si="351"/>
        <v>209528</v>
      </c>
      <c r="D353" s="55">
        <f t="shared" si="352"/>
        <v>58.8</v>
      </c>
      <c r="E353" s="55">
        <f t="shared" si="353"/>
        <v>43321</v>
      </c>
      <c r="F353" s="55"/>
      <c r="G353" s="55">
        <f t="shared" si="354"/>
        <v>12.2</v>
      </c>
      <c r="H353" s="55">
        <f t="shared" si="355"/>
        <v>252849</v>
      </c>
      <c r="J353" s="76" t="s">
        <v>312</v>
      </c>
      <c r="K353" s="24">
        <v>356322</v>
      </c>
      <c r="L353" s="24">
        <v>211348</v>
      </c>
      <c r="M353" s="76">
        <v>59.3</v>
      </c>
      <c r="N353" s="24">
        <v>50343</v>
      </c>
      <c r="O353" s="76">
        <v>14.1</v>
      </c>
      <c r="P353" s="76"/>
      <c r="Q353" s="24">
        <v>261691</v>
      </c>
      <c r="S353" s="57" t="str">
        <f t="shared" si="362"/>
        <v>30-34</v>
      </c>
      <c r="T353" s="56">
        <f t="shared" si="363"/>
        <v>1820</v>
      </c>
      <c r="U353" s="56">
        <f t="shared" si="364"/>
        <v>7022</v>
      </c>
      <c r="V353" s="56"/>
      <c r="W353" s="56">
        <f t="shared" si="365"/>
        <v>8842</v>
      </c>
      <c r="X353" s="62">
        <f t="shared" si="366"/>
        <v>0.16476552598225602</v>
      </c>
      <c r="Y353" s="55">
        <f t="shared" si="367"/>
        <v>910</v>
      </c>
      <c r="Z353" s="55">
        <f t="shared" si="368"/>
        <v>3511</v>
      </c>
      <c r="AA353" s="90"/>
      <c r="AB353" s="35">
        <f t="shared" si="373"/>
        <v>2</v>
      </c>
      <c r="AC353" s="51" t="s">
        <v>366</v>
      </c>
      <c r="AD353" s="2">
        <v>0.7</v>
      </c>
      <c r="AE353" s="47" t="str">
        <f t="shared" si="356"/>
        <v>30-34</v>
      </c>
      <c r="AF353" s="45">
        <f t="shared" si="357"/>
        <v>356322</v>
      </c>
      <c r="AG353" s="45">
        <f t="shared" si="358"/>
        <v>211348</v>
      </c>
      <c r="AH353" s="45">
        <f t="shared" si="359"/>
        <v>50343</v>
      </c>
      <c r="AI353" s="45">
        <f t="shared" si="369"/>
        <v>161005</v>
      </c>
      <c r="AJ353" s="1">
        <f t="shared" si="360"/>
        <v>1820</v>
      </c>
      <c r="AK353" s="1">
        <f t="shared" si="361"/>
        <v>7022</v>
      </c>
    </row>
    <row r="354" spans="1:37" ht="15" thickBot="1" x14ac:dyDescent="0.4">
      <c r="A354" s="54" t="str">
        <f t="shared" si="370"/>
        <v>35-39</v>
      </c>
      <c r="B354" s="55">
        <f t="shared" si="371"/>
        <v>366699</v>
      </c>
      <c r="C354" s="55">
        <f t="shared" si="351"/>
        <v>227887</v>
      </c>
      <c r="D354" s="55">
        <f t="shared" si="352"/>
        <v>62.1</v>
      </c>
      <c r="E354" s="55">
        <f t="shared" si="353"/>
        <v>50228</v>
      </c>
      <c r="F354" s="55"/>
      <c r="G354" s="55">
        <f t="shared" si="354"/>
        <v>13.7</v>
      </c>
      <c r="H354" s="55">
        <f t="shared" si="355"/>
        <v>278115</v>
      </c>
      <c r="J354" s="75" t="s">
        <v>313</v>
      </c>
      <c r="K354" s="22">
        <v>366699</v>
      </c>
      <c r="L354" s="22">
        <v>229779</v>
      </c>
      <c r="M354" s="75">
        <v>62.7</v>
      </c>
      <c r="N354" s="22">
        <v>58487</v>
      </c>
      <c r="O354" s="75">
        <v>15.9</v>
      </c>
      <c r="P354" s="75"/>
      <c r="Q354" s="22">
        <v>288266</v>
      </c>
      <c r="S354" s="54" t="str">
        <f t="shared" si="362"/>
        <v>35-39</v>
      </c>
      <c r="T354" s="55">
        <f t="shared" si="363"/>
        <v>1892</v>
      </c>
      <c r="U354" s="55">
        <f t="shared" si="364"/>
        <v>8259</v>
      </c>
      <c r="V354" s="55"/>
      <c r="W354" s="55">
        <f t="shared" si="365"/>
        <v>10151</v>
      </c>
      <c r="X354" s="58">
        <f t="shared" si="366"/>
        <v>0.1712837226145211</v>
      </c>
      <c r="Y354" s="55">
        <f t="shared" si="367"/>
        <v>946</v>
      </c>
      <c r="Z354" s="55">
        <f t="shared" si="368"/>
        <v>4129.5</v>
      </c>
      <c r="AA354" s="90"/>
      <c r="AB354" s="35">
        <f t="shared" si="373"/>
        <v>2</v>
      </c>
      <c r="AC354" s="50">
        <f>C368/B368</f>
        <v>0.597579363863319</v>
      </c>
      <c r="AD354" s="2">
        <f>AC354/AD353</f>
        <v>0.85368480551902715</v>
      </c>
      <c r="AE354" s="47" t="str">
        <f t="shared" si="356"/>
        <v>35-39</v>
      </c>
      <c r="AF354" s="45">
        <f t="shared" si="357"/>
        <v>366699</v>
      </c>
      <c r="AG354" s="45">
        <f t="shared" si="358"/>
        <v>229779</v>
      </c>
      <c r="AH354" s="45">
        <f t="shared" si="359"/>
        <v>58487</v>
      </c>
      <c r="AI354" s="45">
        <f t="shared" si="369"/>
        <v>171292</v>
      </c>
      <c r="AJ354" s="1">
        <f t="shared" si="360"/>
        <v>1892</v>
      </c>
      <c r="AK354" s="1">
        <f t="shared" si="361"/>
        <v>8259</v>
      </c>
    </row>
    <row r="355" spans="1:37" ht="15" thickBot="1" x14ac:dyDescent="0.4">
      <c r="A355" s="54" t="str">
        <f t="shared" si="370"/>
        <v>40-44</v>
      </c>
      <c r="B355" s="55">
        <f t="shared" si="371"/>
        <v>325544</v>
      </c>
      <c r="C355" s="55">
        <f t="shared" si="351"/>
        <v>216518</v>
      </c>
      <c r="D355" s="55">
        <f t="shared" si="352"/>
        <v>66.5</v>
      </c>
      <c r="E355" s="55">
        <f t="shared" si="353"/>
        <v>58383</v>
      </c>
      <c r="F355" s="55"/>
      <c r="G355" s="55">
        <f t="shared" si="354"/>
        <v>17.899999999999999</v>
      </c>
      <c r="H355" s="55">
        <f t="shared" si="355"/>
        <v>274901</v>
      </c>
      <c r="J355" s="76" t="s">
        <v>314</v>
      </c>
      <c r="K355" s="24">
        <v>325544</v>
      </c>
      <c r="L355" s="24">
        <v>218038</v>
      </c>
      <c r="M355" s="76">
        <v>67</v>
      </c>
      <c r="N355" s="24">
        <v>71016</v>
      </c>
      <c r="O355" s="76">
        <v>21.8</v>
      </c>
      <c r="P355" s="76"/>
      <c r="Q355" s="24">
        <v>289054</v>
      </c>
      <c r="S355" s="57" t="str">
        <f t="shared" si="362"/>
        <v>40-44</v>
      </c>
      <c r="T355" s="56">
        <f t="shared" si="363"/>
        <v>1520</v>
      </c>
      <c r="U355" s="56">
        <f t="shared" si="364"/>
        <v>12633</v>
      </c>
      <c r="V355" s="56"/>
      <c r="W355" s="56">
        <f t="shared" si="365"/>
        <v>14153</v>
      </c>
      <c r="X355" s="62">
        <f t="shared" si="366"/>
        <v>0.13760637334781822</v>
      </c>
      <c r="Y355" s="55">
        <f t="shared" si="367"/>
        <v>760</v>
      </c>
      <c r="Z355" s="55">
        <f t="shared" si="368"/>
        <v>6316.5</v>
      </c>
      <c r="AA355" s="90"/>
      <c r="AB355" s="35">
        <f t="shared" si="373"/>
        <v>2</v>
      </c>
      <c r="AC355" s="52" t="s">
        <v>367</v>
      </c>
      <c r="AD355" s="2">
        <v>0.7</v>
      </c>
      <c r="AE355" s="47" t="str">
        <f t="shared" si="356"/>
        <v>40-44</v>
      </c>
      <c r="AF355" s="45">
        <f t="shared" si="357"/>
        <v>325544</v>
      </c>
      <c r="AG355" s="45">
        <f t="shared" si="358"/>
        <v>218038</v>
      </c>
      <c r="AH355" s="45">
        <f t="shared" si="359"/>
        <v>71016</v>
      </c>
      <c r="AI355" s="45">
        <f t="shared" si="369"/>
        <v>147022</v>
      </c>
      <c r="AJ355" s="1">
        <f t="shared" si="360"/>
        <v>1520</v>
      </c>
      <c r="AK355" s="1">
        <f t="shared" si="361"/>
        <v>12633</v>
      </c>
    </row>
    <row r="356" spans="1:37" ht="15" thickBot="1" x14ac:dyDescent="0.4">
      <c r="A356" s="54" t="str">
        <f t="shared" si="370"/>
        <v>45-49</v>
      </c>
      <c r="B356" s="55">
        <f t="shared" si="371"/>
        <v>291312</v>
      </c>
      <c r="C356" s="55">
        <f t="shared" si="351"/>
        <v>203783</v>
      </c>
      <c r="D356" s="55">
        <f t="shared" si="352"/>
        <v>70</v>
      </c>
      <c r="E356" s="55">
        <f t="shared" si="353"/>
        <v>58177</v>
      </c>
      <c r="F356" s="55"/>
      <c r="G356" s="55">
        <f t="shared" si="354"/>
        <v>20</v>
      </c>
      <c r="H356" s="55">
        <f t="shared" si="355"/>
        <v>261960</v>
      </c>
      <c r="J356" s="75" t="s">
        <v>315</v>
      </c>
      <c r="K356" s="22">
        <v>291312</v>
      </c>
      <c r="L356" s="22">
        <v>204983</v>
      </c>
      <c r="M356" s="75">
        <v>70.400000000000006</v>
      </c>
      <c r="N356" s="22">
        <v>70534</v>
      </c>
      <c r="O356" s="75">
        <v>24.2</v>
      </c>
      <c r="P356" s="75"/>
      <c r="Q356" s="22">
        <v>275517</v>
      </c>
      <c r="S356" s="54" t="str">
        <f t="shared" si="362"/>
        <v>45-49</v>
      </c>
      <c r="T356" s="55">
        <f t="shared" si="363"/>
        <v>1200</v>
      </c>
      <c r="U356" s="55">
        <f t="shared" si="364"/>
        <v>12357</v>
      </c>
      <c r="V356" s="55"/>
      <c r="W356" s="55">
        <f t="shared" si="365"/>
        <v>13557</v>
      </c>
      <c r="X356" s="58">
        <f t="shared" si="366"/>
        <v>0.10863661053775123</v>
      </c>
      <c r="Y356" s="55">
        <f t="shared" si="367"/>
        <v>600</v>
      </c>
      <c r="Z356" s="55">
        <f t="shared" si="368"/>
        <v>6178.5</v>
      </c>
      <c r="AA356" s="90"/>
      <c r="AB356" s="35">
        <f t="shared" si="373"/>
        <v>2</v>
      </c>
      <c r="AC356" s="50">
        <f>E368/B368</f>
        <v>0.21992049018452156</v>
      </c>
      <c r="AD356" s="2">
        <f>AC356/AD355</f>
        <v>0.31417212883503082</v>
      </c>
      <c r="AE356" s="47" t="str">
        <f t="shared" si="356"/>
        <v>45-49</v>
      </c>
      <c r="AF356" s="45">
        <f t="shared" si="357"/>
        <v>291312</v>
      </c>
      <c r="AG356" s="45">
        <f t="shared" si="358"/>
        <v>204983</v>
      </c>
      <c r="AH356" s="45">
        <f t="shared" si="359"/>
        <v>70534</v>
      </c>
      <c r="AI356" s="45">
        <f t="shared" si="369"/>
        <v>134449</v>
      </c>
      <c r="AJ356" s="1">
        <f t="shared" si="360"/>
        <v>1200</v>
      </c>
      <c r="AK356" s="1">
        <f t="shared" si="361"/>
        <v>12357</v>
      </c>
    </row>
    <row r="357" spans="1:37" ht="15" thickBot="1" x14ac:dyDescent="0.4">
      <c r="A357" s="54" t="str">
        <f t="shared" si="370"/>
        <v>50-54</v>
      </c>
      <c r="B357" s="55">
        <f t="shared" si="371"/>
        <v>262948</v>
      </c>
      <c r="C357" s="55">
        <f t="shared" si="351"/>
        <v>197968</v>
      </c>
      <c r="D357" s="55">
        <f t="shared" si="352"/>
        <v>75.3</v>
      </c>
      <c r="E357" s="55">
        <f t="shared" si="353"/>
        <v>61638</v>
      </c>
      <c r="F357" s="55"/>
      <c r="G357" s="55">
        <f t="shared" si="354"/>
        <v>23.4</v>
      </c>
      <c r="H357" s="55">
        <f t="shared" si="355"/>
        <v>259606</v>
      </c>
      <c r="J357" s="76" t="s">
        <v>316</v>
      </c>
      <c r="K357" s="24">
        <v>262948</v>
      </c>
      <c r="L357" s="24">
        <v>199043</v>
      </c>
      <c r="M357" s="76">
        <v>75.7</v>
      </c>
      <c r="N357" s="24">
        <v>73894</v>
      </c>
      <c r="O357" s="76">
        <v>28.1</v>
      </c>
      <c r="P357" s="76"/>
      <c r="Q357" s="24">
        <v>272937</v>
      </c>
      <c r="S357" s="57" t="str">
        <f t="shared" si="362"/>
        <v>50-54</v>
      </c>
      <c r="T357" s="56">
        <f t="shared" si="363"/>
        <v>1075</v>
      </c>
      <c r="U357" s="56">
        <f t="shared" si="364"/>
        <v>12256</v>
      </c>
      <c r="V357" s="56"/>
      <c r="W357" s="56">
        <f t="shared" si="365"/>
        <v>13331</v>
      </c>
      <c r="X357" s="62">
        <f t="shared" si="366"/>
        <v>9.7320296940068801E-2</v>
      </c>
      <c r="Y357" s="55">
        <f t="shared" si="367"/>
        <v>537.5</v>
      </c>
      <c r="Z357" s="55">
        <f t="shared" si="368"/>
        <v>6128</v>
      </c>
      <c r="AA357" s="90"/>
      <c r="AB357" s="35">
        <f t="shared" si="373"/>
        <v>2</v>
      </c>
      <c r="AC357" s="35"/>
      <c r="AD357" s="36"/>
      <c r="AE357" s="47" t="str">
        <f t="shared" si="356"/>
        <v>50-54</v>
      </c>
      <c r="AF357" s="45">
        <f t="shared" si="357"/>
        <v>262948</v>
      </c>
      <c r="AG357" s="45">
        <f t="shared" si="358"/>
        <v>199043</v>
      </c>
      <c r="AH357" s="45">
        <f t="shared" si="359"/>
        <v>73894</v>
      </c>
      <c r="AI357" s="45">
        <f t="shared" si="369"/>
        <v>125149</v>
      </c>
      <c r="AJ357" s="1">
        <f t="shared" si="360"/>
        <v>1075</v>
      </c>
      <c r="AK357" s="1">
        <f t="shared" si="361"/>
        <v>12256</v>
      </c>
    </row>
    <row r="358" spans="1:37" ht="15" thickBot="1" x14ac:dyDescent="0.4">
      <c r="A358" s="54" t="str">
        <f t="shared" si="370"/>
        <v>55-59</v>
      </c>
      <c r="B358" s="55">
        <f t="shared" si="371"/>
        <v>285387</v>
      </c>
      <c r="C358" s="55">
        <f t="shared" si="351"/>
        <v>215354</v>
      </c>
      <c r="D358" s="55">
        <f t="shared" si="352"/>
        <v>75.5</v>
      </c>
      <c r="E358" s="55">
        <f t="shared" si="353"/>
        <v>82005</v>
      </c>
      <c r="F358" s="55"/>
      <c r="G358" s="55">
        <f t="shared" si="354"/>
        <v>28.7</v>
      </c>
      <c r="H358" s="55">
        <f t="shared" si="355"/>
        <v>297359</v>
      </c>
      <c r="J358" s="75" t="s">
        <v>317</v>
      </c>
      <c r="K358" s="22">
        <v>285387</v>
      </c>
      <c r="L358" s="22">
        <v>216311</v>
      </c>
      <c r="M358" s="75">
        <v>75.8</v>
      </c>
      <c r="N358" s="22">
        <v>95371</v>
      </c>
      <c r="O358" s="75">
        <v>33.4</v>
      </c>
      <c r="P358" s="75"/>
      <c r="Q358" s="22">
        <v>311682</v>
      </c>
      <c r="S358" s="54" t="str">
        <f t="shared" si="362"/>
        <v>55-59</v>
      </c>
      <c r="T358" s="55">
        <f t="shared" si="363"/>
        <v>957</v>
      </c>
      <c r="U358" s="55">
        <f t="shared" si="364"/>
        <v>13366</v>
      </c>
      <c r="V358" s="55"/>
      <c r="W358" s="55">
        <f t="shared" si="365"/>
        <v>14323</v>
      </c>
      <c r="X358" s="58">
        <f t="shared" si="366"/>
        <v>8.6637696903856601E-2</v>
      </c>
      <c r="Y358" s="55">
        <f t="shared" si="367"/>
        <v>478.5</v>
      </c>
      <c r="Z358" s="55">
        <f t="shared" si="368"/>
        <v>6683</v>
      </c>
      <c r="AA358" s="90"/>
      <c r="AB358" s="35">
        <f t="shared" si="373"/>
        <v>2</v>
      </c>
      <c r="AC358" s="65">
        <f>J346</f>
        <v>44366</v>
      </c>
      <c r="AD358" s="36"/>
      <c r="AE358" s="47" t="str">
        <f t="shared" si="356"/>
        <v>55-59</v>
      </c>
      <c r="AF358" s="45">
        <f t="shared" si="357"/>
        <v>285387</v>
      </c>
      <c r="AG358" s="45">
        <f t="shared" si="358"/>
        <v>216311</v>
      </c>
      <c r="AH358" s="45">
        <f t="shared" si="359"/>
        <v>95371</v>
      </c>
      <c r="AI358" s="45">
        <f t="shared" si="369"/>
        <v>120940</v>
      </c>
      <c r="AJ358" s="1">
        <f t="shared" si="360"/>
        <v>957</v>
      </c>
      <c r="AK358" s="1">
        <f t="shared" si="361"/>
        <v>13366</v>
      </c>
    </row>
    <row r="359" spans="1:37" ht="15" thickBot="1" x14ac:dyDescent="0.4">
      <c r="A359" s="54" t="str">
        <f t="shared" si="370"/>
        <v>60-64</v>
      </c>
      <c r="B359" s="55">
        <f t="shared" si="371"/>
        <v>271707</v>
      </c>
      <c r="C359" s="55">
        <f t="shared" si="351"/>
        <v>216982</v>
      </c>
      <c r="D359" s="55">
        <f t="shared" si="352"/>
        <v>79.900000000000006</v>
      </c>
      <c r="E359" s="55">
        <f t="shared" si="353"/>
        <v>115091</v>
      </c>
      <c r="F359" s="55"/>
      <c r="G359" s="55">
        <f t="shared" si="354"/>
        <v>42.4</v>
      </c>
      <c r="H359" s="55">
        <f t="shared" si="355"/>
        <v>332073</v>
      </c>
      <c r="J359" s="76" t="s">
        <v>318</v>
      </c>
      <c r="K359" s="24">
        <v>271707</v>
      </c>
      <c r="L359" s="24">
        <v>217724</v>
      </c>
      <c r="M359" s="76">
        <v>80.099999999999994</v>
      </c>
      <c r="N359" s="24">
        <v>125154</v>
      </c>
      <c r="O359" s="76">
        <v>46.1</v>
      </c>
      <c r="P359" s="76"/>
      <c r="Q359" s="24">
        <v>342878</v>
      </c>
      <c r="S359" s="57" t="str">
        <f t="shared" si="362"/>
        <v>60-64</v>
      </c>
      <c r="T359" s="56">
        <f t="shared" si="363"/>
        <v>742</v>
      </c>
      <c r="U359" s="56">
        <f t="shared" si="364"/>
        <v>10063</v>
      </c>
      <c r="V359" s="56"/>
      <c r="W359" s="56">
        <f t="shared" si="365"/>
        <v>10805</v>
      </c>
      <c r="X359" s="62">
        <f t="shared" si="366"/>
        <v>6.7173637515842835E-2</v>
      </c>
      <c r="Y359" s="55">
        <f t="shared" si="367"/>
        <v>371</v>
      </c>
      <c r="Z359" s="55">
        <f t="shared" si="368"/>
        <v>5031.5</v>
      </c>
      <c r="AA359" s="90"/>
      <c r="AB359" s="35">
        <f t="shared" si="373"/>
        <v>2</v>
      </c>
      <c r="AC359" s="49" t="s">
        <v>365</v>
      </c>
      <c r="AD359" s="35"/>
      <c r="AE359" s="47" t="str">
        <f t="shared" si="356"/>
        <v>60-64</v>
      </c>
      <c r="AF359" s="45">
        <f t="shared" si="357"/>
        <v>271707</v>
      </c>
      <c r="AG359" s="45">
        <f t="shared" si="358"/>
        <v>217724</v>
      </c>
      <c r="AH359" s="45">
        <f t="shared" si="359"/>
        <v>125154</v>
      </c>
      <c r="AI359" s="45">
        <f t="shared" si="369"/>
        <v>92570</v>
      </c>
      <c r="AJ359" s="1">
        <f t="shared" si="360"/>
        <v>742</v>
      </c>
      <c r="AK359" s="1">
        <f t="shared" si="361"/>
        <v>10063</v>
      </c>
    </row>
    <row r="360" spans="1:37" ht="15" thickBot="1" x14ac:dyDescent="0.4">
      <c r="A360" s="54" t="str">
        <f t="shared" si="370"/>
        <v>65-69</v>
      </c>
      <c r="B360" s="55">
        <f t="shared" si="371"/>
        <v>217596</v>
      </c>
      <c r="C360" s="55">
        <f t="shared" si="351"/>
        <v>184044</v>
      </c>
      <c r="D360" s="55">
        <f t="shared" si="352"/>
        <v>84.6</v>
      </c>
      <c r="E360" s="55">
        <f t="shared" si="353"/>
        <v>122747</v>
      </c>
      <c r="F360" s="55"/>
      <c r="G360" s="55">
        <f t="shared" si="354"/>
        <v>56.4</v>
      </c>
      <c r="H360" s="55">
        <f t="shared" si="355"/>
        <v>306791</v>
      </c>
      <c r="J360" s="75" t="s">
        <v>319</v>
      </c>
      <c r="K360" s="22">
        <v>217596</v>
      </c>
      <c r="L360" s="22">
        <v>184447</v>
      </c>
      <c r="M360" s="75">
        <v>84.8</v>
      </c>
      <c r="N360" s="22">
        <v>130720</v>
      </c>
      <c r="O360" s="75">
        <v>60.1</v>
      </c>
      <c r="P360" s="75"/>
      <c r="Q360" s="22">
        <v>315167</v>
      </c>
      <c r="S360" s="54" t="str">
        <f t="shared" si="362"/>
        <v>65-69</v>
      </c>
      <c r="T360" s="55">
        <f t="shared" si="363"/>
        <v>403</v>
      </c>
      <c r="U360" s="55">
        <f t="shared" si="364"/>
        <v>7973</v>
      </c>
      <c r="V360" s="55"/>
      <c r="W360" s="55">
        <f t="shared" si="365"/>
        <v>8376</v>
      </c>
      <c r="X360" s="58">
        <f t="shared" si="366"/>
        <v>3.6483795038928117E-2</v>
      </c>
      <c r="Y360" s="55">
        <f t="shared" si="367"/>
        <v>201.5</v>
      </c>
      <c r="Z360" s="55">
        <f t="shared" si="368"/>
        <v>3986.5</v>
      </c>
      <c r="AA360" s="90"/>
      <c r="AB360" s="35">
        <f t="shared" si="373"/>
        <v>2</v>
      </c>
      <c r="AC360" s="51" t="s">
        <v>366</v>
      </c>
      <c r="AD360" s="2">
        <v>0.7</v>
      </c>
      <c r="AE360" s="47" t="str">
        <f t="shared" si="356"/>
        <v>65-69</v>
      </c>
      <c r="AF360" s="45">
        <f t="shared" si="357"/>
        <v>217596</v>
      </c>
      <c r="AG360" s="45">
        <f t="shared" si="358"/>
        <v>184447</v>
      </c>
      <c r="AH360" s="45">
        <f t="shared" si="359"/>
        <v>130720</v>
      </c>
      <c r="AI360" s="45">
        <f t="shared" si="369"/>
        <v>53727</v>
      </c>
      <c r="AJ360" s="1">
        <f t="shared" si="360"/>
        <v>403</v>
      </c>
      <c r="AK360" s="1">
        <f t="shared" si="361"/>
        <v>7973</v>
      </c>
    </row>
    <row r="361" spans="1:37" ht="15" thickBot="1" x14ac:dyDescent="0.4">
      <c r="A361" s="54" t="str">
        <f t="shared" si="370"/>
        <v>70-74</v>
      </c>
      <c r="B361" s="55">
        <f t="shared" si="371"/>
        <v>166506</v>
      </c>
      <c r="C361" s="55">
        <f t="shared" si="351"/>
        <v>142090</v>
      </c>
      <c r="D361" s="55">
        <f t="shared" si="352"/>
        <v>85.3</v>
      </c>
      <c r="E361" s="55">
        <f t="shared" si="353"/>
        <v>109584</v>
      </c>
      <c r="F361" s="55"/>
      <c r="G361" s="55">
        <f t="shared" si="354"/>
        <v>65.8</v>
      </c>
      <c r="H361" s="55">
        <f t="shared" si="355"/>
        <v>251674</v>
      </c>
      <c r="J361" s="76" t="s">
        <v>320</v>
      </c>
      <c r="K361" s="24">
        <v>166506</v>
      </c>
      <c r="L361" s="24">
        <v>142373</v>
      </c>
      <c r="M361" s="76">
        <v>85.5</v>
      </c>
      <c r="N361" s="24">
        <v>114029</v>
      </c>
      <c r="O361" s="76">
        <v>68.5</v>
      </c>
      <c r="P361" s="76"/>
      <c r="Q361" s="24">
        <v>256402</v>
      </c>
      <c r="S361" s="57" t="str">
        <f t="shared" si="362"/>
        <v>70-74</v>
      </c>
      <c r="T361" s="56">
        <f t="shared" si="363"/>
        <v>283</v>
      </c>
      <c r="U361" s="56">
        <f t="shared" si="364"/>
        <v>4445</v>
      </c>
      <c r="V361" s="56"/>
      <c r="W361" s="56">
        <f t="shared" si="365"/>
        <v>4728</v>
      </c>
      <c r="X361" s="62">
        <f t="shared" si="366"/>
        <v>2.5620133985152997E-2</v>
      </c>
      <c r="Y361" s="55">
        <f t="shared" si="367"/>
        <v>141.5</v>
      </c>
      <c r="Z361" s="55">
        <f t="shared" si="368"/>
        <v>2222.5</v>
      </c>
      <c r="AA361" s="90"/>
      <c r="AB361" s="35">
        <f t="shared" si="373"/>
        <v>2</v>
      </c>
      <c r="AC361" s="50">
        <f>L367/K367</f>
        <v>0.70606878109518079</v>
      </c>
      <c r="AD361" s="2">
        <f>AC361/AD360</f>
        <v>1.0086696872788297</v>
      </c>
      <c r="AE361" s="48" t="str">
        <f t="shared" si="356"/>
        <v>70-74</v>
      </c>
      <c r="AF361" s="45">
        <f t="shared" si="357"/>
        <v>166506</v>
      </c>
      <c r="AG361" s="45">
        <f t="shared" si="358"/>
        <v>142373</v>
      </c>
      <c r="AH361" s="45">
        <f t="shared" si="359"/>
        <v>114029</v>
      </c>
      <c r="AI361" s="46">
        <f t="shared" si="369"/>
        <v>28344</v>
      </c>
      <c r="AJ361" s="1">
        <f t="shared" si="360"/>
        <v>283</v>
      </c>
      <c r="AK361" s="1">
        <f t="shared" si="361"/>
        <v>4445</v>
      </c>
    </row>
    <row r="362" spans="1:37" ht="15" thickBot="1" x14ac:dyDescent="0.4">
      <c r="A362" s="54" t="str">
        <f t="shared" si="370"/>
        <v>75-79</v>
      </c>
      <c r="B362" s="55">
        <f t="shared" si="371"/>
        <v>107003</v>
      </c>
      <c r="C362" s="55">
        <f t="shared" si="351"/>
        <v>92245</v>
      </c>
      <c r="D362" s="55">
        <f t="shared" si="352"/>
        <v>86.2</v>
      </c>
      <c r="E362" s="55">
        <f t="shared" si="353"/>
        <v>82951</v>
      </c>
      <c r="F362" s="55"/>
      <c r="G362" s="55">
        <f t="shared" si="354"/>
        <v>77.5</v>
      </c>
      <c r="H362" s="55">
        <f t="shared" si="355"/>
        <v>175196</v>
      </c>
      <c r="J362" s="75" t="s">
        <v>321</v>
      </c>
      <c r="K362" s="22">
        <v>107003</v>
      </c>
      <c r="L362" s="22">
        <v>92363</v>
      </c>
      <c r="M362" s="75">
        <v>86.3</v>
      </c>
      <c r="N362" s="22">
        <v>83667</v>
      </c>
      <c r="O362" s="75">
        <v>78.2</v>
      </c>
      <c r="P362" s="75"/>
      <c r="Q362" s="22">
        <v>176030</v>
      </c>
      <c r="S362" s="54" t="str">
        <f t="shared" si="362"/>
        <v>75-79</v>
      </c>
      <c r="T362" s="55">
        <f t="shared" si="363"/>
        <v>118</v>
      </c>
      <c r="U362" s="55">
        <f t="shared" si="364"/>
        <v>716</v>
      </c>
      <c r="V362" s="55"/>
      <c r="W362" s="55">
        <f t="shared" si="365"/>
        <v>834</v>
      </c>
      <c r="X362" s="58">
        <f t="shared" si="366"/>
        <v>1.0682600036212204E-2</v>
      </c>
      <c r="Y362" s="55">
        <f t="shared" si="367"/>
        <v>59</v>
      </c>
      <c r="Z362" s="55">
        <f t="shared" si="368"/>
        <v>358</v>
      </c>
      <c r="AA362" s="90"/>
      <c r="AB362" s="35">
        <f t="shared" si="373"/>
        <v>2</v>
      </c>
      <c r="AC362" s="51" t="s">
        <v>367</v>
      </c>
      <c r="AD362" s="2">
        <v>0.7</v>
      </c>
      <c r="AE362" s="48" t="str">
        <f t="shared" si="356"/>
        <v>75-79</v>
      </c>
      <c r="AF362" s="45">
        <f t="shared" si="357"/>
        <v>107003</v>
      </c>
      <c r="AG362" s="45">
        <f t="shared" si="358"/>
        <v>92363</v>
      </c>
      <c r="AH362" s="45">
        <f t="shared" si="359"/>
        <v>83667</v>
      </c>
      <c r="AI362" s="46">
        <f t="shared" si="369"/>
        <v>8696</v>
      </c>
      <c r="AJ362" s="1">
        <f t="shared" si="360"/>
        <v>118</v>
      </c>
      <c r="AK362" s="1">
        <f t="shared" si="361"/>
        <v>716</v>
      </c>
    </row>
    <row r="363" spans="1:37" ht="15" thickBot="1" x14ac:dyDescent="0.4">
      <c r="A363" s="54" t="str">
        <f t="shared" si="370"/>
        <v>80-84</v>
      </c>
      <c r="B363" s="55">
        <f t="shared" si="371"/>
        <v>69877</v>
      </c>
      <c r="C363" s="55">
        <f t="shared" si="351"/>
        <v>61322</v>
      </c>
      <c r="D363" s="55">
        <f t="shared" si="352"/>
        <v>87.8</v>
      </c>
      <c r="E363" s="55">
        <f t="shared" si="353"/>
        <v>55781</v>
      </c>
      <c r="F363" s="55"/>
      <c r="G363" s="55">
        <f t="shared" si="354"/>
        <v>79.8</v>
      </c>
      <c r="H363" s="55">
        <f t="shared" si="355"/>
        <v>117103</v>
      </c>
      <c r="J363" s="76" t="s">
        <v>322</v>
      </c>
      <c r="K363" s="24">
        <v>69877</v>
      </c>
      <c r="L363" s="24">
        <v>61392</v>
      </c>
      <c r="M363" s="76">
        <v>87.9</v>
      </c>
      <c r="N363" s="24">
        <v>56265</v>
      </c>
      <c r="O363" s="76">
        <v>80.5</v>
      </c>
      <c r="P363" s="76"/>
      <c r="Q363" s="24">
        <v>117657</v>
      </c>
      <c r="S363" s="57" t="str">
        <f t="shared" si="362"/>
        <v>80-84</v>
      </c>
      <c r="T363" s="56">
        <f t="shared" si="363"/>
        <v>70</v>
      </c>
      <c r="U363" s="56">
        <f t="shared" si="364"/>
        <v>484</v>
      </c>
      <c r="V363" s="56"/>
      <c r="W363" s="56">
        <f t="shared" si="365"/>
        <v>554</v>
      </c>
      <c r="X363" s="62">
        <f t="shared" si="366"/>
        <v>6.3371356147021544E-3</v>
      </c>
      <c r="Y363" s="55">
        <f t="shared" si="367"/>
        <v>35</v>
      </c>
      <c r="Z363" s="55">
        <f t="shared" si="368"/>
        <v>242</v>
      </c>
      <c r="AA363" s="90"/>
      <c r="AB363" s="35">
        <f t="shared" si="373"/>
        <v>2</v>
      </c>
      <c r="AC363" s="50">
        <f>N367/K367</f>
        <v>0.28573916561155388</v>
      </c>
      <c r="AD363" s="2">
        <f>AC363/AD362</f>
        <v>0.40819880801650554</v>
      </c>
      <c r="AE363" s="48" t="str">
        <f t="shared" si="356"/>
        <v>80-84</v>
      </c>
      <c r="AF363" s="45">
        <f t="shared" si="357"/>
        <v>69877</v>
      </c>
      <c r="AG363" s="45">
        <f t="shared" si="358"/>
        <v>61392</v>
      </c>
      <c r="AH363" s="45">
        <f t="shared" si="359"/>
        <v>56265</v>
      </c>
      <c r="AI363" s="46">
        <f t="shared" si="369"/>
        <v>5127</v>
      </c>
      <c r="AJ363" s="1">
        <f t="shared" si="360"/>
        <v>70</v>
      </c>
      <c r="AK363" s="1">
        <f t="shared" si="361"/>
        <v>484</v>
      </c>
    </row>
    <row r="364" spans="1:37" ht="15" thickBot="1" x14ac:dyDescent="0.4">
      <c r="A364" s="54" t="str">
        <f t="shared" si="370"/>
        <v>85-89</v>
      </c>
      <c r="B364" s="55">
        <f t="shared" si="371"/>
        <v>44852</v>
      </c>
      <c r="C364" s="55">
        <f t="shared" si="351"/>
        <v>39229</v>
      </c>
      <c r="D364" s="55">
        <f t="shared" si="352"/>
        <v>87.5</v>
      </c>
      <c r="E364" s="55">
        <f t="shared" si="353"/>
        <v>36140</v>
      </c>
      <c r="F364" s="55"/>
      <c r="G364" s="55">
        <f t="shared" si="354"/>
        <v>80.599999999999994</v>
      </c>
      <c r="H364" s="55">
        <f t="shared" si="355"/>
        <v>75369</v>
      </c>
      <c r="J364" s="75" t="s">
        <v>323</v>
      </c>
      <c r="K364" s="22">
        <v>44852</v>
      </c>
      <c r="L364" s="22">
        <v>39262</v>
      </c>
      <c r="M364" s="75">
        <v>87.5</v>
      </c>
      <c r="N364" s="22">
        <v>36392</v>
      </c>
      <c r="O364" s="75">
        <v>81.099999999999994</v>
      </c>
      <c r="P364" s="75"/>
      <c r="Q364" s="22">
        <v>75654</v>
      </c>
      <c r="S364" s="54" t="str">
        <f t="shared" si="362"/>
        <v>85-89</v>
      </c>
      <c r="T364" s="55">
        <f t="shared" si="363"/>
        <v>33</v>
      </c>
      <c r="U364" s="55">
        <f t="shared" si="364"/>
        <v>252</v>
      </c>
      <c r="V364" s="55"/>
      <c r="W364" s="55">
        <f t="shared" si="365"/>
        <v>285</v>
      </c>
      <c r="X364" s="58">
        <f t="shared" si="366"/>
        <v>2.9875067897881585E-3</v>
      </c>
      <c r="Y364" s="55">
        <f t="shared" si="367"/>
        <v>16.5</v>
      </c>
      <c r="Z364" s="55">
        <f t="shared" si="368"/>
        <v>126</v>
      </c>
      <c r="AA364" s="90"/>
      <c r="AB364" s="35">
        <f t="shared" si="373"/>
        <v>2</v>
      </c>
      <c r="AC364" s="49" t="s">
        <v>362</v>
      </c>
      <c r="AD364" s="35"/>
      <c r="AE364" s="48" t="str">
        <f t="shared" si="356"/>
        <v>85-89</v>
      </c>
      <c r="AF364" s="45">
        <f t="shared" si="357"/>
        <v>44852</v>
      </c>
      <c r="AG364" s="45">
        <f t="shared" si="358"/>
        <v>39262</v>
      </c>
      <c r="AH364" s="45">
        <f t="shared" si="359"/>
        <v>36392</v>
      </c>
      <c r="AI364" s="46">
        <f t="shared" si="369"/>
        <v>2870</v>
      </c>
      <c r="AJ364" s="1">
        <f t="shared" si="360"/>
        <v>33</v>
      </c>
      <c r="AK364" s="1">
        <f t="shared" si="361"/>
        <v>252</v>
      </c>
    </row>
    <row r="365" spans="1:37" ht="15" thickBot="1" x14ac:dyDescent="0.4">
      <c r="A365" s="54" t="str">
        <f t="shared" si="370"/>
        <v>90+</v>
      </c>
      <c r="B365" s="55">
        <f t="shared" si="371"/>
        <v>28637</v>
      </c>
      <c r="C365" s="55">
        <f t="shared" si="351"/>
        <v>25005</v>
      </c>
      <c r="D365" s="55">
        <f t="shared" si="352"/>
        <v>87.3</v>
      </c>
      <c r="E365" s="55">
        <f t="shared" si="353"/>
        <v>23395</v>
      </c>
      <c r="F365" s="55"/>
      <c r="G365" s="55">
        <f t="shared" si="354"/>
        <v>81.7</v>
      </c>
      <c r="H365" s="55">
        <f t="shared" si="355"/>
        <v>48400</v>
      </c>
      <c r="J365" s="76" t="s">
        <v>324</v>
      </c>
      <c r="K365" s="24">
        <v>28637</v>
      </c>
      <c r="L365" s="24">
        <v>25018</v>
      </c>
      <c r="M365" s="76">
        <v>87.4</v>
      </c>
      <c r="N365" s="24">
        <v>23497</v>
      </c>
      <c r="O365" s="76">
        <v>82</v>
      </c>
      <c r="P365" s="76"/>
      <c r="Q365" s="24">
        <v>48515</v>
      </c>
      <c r="S365" s="57" t="str">
        <f t="shared" si="362"/>
        <v>90+</v>
      </c>
      <c r="T365" s="56">
        <f t="shared" si="363"/>
        <v>13</v>
      </c>
      <c r="U365" s="56">
        <f t="shared" si="364"/>
        <v>102</v>
      </c>
      <c r="V365" s="56"/>
      <c r="W365" s="56">
        <f t="shared" si="365"/>
        <v>115</v>
      </c>
      <c r="X365" s="62">
        <f t="shared" si="366"/>
        <v>1.1768966141589715E-3</v>
      </c>
      <c r="Y365" s="55">
        <f t="shared" si="367"/>
        <v>6.5</v>
      </c>
      <c r="Z365" s="55">
        <f t="shared" si="368"/>
        <v>51</v>
      </c>
      <c r="AA365" s="90"/>
      <c r="AB365" s="35">
        <f t="shared" si="373"/>
        <v>2</v>
      </c>
      <c r="AC365" s="51" t="s">
        <v>366</v>
      </c>
      <c r="AD365" s="2">
        <v>0.7</v>
      </c>
      <c r="AE365" s="48" t="str">
        <f t="shared" si="356"/>
        <v>90+</v>
      </c>
      <c r="AF365" s="45">
        <f t="shared" si="357"/>
        <v>28637</v>
      </c>
      <c r="AG365" s="45">
        <f t="shared" si="358"/>
        <v>25018</v>
      </c>
      <c r="AH365" s="45">
        <f t="shared" si="359"/>
        <v>23497</v>
      </c>
      <c r="AI365" s="46">
        <f t="shared" si="369"/>
        <v>1521</v>
      </c>
      <c r="AJ365" s="1">
        <f t="shared" si="360"/>
        <v>13</v>
      </c>
      <c r="AK365" s="1">
        <f t="shared" si="361"/>
        <v>102</v>
      </c>
    </row>
    <row r="366" spans="1:37" ht="15" thickBot="1" x14ac:dyDescent="0.4">
      <c r="A366" s="54" t="str">
        <f t="shared" si="370"/>
        <v>Unknown</v>
      </c>
      <c r="B366" s="55" t="str">
        <f t="shared" si="371"/>
        <v>NA</v>
      </c>
      <c r="C366" s="55">
        <f t="shared" si="351"/>
        <v>61284</v>
      </c>
      <c r="D366" s="55" t="str">
        <f t="shared" si="352"/>
        <v>NA</v>
      </c>
      <c r="E366" s="55">
        <f t="shared" si="353"/>
        <v>14601</v>
      </c>
      <c r="F366" s="55"/>
      <c r="G366" s="55" t="str">
        <f t="shared" si="354"/>
        <v>NA</v>
      </c>
      <c r="H366" s="55">
        <f t="shared" si="355"/>
        <v>75885</v>
      </c>
      <c r="J366" s="75" t="s">
        <v>325</v>
      </c>
      <c r="K366" s="75" t="s">
        <v>326</v>
      </c>
      <c r="L366" s="22">
        <v>61494</v>
      </c>
      <c r="M366" s="75" t="s">
        <v>326</v>
      </c>
      <c r="N366" s="22">
        <v>14643</v>
      </c>
      <c r="O366" s="75" t="s">
        <v>326</v>
      </c>
      <c r="P366" s="75"/>
      <c r="Q366" s="22">
        <v>76137</v>
      </c>
      <c r="S366" s="54" t="str">
        <f t="shared" si="362"/>
        <v>Unknown</v>
      </c>
      <c r="T366" s="54">
        <f t="shared" si="363"/>
        <v>210</v>
      </c>
      <c r="U366" s="54">
        <f t="shared" si="364"/>
        <v>42</v>
      </c>
      <c r="V366" s="54"/>
      <c r="W366" s="54">
        <f t="shared" si="365"/>
        <v>252</v>
      </c>
      <c r="X366" s="58">
        <f t="shared" si="366"/>
        <v>1.9011406844106463E-2</v>
      </c>
      <c r="Y366" s="55">
        <f t="shared" si="367"/>
        <v>105</v>
      </c>
      <c r="Z366" s="55">
        <f t="shared" si="368"/>
        <v>21</v>
      </c>
      <c r="AA366" s="90"/>
      <c r="AB366" s="35">
        <f t="shared" si="373"/>
        <v>2</v>
      </c>
      <c r="AC366" s="50">
        <f>L368/K368</f>
        <v>0.60123454277158794</v>
      </c>
      <c r="AD366" s="2">
        <f>AC366/AD365</f>
        <v>0.85890648967369709</v>
      </c>
      <c r="AE366" s="47" t="str">
        <f t="shared" si="356"/>
        <v>Unknown</v>
      </c>
      <c r="AF366" s="45" t="str">
        <f t="shared" si="357"/>
        <v>NA</v>
      </c>
      <c r="AG366" s="45">
        <f t="shared" si="358"/>
        <v>61494</v>
      </c>
      <c r="AH366" s="45">
        <f t="shared" si="359"/>
        <v>14643</v>
      </c>
      <c r="AI366" s="45">
        <f t="shared" si="369"/>
        <v>46851</v>
      </c>
      <c r="AJ366" s="1">
        <f t="shared" si="360"/>
        <v>210</v>
      </c>
      <c r="AK366" s="1">
        <f t="shared" si="361"/>
        <v>42</v>
      </c>
    </row>
    <row r="367" spans="1:37" ht="15" thickBot="1" x14ac:dyDescent="0.4">
      <c r="A367" s="54" t="str">
        <f t="shared" si="370"/>
        <v>12+</v>
      </c>
      <c r="B367" s="55">
        <f t="shared" si="371"/>
        <v>3806860</v>
      </c>
      <c r="C367" s="55">
        <f t="shared" si="351"/>
        <v>2671564</v>
      </c>
      <c r="D367" s="55">
        <f t="shared" si="352"/>
        <v>70.2</v>
      </c>
      <c r="E367" s="55">
        <f t="shared" si="353"/>
        <v>983186</v>
      </c>
      <c r="F367" s="55"/>
      <c r="G367" s="55">
        <f t="shared" si="354"/>
        <v>25.8</v>
      </c>
      <c r="H367" s="55">
        <f t="shared" si="355"/>
        <v>3654750</v>
      </c>
      <c r="J367" s="76" t="s">
        <v>327</v>
      </c>
      <c r="K367" s="24">
        <v>3806860</v>
      </c>
      <c r="L367" s="24">
        <v>2687905</v>
      </c>
      <c r="M367" s="76">
        <v>70.599999999999994</v>
      </c>
      <c r="N367" s="24">
        <v>1087769</v>
      </c>
      <c r="O367" s="76">
        <v>28.6</v>
      </c>
      <c r="P367" s="76"/>
      <c r="Q367" s="24">
        <v>3775674</v>
      </c>
      <c r="S367" s="57" t="str">
        <f t="shared" si="362"/>
        <v>12+</v>
      </c>
      <c r="T367" s="60">
        <f>L367-C367</f>
        <v>16341</v>
      </c>
      <c r="U367" s="60">
        <f t="shared" si="364"/>
        <v>104583</v>
      </c>
      <c r="V367" s="60"/>
      <c r="W367" s="63">
        <f t="shared" si="365"/>
        <v>120924</v>
      </c>
      <c r="X367" s="62">
        <f t="shared" si="366"/>
        <v>1.4793590439978272</v>
      </c>
      <c r="Y367" s="60">
        <f t="shared" si="367"/>
        <v>8170.5</v>
      </c>
      <c r="Z367" s="60">
        <f t="shared" si="368"/>
        <v>52291.5</v>
      </c>
      <c r="AA367" s="91"/>
      <c r="AB367" s="35">
        <f t="shared" si="373"/>
        <v>2</v>
      </c>
      <c r="AC367" s="51" t="s">
        <v>367</v>
      </c>
      <c r="AD367" s="2">
        <v>0.7</v>
      </c>
      <c r="AE367" s="35"/>
      <c r="AF367" s="35"/>
      <c r="AG367" s="38"/>
      <c r="AH367" s="35"/>
      <c r="AI367" s="35"/>
      <c r="AJ367" s="35"/>
      <c r="AK367" s="35"/>
    </row>
    <row r="368" spans="1:37" x14ac:dyDescent="0.35">
      <c r="A368" s="54" t="str">
        <f t="shared" si="370"/>
        <v>ALL</v>
      </c>
      <c r="B368" s="55">
        <f t="shared" si="371"/>
        <v>4470643</v>
      </c>
      <c r="C368" s="55">
        <f t="shared" si="351"/>
        <v>2671564</v>
      </c>
      <c r="D368" s="55">
        <f t="shared" si="352"/>
        <v>59.8</v>
      </c>
      <c r="E368" s="55">
        <f t="shared" si="353"/>
        <v>983186</v>
      </c>
      <c r="F368" s="55"/>
      <c r="G368" s="55">
        <f t="shared" si="354"/>
        <v>22</v>
      </c>
      <c r="H368" s="55">
        <f t="shared" si="355"/>
        <v>3654750</v>
      </c>
      <c r="J368" s="75" t="s">
        <v>328</v>
      </c>
      <c r="K368" s="22">
        <v>4470643</v>
      </c>
      <c r="L368" s="22">
        <v>2687905</v>
      </c>
      <c r="M368" s="75">
        <v>60.1</v>
      </c>
      <c r="N368" s="22">
        <v>1087769</v>
      </c>
      <c r="O368" s="75">
        <v>24.3</v>
      </c>
      <c r="P368" s="75"/>
      <c r="Q368" s="22">
        <v>3775674</v>
      </c>
      <c r="S368" s="54" t="str">
        <f t="shared" si="362"/>
        <v>ALL</v>
      </c>
      <c r="T368" s="60">
        <f t="shared" ref="T368" si="374">L368-C368</f>
        <v>16341</v>
      </c>
      <c r="U368" s="60">
        <f t="shared" si="364"/>
        <v>104583</v>
      </c>
      <c r="V368" s="60"/>
      <c r="W368" s="63">
        <f t="shared" si="365"/>
        <v>120924</v>
      </c>
      <c r="X368" s="58">
        <f t="shared" si="366"/>
        <v>1.4793590439978272</v>
      </c>
      <c r="Y368" s="60">
        <f t="shared" si="367"/>
        <v>8170.5</v>
      </c>
      <c r="Z368" s="60">
        <f t="shared" si="368"/>
        <v>52291.5</v>
      </c>
      <c r="AA368" s="91"/>
      <c r="AB368" s="35">
        <f t="shared" si="373"/>
        <v>2</v>
      </c>
      <c r="AC368" s="50">
        <f>N368/K368</f>
        <v>0.24331376940632476</v>
      </c>
      <c r="AD368" s="2">
        <f>AC368/AD367</f>
        <v>0.34759109915189257</v>
      </c>
      <c r="AE368" s="35"/>
      <c r="AF368" s="35"/>
      <c r="AG368" s="2">
        <f>T367/L367</f>
        <v>6.0794559331523992E-3</v>
      </c>
      <c r="AH368" s="2">
        <f>U367/N367</f>
        <v>9.6144493913689399E-2</v>
      </c>
      <c r="AI368" s="2">
        <f>W367/Q367</f>
        <v>3.2027129460859172E-2</v>
      </c>
      <c r="AJ368" s="35"/>
      <c r="AK368" s="35"/>
    </row>
    <row r="369" spans="1:37" x14ac:dyDescent="0.35">
      <c r="A369" s="110">
        <f>J346</f>
        <v>44366</v>
      </c>
      <c r="B369" s="110"/>
      <c r="C369" s="110"/>
      <c r="D369" s="110"/>
      <c r="E369" s="110"/>
      <c r="F369" s="110"/>
      <c r="G369" s="110"/>
      <c r="H369" s="110"/>
      <c r="J369" s="110">
        <v>44367</v>
      </c>
      <c r="K369" s="110"/>
      <c r="L369" s="110"/>
      <c r="M369" s="110"/>
      <c r="N369" s="110"/>
      <c r="O369" s="110"/>
      <c r="P369" s="110"/>
      <c r="Q369" s="110"/>
      <c r="S369" s="113" t="str">
        <f>"Change " &amp; TEXT(A369,"DDDD MMM DD, YYYY") &amp; " -  " &amp;TEXT(J369,"DDDD MMM DD, YYYY")</f>
        <v>Change Saturday Jun 19, 2021 -  Sunday Jun 20, 2021</v>
      </c>
      <c r="T369" s="113"/>
      <c r="U369" s="113"/>
      <c r="V369" s="113"/>
      <c r="W369" s="113"/>
      <c r="X369" s="113"/>
      <c r="Y369" s="113"/>
      <c r="Z369" s="113"/>
      <c r="AA369" s="88"/>
      <c r="AB369" s="35"/>
      <c r="AC369" s="65">
        <f>A369</f>
        <v>44366</v>
      </c>
      <c r="AD369" s="35"/>
      <c r="AE369" s="35"/>
      <c r="AF369" s="35"/>
      <c r="AG369" s="35"/>
      <c r="AH369" s="35"/>
      <c r="AI369" s="35"/>
      <c r="AJ369" s="35"/>
      <c r="AK369" s="35"/>
    </row>
    <row r="370" spans="1:37" ht="36" thickBot="1" x14ac:dyDescent="0.4">
      <c r="A370" s="53" t="str">
        <f>J347</f>
        <v>Age group</v>
      </c>
      <c r="B370" s="53" t="str">
        <f t="shared" ref="B370" si="375">K347</f>
        <v>Population</v>
      </c>
      <c r="C370" s="53" t="str">
        <f t="shared" ref="C370:C391" si="376">L347</f>
        <v>At least 1 dose</v>
      </c>
      <c r="D370" s="53" t="str">
        <f t="shared" ref="D370:D391" si="377">M347</f>
        <v>% of population with at least 1 dose</v>
      </c>
      <c r="E370" s="53" t="str">
        <f t="shared" ref="E370:E391" si="378">N347</f>
        <v>2 doses</v>
      </c>
      <c r="F370" s="53"/>
      <c r="G370" s="53" t="str">
        <f t="shared" ref="G370:G391" si="379">O347</f>
        <v>% of population fully vaccinated</v>
      </c>
      <c r="H370" s="53" t="str">
        <f t="shared" ref="H370:H391" si="380">Q347</f>
        <v>Total administered</v>
      </c>
      <c r="J370" s="25" t="s">
        <v>305</v>
      </c>
      <c r="K370" s="25" t="s">
        <v>2</v>
      </c>
      <c r="L370" s="25" t="s">
        <v>368</v>
      </c>
      <c r="M370" s="25" t="s">
        <v>306</v>
      </c>
      <c r="N370" s="25" t="s">
        <v>369</v>
      </c>
      <c r="O370" s="25" t="s">
        <v>307</v>
      </c>
      <c r="P370" s="25"/>
      <c r="Q370" s="25" t="s">
        <v>304</v>
      </c>
      <c r="S370" s="53" t="s">
        <v>305</v>
      </c>
      <c r="T370" s="53" t="s">
        <v>302</v>
      </c>
      <c r="U370" s="53" t="s">
        <v>303</v>
      </c>
      <c r="V370" s="53" t="s">
        <v>390</v>
      </c>
      <c r="W370" s="53" t="s">
        <v>304</v>
      </c>
      <c r="X370" s="53" t="s">
        <v>335</v>
      </c>
      <c r="Y370" s="53" t="s">
        <v>336</v>
      </c>
      <c r="Z370" s="53" t="s">
        <v>337</v>
      </c>
      <c r="AA370" s="53" t="s">
        <v>391</v>
      </c>
      <c r="AB370" s="35"/>
      <c r="AC370" s="49" t="s">
        <v>365</v>
      </c>
      <c r="AD370" s="64"/>
      <c r="AE370" s="47" t="str">
        <f t="shared" ref="AE370:AE389" si="381">J370</f>
        <v>Age group</v>
      </c>
      <c r="AF370" s="47" t="str">
        <f t="shared" ref="AF370:AF389" si="382">K370</f>
        <v>Population</v>
      </c>
      <c r="AG370" s="47" t="str">
        <f t="shared" ref="AG370:AG389" si="383">L370</f>
        <v>At least 1 dose</v>
      </c>
      <c r="AH370" s="47" t="str">
        <f t="shared" ref="AH370:AH389" si="384">N370</f>
        <v>2 doses</v>
      </c>
      <c r="AI370" s="47" t="s">
        <v>334</v>
      </c>
      <c r="AJ370" s="47" t="str">
        <f t="shared" ref="AJ370:AJ389" si="385">T370</f>
        <v>Dose 1</v>
      </c>
      <c r="AK370" s="47" t="str">
        <f t="shared" ref="AK370:AK389" si="386">U370</f>
        <v>Dose 2</v>
      </c>
    </row>
    <row r="371" spans="1:37" ht="15" thickBot="1" x14ac:dyDescent="0.4">
      <c r="A371" s="54" t="str">
        <f>J348</f>
        <v>00-11</v>
      </c>
      <c r="B371" s="55">
        <f>K348</f>
        <v>663783</v>
      </c>
      <c r="C371" s="55">
        <f t="shared" si="376"/>
        <v>0</v>
      </c>
      <c r="D371" s="55">
        <f t="shared" si="377"/>
        <v>0</v>
      </c>
      <c r="E371" s="55">
        <f t="shared" si="378"/>
        <v>0</v>
      </c>
      <c r="F371" s="55"/>
      <c r="G371" s="55">
        <f t="shared" si="379"/>
        <v>0</v>
      </c>
      <c r="H371" s="55">
        <f t="shared" si="380"/>
        <v>0</v>
      </c>
      <c r="J371" s="75" t="s">
        <v>308</v>
      </c>
      <c r="K371" s="22">
        <v>663783</v>
      </c>
      <c r="L371" s="75">
        <v>0</v>
      </c>
      <c r="M371" s="75">
        <v>0</v>
      </c>
      <c r="N371" s="75">
        <v>0</v>
      </c>
      <c r="O371" s="75">
        <v>0</v>
      </c>
      <c r="P371" s="75"/>
      <c r="Q371" s="75">
        <v>0</v>
      </c>
      <c r="S371" s="54" t="str">
        <f t="shared" ref="S371:S391" si="387">A371</f>
        <v>00-11</v>
      </c>
      <c r="T371" s="55">
        <f t="shared" ref="T371:T389" si="388">L371-C371</f>
        <v>0</v>
      </c>
      <c r="U371" s="55">
        <f t="shared" ref="U371:U391" si="389">N371-E371</f>
        <v>0</v>
      </c>
      <c r="V371" s="55"/>
      <c r="W371" s="55">
        <f t="shared" ref="W371:W391" si="390">Q371-H371</f>
        <v>0</v>
      </c>
      <c r="X371" s="58">
        <f t="shared" ref="X371:X391" si="391">T371/T$299</f>
        <v>0</v>
      </c>
      <c r="Y371" s="55">
        <f t="shared" ref="Y371:Y391" si="392">T371/$AB371</f>
        <v>0</v>
      </c>
      <c r="Z371" s="55">
        <f t="shared" ref="Z371:Z391" si="393">U371/$AB371</f>
        <v>0</v>
      </c>
      <c r="AA371" s="90"/>
      <c r="AB371" s="35">
        <f>IF(DATEDIF(A369,J369,"D")&lt;1,1,DATEDIF(A369,J369,"D"))</f>
        <v>1</v>
      </c>
      <c r="AC371" s="51" t="s">
        <v>366</v>
      </c>
      <c r="AD371" s="2">
        <v>0.7</v>
      </c>
      <c r="AE371" s="47" t="str">
        <f t="shared" si="381"/>
        <v>00-11</v>
      </c>
      <c r="AF371" s="45">
        <f t="shared" si="382"/>
        <v>663783</v>
      </c>
      <c r="AG371" s="45">
        <f t="shared" si="383"/>
        <v>0</v>
      </c>
      <c r="AH371" s="45">
        <f t="shared" si="384"/>
        <v>0</v>
      </c>
      <c r="AI371" s="45">
        <f t="shared" ref="AI371:AI389" si="394">AG371-AH371</f>
        <v>0</v>
      </c>
      <c r="AJ371" s="1">
        <f t="shared" si="385"/>
        <v>0</v>
      </c>
      <c r="AK371" s="1">
        <f t="shared" si="386"/>
        <v>0</v>
      </c>
    </row>
    <row r="372" spans="1:37" ht="15" thickBot="1" x14ac:dyDescent="0.4">
      <c r="A372" s="54" t="str">
        <f t="shared" ref="A372:A391" si="395">J349</f>
        <v>12-14</v>
      </c>
      <c r="B372" s="55">
        <f t="shared" ref="B372:B391" si="396">K349</f>
        <v>166087</v>
      </c>
      <c r="C372" s="60">
        <f t="shared" si="376"/>
        <v>92751</v>
      </c>
      <c r="D372" s="55">
        <f t="shared" si="377"/>
        <v>55.8</v>
      </c>
      <c r="E372" s="60">
        <f t="shared" si="378"/>
        <v>4630</v>
      </c>
      <c r="F372" s="60"/>
      <c r="G372" s="55">
        <f t="shared" si="379"/>
        <v>2.8</v>
      </c>
      <c r="H372" s="55">
        <f t="shared" si="380"/>
        <v>97381</v>
      </c>
      <c r="J372" s="54" t="str">
        <f t="shared" ref="J372" si="397">S349</f>
        <v>12-14</v>
      </c>
      <c r="K372" s="24">
        <v>166087</v>
      </c>
      <c r="L372" s="77">
        <v>93017</v>
      </c>
      <c r="M372" s="76">
        <v>56</v>
      </c>
      <c r="N372" s="77">
        <v>5039</v>
      </c>
      <c r="O372" s="76">
        <v>3</v>
      </c>
      <c r="P372" s="76"/>
      <c r="Q372" s="24">
        <v>98056</v>
      </c>
      <c r="S372" s="59" t="str">
        <f t="shared" si="387"/>
        <v>12-14</v>
      </c>
      <c r="T372" s="60">
        <f t="shared" si="388"/>
        <v>266</v>
      </c>
      <c r="U372" s="60">
        <f t="shared" si="389"/>
        <v>409</v>
      </c>
      <c r="V372" s="60"/>
      <c r="W372" s="60">
        <f t="shared" si="390"/>
        <v>675</v>
      </c>
      <c r="X372" s="61">
        <f t="shared" si="391"/>
        <v>2.4081115335868188E-2</v>
      </c>
      <c r="Y372" s="60">
        <f t="shared" si="392"/>
        <v>266</v>
      </c>
      <c r="Z372" s="60">
        <f t="shared" si="393"/>
        <v>409</v>
      </c>
      <c r="AA372" s="91"/>
      <c r="AB372" s="35">
        <f>AB371</f>
        <v>1</v>
      </c>
      <c r="AC372" s="50">
        <f>C390/B390</f>
        <v>0.70606878109518079</v>
      </c>
      <c r="AD372" s="2">
        <f>AC372/AD371</f>
        <v>1.0086696872788297</v>
      </c>
      <c r="AE372" s="47" t="str">
        <f t="shared" si="381"/>
        <v>12-14</v>
      </c>
      <c r="AF372" s="45">
        <f t="shared" si="382"/>
        <v>166087</v>
      </c>
      <c r="AG372" s="45">
        <f t="shared" si="383"/>
        <v>93017</v>
      </c>
      <c r="AH372" s="45">
        <f t="shared" si="384"/>
        <v>5039</v>
      </c>
      <c r="AI372" s="45">
        <f t="shared" si="394"/>
        <v>87978</v>
      </c>
      <c r="AJ372" s="1">
        <f t="shared" si="385"/>
        <v>266</v>
      </c>
      <c r="AK372" s="1">
        <f t="shared" si="386"/>
        <v>409</v>
      </c>
    </row>
    <row r="373" spans="1:37" ht="15" thickBot="1" x14ac:dyDescent="0.4">
      <c r="A373" s="54" t="str">
        <f t="shared" si="395"/>
        <v>15-19</v>
      </c>
      <c r="B373" s="55">
        <f t="shared" si="396"/>
        <v>258656</v>
      </c>
      <c r="C373" s="60">
        <f t="shared" si="376"/>
        <v>155653</v>
      </c>
      <c r="D373" s="55">
        <f t="shared" si="377"/>
        <v>60.2</v>
      </c>
      <c r="E373" s="60">
        <f t="shared" si="378"/>
        <v>14670</v>
      </c>
      <c r="F373" s="60"/>
      <c r="G373" s="55">
        <f t="shared" si="379"/>
        <v>5.7</v>
      </c>
      <c r="H373" s="55">
        <f t="shared" si="380"/>
        <v>170323</v>
      </c>
      <c r="J373" s="75" t="s">
        <v>309</v>
      </c>
      <c r="K373" s="22">
        <v>258656</v>
      </c>
      <c r="L373" s="77">
        <v>155973</v>
      </c>
      <c r="M373" s="75">
        <v>60.3</v>
      </c>
      <c r="N373" s="77">
        <v>15668</v>
      </c>
      <c r="O373" s="75">
        <v>6.1</v>
      </c>
      <c r="P373" s="75"/>
      <c r="Q373" s="22">
        <v>171641</v>
      </c>
      <c r="S373" s="54" t="str">
        <f t="shared" si="387"/>
        <v>15-19</v>
      </c>
      <c r="T373" s="60">
        <f t="shared" si="388"/>
        <v>320</v>
      </c>
      <c r="U373" s="60">
        <f t="shared" si="389"/>
        <v>998</v>
      </c>
      <c r="V373" s="60"/>
      <c r="W373" s="60">
        <f t="shared" si="390"/>
        <v>1318</v>
      </c>
      <c r="X373" s="61">
        <f t="shared" si="391"/>
        <v>2.8969762810066992E-2</v>
      </c>
      <c r="Y373" s="60">
        <f t="shared" si="392"/>
        <v>320</v>
      </c>
      <c r="Z373" s="60">
        <f t="shared" si="393"/>
        <v>998</v>
      </c>
      <c r="AA373" s="91"/>
      <c r="AB373" s="35">
        <f t="shared" ref="AB373:AB391" si="398">AB372</f>
        <v>1</v>
      </c>
      <c r="AC373" s="52" t="s">
        <v>367</v>
      </c>
      <c r="AD373" s="2">
        <v>0.7</v>
      </c>
      <c r="AE373" s="47" t="str">
        <f t="shared" si="381"/>
        <v>15-19</v>
      </c>
      <c r="AF373" s="45">
        <f t="shared" si="382"/>
        <v>258656</v>
      </c>
      <c r="AG373" s="45">
        <f t="shared" si="383"/>
        <v>155973</v>
      </c>
      <c r="AH373" s="45">
        <f t="shared" si="384"/>
        <v>15668</v>
      </c>
      <c r="AI373" s="45">
        <f t="shared" si="394"/>
        <v>140305</v>
      </c>
      <c r="AJ373" s="1">
        <f t="shared" si="385"/>
        <v>320</v>
      </c>
      <c r="AK373" s="1">
        <f t="shared" si="386"/>
        <v>998</v>
      </c>
    </row>
    <row r="374" spans="1:37" ht="15" thickBot="1" x14ac:dyDescent="0.4">
      <c r="A374" s="54" t="str">
        <f t="shared" si="395"/>
        <v>20-24</v>
      </c>
      <c r="B374" s="55">
        <f t="shared" si="396"/>
        <v>276991</v>
      </c>
      <c r="C374" s="55">
        <f t="shared" si="376"/>
        <v>159502</v>
      </c>
      <c r="D374" s="55">
        <f t="shared" si="377"/>
        <v>57.6</v>
      </c>
      <c r="E374" s="55">
        <f t="shared" si="378"/>
        <v>26876</v>
      </c>
      <c r="F374" s="55"/>
      <c r="G374" s="55">
        <f t="shared" si="379"/>
        <v>9.6999999999999993</v>
      </c>
      <c r="H374" s="55">
        <f t="shared" si="380"/>
        <v>186378</v>
      </c>
      <c r="J374" s="76" t="s">
        <v>310</v>
      </c>
      <c r="K374" s="24">
        <v>276991</v>
      </c>
      <c r="L374" s="24">
        <v>159893</v>
      </c>
      <c r="M374" s="76">
        <v>57.7</v>
      </c>
      <c r="N374" s="24">
        <v>28067</v>
      </c>
      <c r="O374" s="76">
        <v>10.1</v>
      </c>
      <c r="P374" s="76"/>
      <c r="Q374" s="24">
        <v>187960</v>
      </c>
      <c r="S374" s="57" t="str">
        <f t="shared" si="387"/>
        <v>20-24</v>
      </c>
      <c r="T374" s="56">
        <f t="shared" si="388"/>
        <v>391</v>
      </c>
      <c r="U374" s="56">
        <f t="shared" si="389"/>
        <v>1191</v>
      </c>
      <c r="V374" s="56"/>
      <c r="W374" s="56">
        <f t="shared" si="390"/>
        <v>1582</v>
      </c>
      <c r="X374" s="62">
        <f t="shared" si="391"/>
        <v>3.5397428933550606E-2</v>
      </c>
      <c r="Y374" s="55">
        <f t="shared" si="392"/>
        <v>391</v>
      </c>
      <c r="Z374" s="55">
        <f t="shared" si="393"/>
        <v>1191</v>
      </c>
      <c r="AA374" s="90"/>
      <c r="AB374" s="35">
        <f t="shared" si="398"/>
        <v>1</v>
      </c>
      <c r="AC374" s="50">
        <f>E390/B390</f>
        <v>0.28573916561155388</v>
      </c>
      <c r="AD374" s="2">
        <f>AC374/AD373</f>
        <v>0.40819880801650554</v>
      </c>
      <c r="AE374" s="47" t="str">
        <f t="shared" si="381"/>
        <v>20-24</v>
      </c>
      <c r="AF374" s="45">
        <f t="shared" si="382"/>
        <v>276991</v>
      </c>
      <c r="AG374" s="45">
        <f t="shared" si="383"/>
        <v>159893</v>
      </c>
      <c r="AH374" s="45">
        <f t="shared" si="384"/>
        <v>28067</v>
      </c>
      <c r="AI374" s="45">
        <f t="shared" si="394"/>
        <v>131826</v>
      </c>
      <c r="AJ374" s="1">
        <f t="shared" si="385"/>
        <v>391</v>
      </c>
      <c r="AK374" s="1">
        <f t="shared" si="386"/>
        <v>1191</v>
      </c>
    </row>
    <row r="375" spans="1:37" ht="15" thickBot="1" x14ac:dyDescent="0.4">
      <c r="A375" s="54" t="str">
        <f t="shared" si="395"/>
        <v>25-29</v>
      </c>
      <c r="B375" s="55">
        <f t="shared" si="396"/>
        <v>310735</v>
      </c>
      <c r="C375" s="55">
        <f t="shared" si="376"/>
        <v>176424</v>
      </c>
      <c r="D375" s="55">
        <f t="shared" si="377"/>
        <v>56.8</v>
      </c>
      <c r="E375" s="55">
        <f t="shared" si="378"/>
        <v>37581</v>
      </c>
      <c r="F375" s="55"/>
      <c r="G375" s="55">
        <f t="shared" si="379"/>
        <v>12.1</v>
      </c>
      <c r="H375" s="55">
        <f t="shared" si="380"/>
        <v>214005</v>
      </c>
      <c r="J375" s="75" t="s">
        <v>311</v>
      </c>
      <c r="K375" s="22">
        <v>310735</v>
      </c>
      <c r="L375" s="22">
        <v>176846</v>
      </c>
      <c r="M375" s="75">
        <v>56.9</v>
      </c>
      <c r="N375" s="22">
        <v>38921</v>
      </c>
      <c r="O375" s="75">
        <v>12.5</v>
      </c>
      <c r="P375" s="75"/>
      <c r="Q375" s="22">
        <v>215767</v>
      </c>
      <c r="S375" s="54" t="str">
        <f t="shared" si="387"/>
        <v>25-29</v>
      </c>
      <c r="T375" s="55">
        <f t="shared" si="388"/>
        <v>422</v>
      </c>
      <c r="U375" s="55">
        <f t="shared" si="389"/>
        <v>1340</v>
      </c>
      <c r="V375" s="55"/>
      <c r="W375" s="55">
        <f t="shared" si="390"/>
        <v>1762</v>
      </c>
      <c r="X375" s="58">
        <f t="shared" si="391"/>
        <v>3.8203874705775846E-2</v>
      </c>
      <c r="Y375" s="55">
        <f t="shared" si="392"/>
        <v>422</v>
      </c>
      <c r="Z375" s="55">
        <f t="shared" si="393"/>
        <v>1340</v>
      </c>
      <c r="AA375" s="90"/>
      <c r="AB375" s="35">
        <f t="shared" si="398"/>
        <v>1</v>
      </c>
      <c r="AC375" s="49" t="s">
        <v>363</v>
      </c>
      <c r="AD375" s="35"/>
      <c r="AE375" s="47" t="str">
        <f t="shared" si="381"/>
        <v>25-29</v>
      </c>
      <c r="AF375" s="45">
        <f t="shared" si="382"/>
        <v>310735</v>
      </c>
      <c r="AG375" s="45">
        <f t="shared" si="383"/>
        <v>176846</v>
      </c>
      <c r="AH375" s="45">
        <f t="shared" si="384"/>
        <v>38921</v>
      </c>
      <c r="AI375" s="45">
        <f t="shared" si="394"/>
        <v>137925</v>
      </c>
      <c r="AJ375" s="1">
        <f t="shared" si="385"/>
        <v>422</v>
      </c>
      <c r="AK375" s="1">
        <f t="shared" si="386"/>
        <v>1340</v>
      </c>
    </row>
    <row r="376" spans="1:37" ht="15" thickBot="1" x14ac:dyDescent="0.4">
      <c r="A376" s="54" t="str">
        <f t="shared" si="395"/>
        <v>30-34</v>
      </c>
      <c r="B376" s="55">
        <f t="shared" si="396"/>
        <v>356322</v>
      </c>
      <c r="C376" s="55">
        <f t="shared" si="376"/>
        <v>211348</v>
      </c>
      <c r="D376" s="55">
        <f t="shared" si="377"/>
        <v>59.3</v>
      </c>
      <c r="E376" s="55">
        <f t="shared" si="378"/>
        <v>50343</v>
      </c>
      <c r="F376" s="55"/>
      <c r="G376" s="55">
        <f t="shared" si="379"/>
        <v>14.1</v>
      </c>
      <c r="H376" s="55">
        <f t="shared" si="380"/>
        <v>261691</v>
      </c>
      <c r="J376" s="76" t="s">
        <v>312</v>
      </c>
      <c r="K376" s="24">
        <v>356322</v>
      </c>
      <c r="L376" s="24">
        <v>211737</v>
      </c>
      <c r="M376" s="76">
        <v>59.4</v>
      </c>
      <c r="N376" s="24">
        <v>52197</v>
      </c>
      <c r="O376" s="76">
        <v>14.7</v>
      </c>
      <c r="P376" s="76"/>
      <c r="Q376" s="24">
        <v>263934</v>
      </c>
      <c r="S376" s="57" t="str">
        <f t="shared" si="387"/>
        <v>30-34</v>
      </c>
      <c r="T376" s="56">
        <f t="shared" si="388"/>
        <v>389</v>
      </c>
      <c r="U376" s="56">
        <f t="shared" si="389"/>
        <v>1854</v>
      </c>
      <c r="V376" s="56"/>
      <c r="W376" s="56">
        <f t="shared" si="390"/>
        <v>2243</v>
      </c>
      <c r="X376" s="62">
        <f t="shared" si="391"/>
        <v>3.5216367915987687E-2</v>
      </c>
      <c r="Y376" s="55">
        <f t="shared" si="392"/>
        <v>389</v>
      </c>
      <c r="Z376" s="55">
        <f t="shared" si="393"/>
        <v>1854</v>
      </c>
      <c r="AA376" s="90"/>
      <c r="AB376" s="35">
        <f t="shared" si="398"/>
        <v>1</v>
      </c>
      <c r="AC376" s="51" t="s">
        <v>366</v>
      </c>
      <c r="AD376" s="2">
        <v>0.7</v>
      </c>
      <c r="AE376" s="47" t="str">
        <f t="shared" si="381"/>
        <v>30-34</v>
      </c>
      <c r="AF376" s="45">
        <f t="shared" si="382"/>
        <v>356322</v>
      </c>
      <c r="AG376" s="45">
        <f t="shared" si="383"/>
        <v>211737</v>
      </c>
      <c r="AH376" s="45">
        <f t="shared" si="384"/>
        <v>52197</v>
      </c>
      <c r="AI376" s="45">
        <f t="shared" si="394"/>
        <v>159540</v>
      </c>
      <c r="AJ376" s="1">
        <f t="shared" si="385"/>
        <v>389</v>
      </c>
      <c r="AK376" s="1">
        <f t="shared" si="386"/>
        <v>1854</v>
      </c>
    </row>
    <row r="377" spans="1:37" ht="15" thickBot="1" x14ac:dyDescent="0.4">
      <c r="A377" s="54" t="str">
        <f t="shared" si="395"/>
        <v>35-39</v>
      </c>
      <c r="B377" s="55">
        <f t="shared" si="396"/>
        <v>366699</v>
      </c>
      <c r="C377" s="55">
        <f t="shared" si="376"/>
        <v>229779</v>
      </c>
      <c r="D377" s="55">
        <f t="shared" si="377"/>
        <v>62.7</v>
      </c>
      <c r="E377" s="55">
        <f t="shared" si="378"/>
        <v>58487</v>
      </c>
      <c r="F377" s="55"/>
      <c r="G377" s="55">
        <f t="shared" si="379"/>
        <v>15.9</v>
      </c>
      <c r="H377" s="55">
        <f t="shared" si="380"/>
        <v>288266</v>
      </c>
      <c r="J377" s="75" t="s">
        <v>313</v>
      </c>
      <c r="K377" s="22">
        <v>366699</v>
      </c>
      <c r="L377" s="22">
        <v>230104</v>
      </c>
      <c r="M377" s="75">
        <v>62.8</v>
      </c>
      <c r="N377" s="22">
        <v>60539</v>
      </c>
      <c r="O377" s="75">
        <v>16.5</v>
      </c>
      <c r="P377" s="75"/>
      <c r="Q377" s="22">
        <v>290643</v>
      </c>
      <c r="S377" s="54" t="str">
        <f t="shared" si="387"/>
        <v>35-39</v>
      </c>
      <c r="T377" s="55">
        <f t="shared" si="388"/>
        <v>325</v>
      </c>
      <c r="U377" s="55">
        <f t="shared" si="389"/>
        <v>2052</v>
      </c>
      <c r="V377" s="55"/>
      <c r="W377" s="55">
        <f t="shared" si="390"/>
        <v>2377</v>
      </c>
      <c r="X377" s="58">
        <f t="shared" si="391"/>
        <v>2.9422415353974288E-2</v>
      </c>
      <c r="Y377" s="55">
        <f t="shared" si="392"/>
        <v>325</v>
      </c>
      <c r="Z377" s="55">
        <f t="shared" si="393"/>
        <v>2052</v>
      </c>
      <c r="AA377" s="90"/>
      <c r="AB377" s="35">
        <f t="shared" si="398"/>
        <v>1</v>
      </c>
      <c r="AC377" s="50">
        <f>C391/B391</f>
        <v>0.60123454277158794</v>
      </c>
      <c r="AD377" s="2">
        <f>AC377/AD376</f>
        <v>0.85890648967369709</v>
      </c>
      <c r="AE377" s="47" t="str">
        <f t="shared" si="381"/>
        <v>35-39</v>
      </c>
      <c r="AF377" s="45">
        <f t="shared" si="382"/>
        <v>366699</v>
      </c>
      <c r="AG377" s="45">
        <f t="shared" si="383"/>
        <v>230104</v>
      </c>
      <c r="AH377" s="45">
        <f t="shared" si="384"/>
        <v>60539</v>
      </c>
      <c r="AI377" s="45">
        <f t="shared" si="394"/>
        <v>169565</v>
      </c>
      <c r="AJ377" s="1">
        <f t="shared" si="385"/>
        <v>325</v>
      </c>
      <c r="AK377" s="1">
        <f t="shared" si="386"/>
        <v>2052</v>
      </c>
    </row>
    <row r="378" spans="1:37" ht="15" thickBot="1" x14ac:dyDescent="0.4">
      <c r="A378" s="54" t="str">
        <f t="shared" si="395"/>
        <v>40-44</v>
      </c>
      <c r="B378" s="55">
        <f t="shared" si="396"/>
        <v>325544</v>
      </c>
      <c r="C378" s="55">
        <f t="shared" si="376"/>
        <v>218038</v>
      </c>
      <c r="D378" s="55">
        <f t="shared" si="377"/>
        <v>67</v>
      </c>
      <c r="E378" s="55">
        <f t="shared" si="378"/>
        <v>71016</v>
      </c>
      <c r="F378" s="55"/>
      <c r="G378" s="55">
        <f t="shared" si="379"/>
        <v>21.8</v>
      </c>
      <c r="H378" s="55">
        <f t="shared" si="380"/>
        <v>289054</v>
      </c>
      <c r="J378" s="76" t="s">
        <v>314</v>
      </c>
      <c r="K378" s="24">
        <v>325544</v>
      </c>
      <c r="L378" s="24">
        <v>218325</v>
      </c>
      <c r="M378" s="76">
        <v>67.099999999999994</v>
      </c>
      <c r="N378" s="24">
        <v>73926</v>
      </c>
      <c r="O378" s="76">
        <v>22.7</v>
      </c>
      <c r="P378" s="76"/>
      <c r="Q378" s="24">
        <v>292251</v>
      </c>
      <c r="S378" s="57" t="str">
        <f t="shared" si="387"/>
        <v>40-44</v>
      </c>
      <c r="T378" s="56">
        <f t="shared" si="388"/>
        <v>287</v>
      </c>
      <c r="U378" s="56">
        <f t="shared" si="389"/>
        <v>2910</v>
      </c>
      <c r="V378" s="56"/>
      <c r="W378" s="56">
        <f t="shared" si="390"/>
        <v>3197</v>
      </c>
      <c r="X378" s="62">
        <f t="shared" si="391"/>
        <v>2.5982256020278833E-2</v>
      </c>
      <c r="Y378" s="55">
        <f t="shared" si="392"/>
        <v>287</v>
      </c>
      <c r="Z378" s="55">
        <f t="shared" si="393"/>
        <v>2910</v>
      </c>
      <c r="AA378" s="90"/>
      <c r="AB378" s="35">
        <f t="shared" si="398"/>
        <v>1</v>
      </c>
      <c r="AC378" s="52" t="s">
        <v>367</v>
      </c>
      <c r="AD378" s="2">
        <v>0.7</v>
      </c>
      <c r="AE378" s="47" t="str">
        <f t="shared" si="381"/>
        <v>40-44</v>
      </c>
      <c r="AF378" s="45">
        <f t="shared" si="382"/>
        <v>325544</v>
      </c>
      <c r="AG378" s="45">
        <f t="shared" si="383"/>
        <v>218325</v>
      </c>
      <c r="AH378" s="45">
        <f t="shared" si="384"/>
        <v>73926</v>
      </c>
      <c r="AI378" s="45">
        <f t="shared" si="394"/>
        <v>144399</v>
      </c>
      <c r="AJ378" s="1">
        <f t="shared" si="385"/>
        <v>287</v>
      </c>
      <c r="AK378" s="1">
        <f t="shared" si="386"/>
        <v>2910</v>
      </c>
    </row>
    <row r="379" spans="1:37" ht="15" thickBot="1" x14ac:dyDescent="0.4">
      <c r="A379" s="54" t="str">
        <f t="shared" si="395"/>
        <v>45-49</v>
      </c>
      <c r="B379" s="55">
        <f t="shared" si="396"/>
        <v>291312</v>
      </c>
      <c r="C379" s="55">
        <f t="shared" si="376"/>
        <v>204983</v>
      </c>
      <c r="D379" s="55">
        <f t="shared" si="377"/>
        <v>70.400000000000006</v>
      </c>
      <c r="E379" s="55">
        <f t="shared" si="378"/>
        <v>70534</v>
      </c>
      <c r="F379" s="55"/>
      <c r="G379" s="55">
        <f t="shared" si="379"/>
        <v>24.2</v>
      </c>
      <c r="H379" s="55">
        <f t="shared" si="380"/>
        <v>275517</v>
      </c>
      <c r="J379" s="75" t="s">
        <v>315</v>
      </c>
      <c r="K379" s="22">
        <v>291312</v>
      </c>
      <c r="L379" s="22">
        <v>205213</v>
      </c>
      <c r="M379" s="75">
        <v>70.400000000000006</v>
      </c>
      <c r="N379" s="22">
        <v>73510</v>
      </c>
      <c r="O379" s="75">
        <v>25.2</v>
      </c>
      <c r="P379" s="75"/>
      <c r="Q379" s="22">
        <v>278723</v>
      </c>
      <c r="S379" s="54" t="str">
        <f t="shared" si="387"/>
        <v>45-49</v>
      </c>
      <c r="T379" s="55">
        <f t="shared" si="388"/>
        <v>230</v>
      </c>
      <c r="U379" s="55">
        <f t="shared" si="389"/>
        <v>2976</v>
      </c>
      <c r="V379" s="55"/>
      <c r="W379" s="55">
        <f t="shared" si="390"/>
        <v>3206</v>
      </c>
      <c r="X379" s="58">
        <f t="shared" si="391"/>
        <v>2.0822017019735652E-2</v>
      </c>
      <c r="Y379" s="55">
        <f t="shared" si="392"/>
        <v>230</v>
      </c>
      <c r="Z379" s="55">
        <f t="shared" si="393"/>
        <v>2976</v>
      </c>
      <c r="AA379" s="90"/>
      <c r="AB379" s="35">
        <f t="shared" si="398"/>
        <v>1</v>
      </c>
      <c r="AC379" s="50">
        <f>E391/B391</f>
        <v>0.24331376940632476</v>
      </c>
      <c r="AD379" s="2">
        <f>AC379/AD378</f>
        <v>0.34759109915189257</v>
      </c>
      <c r="AE379" s="47" t="str">
        <f t="shared" si="381"/>
        <v>45-49</v>
      </c>
      <c r="AF379" s="45">
        <f t="shared" si="382"/>
        <v>291312</v>
      </c>
      <c r="AG379" s="45">
        <f t="shared" si="383"/>
        <v>205213</v>
      </c>
      <c r="AH379" s="45">
        <f t="shared" si="384"/>
        <v>73510</v>
      </c>
      <c r="AI379" s="45">
        <f t="shared" si="394"/>
        <v>131703</v>
      </c>
      <c r="AJ379" s="1">
        <f t="shared" si="385"/>
        <v>230</v>
      </c>
      <c r="AK379" s="1">
        <f t="shared" si="386"/>
        <v>2976</v>
      </c>
    </row>
    <row r="380" spans="1:37" ht="15" thickBot="1" x14ac:dyDescent="0.4">
      <c r="A380" s="54" t="str">
        <f t="shared" si="395"/>
        <v>50-54</v>
      </c>
      <c r="B380" s="55">
        <f t="shared" si="396"/>
        <v>262948</v>
      </c>
      <c r="C380" s="55">
        <f t="shared" si="376"/>
        <v>199043</v>
      </c>
      <c r="D380" s="55">
        <f t="shared" si="377"/>
        <v>75.7</v>
      </c>
      <c r="E380" s="55">
        <f t="shared" si="378"/>
        <v>73894</v>
      </c>
      <c r="F380" s="55"/>
      <c r="G380" s="55">
        <f t="shared" si="379"/>
        <v>28.1</v>
      </c>
      <c r="H380" s="55">
        <f t="shared" si="380"/>
        <v>272937</v>
      </c>
      <c r="J380" s="76" t="s">
        <v>316</v>
      </c>
      <c r="K380" s="24">
        <v>262948</v>
      </c>
      <c r="L380" s="24">
        <v>199234</v>
      </c>
      <c r="M380" s="76">
        <v>75.8</v>
      </c>
      <c r="N380" s="24">
        <v>76791</v>
      </c>
      <c r="O380" s="76">
        <v>29.2</v>
      </c>
      <c r="P380" s="76"/>
      <c r="Q380" s="24">
        <v>276025</v>
      </c>
      <c r="S380" s="57" t="str">
        <f t="shared" si="387"/>
        <v>50-54</v>
      </c>
      <c r="T380" s="56">
        <f t="shared" si="388"/>
        <v>191</v>
      </c>
      <c r="U380" s="56">
        <f t="shared" si="389"/>
        <v>2897</v>
      </c>
      <c r="V380" s="56"/>
      <c r="W380" s="56">
        <f t="shared" si="390"/>
        <v>3088</v>
      </c>
      <c r="X380" s="62">
        <f t="shared" si="391"/>
        <v>1.7291327177258738E-2</v>
      </c>
      <c r="Y380" s="55">
        <f t="shared" si="392"/>
        <v>191</v>
      </c>
      <c r="Z380" s="55">
        <f t="shared" si="393"/>
        <v>2897</v>
      </c>
      <c r="AA380" s="90"/>
      <c r="AB380" s="35">
        <f t="shared" si="398"/>
        <v>1</v>
      </c>
      <c r="AC380" s="35"/>
      <c r="AD380" s="36"/>
      <c r="AE380" s="47" t="str">
        <f t="shared" si="381"/>
        <v>50-54</v>
      </c>
      <c r="AF380" s="45">
        <f t="shared" si="382"/>
        <v>262948</v>
      </c>
      <c r="AG380" s="45">
        <f t="shared" si="383"/>
        <v>199234</v>
      </c>
      <c r="AH380" s="45">
        <f t="shared" si="384"/>
        <v>76791</v>
      </c>
      <c r="AI380" s="45">
        <f t="shared" si="394"/>
        <v>122443</v>
      </c>
      <c r="AJ380" s="1">
        <f t="shared" si="385"/>
        <v>191</v>
      </c>
      <c r="AK380" s="1">
        <f t="shared" si="386"/>
        <v>2897</v>
      </c>
    </row>
    <row r="381" spans="1:37" ht="15" thickBot="1" x14ac:dyDescent="0.4">
      <c r="A381" s="54" t="str">
        <f t="shared" si="395"/>
        <v>55-59</v>
      </c>
      <c r="B381" s="55">
        <f t="shared" si="396"/>
        <v>285387</v>
      </c>
      <c r="C381" s="55">
        <f t="shared" si="376"/>
        <v>216311</v>
      </c>
      <c r="D381" s="55">
        <f t="shared" si="377"/>
        <v>75.8</v>
      </c>
      <c r="E381" s="55">
        <f t="shared" si="378"/>
        <v>95371</v>
      </c>
      <c r="F381" s="55"/>
      <c r="G381" s="55">
        <f t="shared" si="379"/>
        <v>33.4</v>
      </c>
      <c r="H381" s="55">
        <f t="shared" si="380"/>
        <v>311682</v>
      </c>
      <c r="J381" s="75" t="s">
        <v>317</v>
      </c>
      <c r="K381" s="22">
        <v>285387</v>
      </c>
      <c r="L381" s="22">
        <v>216522</v>
      </c>
      <c r="M381" s="75">
        <v>75.900000000000006</v>
      </c>
      <c r="N381" s="22">
        <v>98387</v>
      </c>
      <c r="O381" s="75">
        <v>34.5</v>
      </c>
      <c r="P381" s="75"/>
      <c r="Q381" s="22">
        <v>314909</v>
      </c>
      <c r="S381" s="54" t="str">
        <f t="shared" si="387"/>
        <v>55-59</v>
      </c>
      <c r="T381" s="55">
        <f t="shared" si="388"/>
        <v>211</v>
      </c>
      <c r="U381" s="55">
        <f t="shared" si="389"/>
        <v>3016</v>
      </c>
      <c r="V381" s="55"/>
      <c r="W381" s="55">
        <f t="shared" si="390"/>
        <v>3227</v>
      </c>
      <c r="X381" s="58">
        <f t="shared" si="391"/>
        <v>1.9101937352887923E-2</v>
      </c>
      <c r="Y381" s="55">
        <f t="shared" si="392"/>
        <v>211</v>
      </c>
      <c r="Z381" s="55">
        <f t="shared" si="393"/>
        <v>3016</v>
      </c>
      <c r="AA381" s="90"/>
      <c r="AB381" s="35">
        <f t="shared" si="398"/>
        <v>1</v>
      </c>
      <c r="AC381" s="65">
        <f>J369</f>
        <v>44367</v>
      </c>
      <c r="AD381" s="36"/>
      <c r="AE381" s="47" t="str">
        <f t="shared" si="381"/>
        <v>55-59</v>
      </c>
      <c r="AF381" s="45">
        <f t="shared" si="382"/>
        <v>285387</v>
      </c>
      <c r="AG381" s="45">
        <f t="shared" si="383"/>
        <v>216522</v>
      </c>
      <c r="AH381" s="45">
        <f t="shared" si="384"/>
        <v>98387</v>
      </c>
      <c r="AI381" s="45">
        <f t="shared" si="394"/>
        <v>118135</v>
      </c>
      <c r="AJ381" s="1">
        <f t="shared" si="385"/>
        <v>211</v>
      </c>
      <c r="AK381" s="1">
        <f t="shared" si="386"/>
        <v>3016</v>
      </c>
    </row>
    <row r="382" spans="1:37" ht="15" thickBot="1" x14ac:dyDescent="0.4">
      <c r="A382" s="54" t="str">
        <f t="shared" si="395"/>
        <v>60-64</v>
      </c>
      <c r="B382" s="55">
        <f t="shared" si="396"/>
        <v>271707</v>
      </c>
      <c r="C382" s="55">
        <f t="shared" si="376"/>
        <v>217724</v>
      </c>
      <c r="D382" s="55">
        <f t="shared" si="377"/>
        <v>80.099999999999994</v>
      </c>
      <c r="E382" s="55">
        <f t="shared" si="378"/>
        <v>125154</v>
      </c>
      <c r="F382" s="55"/>
      <c r="G382" s="55">
        <f t="shared" si="379"/>
        <v>46.1</v>
      </c>
      <c r="H382" s="55">
        <f t="shared" si="380"/>
        <v>342878</v>
      </c>
      <c r="J382" s="76" t="s">
        <v>318</v>
      </c>
      <c r="K382" s="24">
        <v>271707</v>
      </c>
      <c r="L382" s="24">
        <v>217891</v>
      </c>
      <c r="M382" s="76">
        <v>80.2</v>
      </c>
      <c r="N382" s="24">
        <v>127517</v>
      </c>
      <c r="O382" s="76">
        <v>46.9</v>
      </c>
      <c r="P382" s="76"/>
      <c r="Q382" s="24">
        <v>345408</v>
      </c>
      <c r="S382" s="57" t="str">
        <f t="shared" si="387"/>
        <v>60-64</v>
      </c>
      <c r="T382" s="56">
        <f t="shared" si="388"/>
        <v>167</v>
      </c>
      <c r="U382" s="56">
        <f t="shared" si="389"/>
        <v>2363</v>
      </c>
      <c r="V382" s="56"/>
      <c r="W382" s="56">
        <f t="shared" si="390"/>
        <v>2530</v>
      </c>
      <c r="X382" s="62">
        <f t="shared" si="391"/>
        <v>1.5118594966503711E-2</v>
      </c>
      <c r="Y382" s="55">
        <f t="shared" si="392"/>
        <v>167</v>
      </c>
      <c r="Z382" s="55">
        <f t="shared" si="393"/>
        <v>2363</v>
      </c>
      <c r="AA382" s="90"/>
      <c r="AB382" s="35">
        <f t="shared" si="398"/>
        <v>1</v>
      </c>
      <c r="AC382" s="49" t="s">
        <v>365</v>
      </c>
      <c r="AD382" s="35"/>
      <c r="AE382" s="47" t="str">
        <f t="shared" si="381"/>
        <v>60-64</v>
      </c>
      <c r="AF382" s="45">
        <f t="shared" si="382"/>
        <v>271707</v>
      </c>
      <c r="AG382" s="45">
        <f t="shared" si="383"/>
        <v>217891</v>
      </c>
      <c r="AH382" s="45">
        <f t="shared" si="384"/>
        <v>127517</v>
      </c>
      <c r="AI382" s="45">
        <f t="shared" si="394"/>
        <v>90374</v>
      </c>
      <c r="AJ382" s="1">
        <f t="shared" si="385"/>
        <v>167</v>
      </c>
      <c r="AK382" s="1">
        <f t="shared" si="386"/>
        <v>2363</v>
      </c>
    </row>
    <row r="383" spans="1:37" ht="15" thickBot="1" x14ac:dyDescent="0.4">
      <c r="A383" s="54" t="str">
        <f t="shared" si="395"/>
        <v>65-69</v>
      </c>
      <c r="B383" s="55">
        <f t="shared" si="396"/>
        <v>217596</v>
      </c>
      <c r="C383" s="55">
        <f t="shared" si="376"/>
        <v>184447</v>
      </c>
      <c r="D383" s="55">
        <f t="shared" si="377"/>
        <v>84.8</v>
      </c>
      <c r="E383" s="55">
        <f t="shared" si="378"/>
        <v>130720</v>
      </c>
      <c r="F383" s="55"/>
      <c r="G383" s="55">
        <f t="shared" si="379"/>
        <v>60.1</v>
      </c>
      <c r="H383" s="55">
        <f t="shared" si="380"/>
        <v>315167</v>
      </c>
      <c r="J383" s="75" t="s">
        <v>319</v>
      </c>
      <c r="K383" s="22">
        <v>217596</v>
      </c>
      <c r="L383" s="22">
        <v>184553</v>
      </c>
      <c r="M383" s="75">
        <v>84.8</v>
      </c>
      <c r="N383" s="22">
        <v>132796</v>
      </c>
      <c r="O383" s="75">
        <v>61</v>
      </c>
      <c r="P383" s="75"/>
      <c r="Q383" s="22">
        <v>317349</v>
      </c>
      <c r="S383" s="54" t="str">
        <f t="shared" si="387"/>
        <v>65-69</v>
      </c>
      <c r="T383" s="55">
        <f t="shared" si="388"/>
        <v>106</v>
      </c>
      <c r="U383" s="55">
        <f t="shared" si="389"/>
        <v>2076</v>
      </c>
      <c r="V383" s="55"/>
      <c r="W383" s="55">
        <f t="shared" si="390"/>
        <v>2182</v>
      </c>
      <c r="X383" s="58">
        <f t="shared" si="391"/>
        <v>9.5962339308346915E-3</v>
      </c>
      <c r="Y383" s="55">
        <f t="shared" si="392"/>
        <v>106</v>
      </c>
      <c r="Z383" s="55">
        <f t="shared" si="393"/>
        <v>2076</v>
      </c>
      <c r="AA383" s="90"/>
      <c r="AB383" s="35">
        <f t="shared" si="398"/>
        <v>1</v>
      </c>
      <c r="AC383" s="51" t="s">
        <v>366</v>
      </c>
      <c r="AD383" s="2">
        <v>0.7</v>
      </c>
      <c r="AE383" s="47" t="str">
        <f t="shared" si="381"/>
        <v>65-69</v>
      </c>
      <c r="AF383" s="45">
        <f t="shared" si="382"/>
        <v>217596</v>
      </c>
      <c r="AG383" s="45">
        <f t="shared" si="383"/>
        <v>184553</v>
      </c>
      <c r="AH383" s="45">
        <f t="shared" si="384"/>
        <v>132796</v>
      </c>
      <c r="AI383" s="45">
        <f t="shared" si="394"/>
        <v>51757</v>
      </c>
      <c r="AJ383" s="1">
        <f t="shared" si="385"/>
        <v>106</v>
      </c>
      <c r="AK383" s="1">
        <f t="shared" si="386"/>
        <v>2076</v>
      </c>
    </row>
    <row r="384" spans="1:37" ht="15" thickBot="1" x14ac:dyDescent="0.4">
      <c r="A384" s="54" t="str">
        <f t="shared" si="395"/>
        <v>70-74</v>
      </c>
      <c r="B384" s="55">
        <f t="shared" si="396"/>
        <v>166506</v>
      </c>
      <c r="C384" s="55">
        <f t="shared" si="376"/>
        <v>142373</v>
      </c>
      <c r="D384" s="55">
        <f t="shared" si="377"/>
        <v>85.5</v>
      </c>
      <c r="E384" s="55">
        <f t="shared" si="378"/>
        <v>114029</v>
      </c>
      <c r="F384" s="55"/>
      <c r="G384" s="55">
        <f t="shared" si="379"/>
        <v>68.5</v>
      </c>
      <c r="H384" s="55">
        <f t="shared" si="380"/>
        <v>256402</v>
      </c>
      <c r="J384" s="76" t="s">
        <v>320</v>
      </c>
      <c r="K384" s="24">
        <v>166506</v>
      </c>
      <c r="L384" s="24">
        <v>142425</v>
      </c>
      <c r="M384" s="76">
        <v>85.5</v>
      </c>
      <c r="N384" s="24">
        <v>115111</v>
      </c>
      <c r="O384" s="76">
        <v>69.099999999999994</v>
      </c>
      <c r="P384" s="76"/>
      <c r="Q384" s="24">
        <v>257536</v>
      </c>
      <c r="S384" s="57" t="str">
        <f t="shared" si="387"/>
        <v>70-74</v>
      </c>
      <c r="T384" s="56">
        <f t="shared" si="388"/>
        <v>52</v>
      </c>
      <c r="U384" s="56">
        <f t="shared" si="389"/>
        <v>1082</v>
      </c>
      <c r="V384" s="56"/>
      <c r="W384" s="56">
        <f t="shared" si="390"/>
        <v>1134</v>
      </c>
      <c r="X384" s="62">
        <f t="shared" si="391"/>
        <v>4.7075864566358859E-3</v>
      </c>
      <c r="Y384" s="55">
        <f t="shared" si="392"/>
        <v>52</v>
      </c>
      <c r="Z384" s="55">
        <f t="shared" si="393"/>
        <v>1082</v>
      </c>
      <c r="AA384" s="90"/>
      <c r="AB384" s="35">
        <f t="shared" si="398"/>
        <v>1</v>
      </c>
      <c r="AC384" s="50">
        <f>L390/K390</f>
        <v>0.70697609053130406</v>
      </c>
      <c r="AD384" s="2">
        <f>AC384/AD383</f>
        <v>1.0099658436161487</v>
      </c>
      <c r="AE384" s="48" t="str">
        <f t="shared" si="381"/>
        <v>70-74</v>
      </c>
      <c r="AF384" s="45">
        <f t="shared" si="382"/>
        <v>166506</v>
      </c>
      <c r="AG384" s="45">
        <f t="shared" si="383"/>
        <v>142425</v>
      </c>
      <c r="AH384" s="45">
        <f t="shared" si="384"/>
        <v>115111</v>
      </c>
      <c r="AI384" s="46">
        <f t="shared" si="394"/>
        <v>27314</v>
      </c>
      <c r="AJ384" s="1">
        <f t="shared" si="385"/>
        <v>52</v>
      </c>
      <c r="AK384" s="1">
        <f t="shared" si="386"/>
        <v>1082</v>
      </c>
    </row>
    <row r="385" spans="1:37" ht="15" thickBot="1" x14ac:dyDescent="0.4">
      <c r="A385" s="54" t="str">
        <f t="shared" si="395"/>
        <v>75-79</v>
      </c>
      <c r="B385" s="55">
        <f t="shared" si="396"/>
        <v>107003</v>
      </c>
      <c r="C385" s="55">
        <f t="shared" si="376"/>
        <v>92363</v>
      </c>
      <c r="D385" s="55">
        <f t="shared" si="377"/>
        <v>86.3</v>
      </c>
      <c r="E385" s="55">
        <f t="shared" si="378"/>
        <v>83667</v>
      </c>
      <c r="F385" s="55"/>
      <c r="G385" s="55">
        <f t="shared" si="379"/>
        <v>78.2</v>
      </c>
      <c r="H385" s="55">
        <f t="shared" si="380"/>
        <v>176030</v>
      </c>
      <c r="J385" s="75" t="s">
        <v>321</v>
      </c>
      <c r="K385" s="22">
        <v>107003</v>
      </c>
      <c r="L385" s="22">
        <v>92380</v>
      </c>
      <c r="M385" s="75">
        <v>86.3</v>
      </c>
      <c r="N385" s="22">
        <v>83864</v>
      </c>
      <c r="O385" s="75">
        <v>78.400000000000006</v>
      </c>
      <c r="P385" s="75"/>
      <c r="Q385" s="22">
        <v>176244</v>
      </c>
      <c r="S385" s="54" t="str">
        <f t="shared" si="387"/>
        <v>75-79</v>
      </c>
      <c r="T385" s="55">
        <f t="shared" si="388"/>
        <v>17</v>
      </c>
      <c r="U385" s="55">
        <f t="shared" si="389"/>
        <v>197</v>
      </c>
      <c r="V385" s="55"/>
      <c r="W385" s="55">
        <f t="shared" si="390"/>
        <v>214</v>
      </c>
      <c r="X385" s="58">
        <f t="shared" si="391"/>
        <v>1.5390186492848089E-3</v>
      </c>
      <c r="Y385" s="55">
        <f t="shared" si="392"/>
        <v>17</v>
      </c>
      <c r="Z385" s="55">
        <f t="shared" si="393"/>
        <v>197</v>
      </c>
      <c r="AA385" s="90"/>
      <c r="AB385" s="35">
        <f t="shared" si="398"/>
        <v>1</v>
      </c>
      <c r="AC385" s="51" t="s">
        <v>367</v>
      </c>
      <c r="AD385" s="2">
        <v>0.7</v>
      </c>
      <c r="AE385" s="48" t="str">
        <f t="shared" si="381"/>
        <v>75-79</v>
      </c>
      <c r="AF385" s="45">
        <f t="shared" si="382"/>
        <v>107003</v>
      </c>
      <c r="AG385" s="45">
        <f t="shared" si="383"/>
        <v>92380</v>
      </c>
      <c r="AH385" s="45">
        <f t="shared" si="384"/>
        <v>83864</v>
      </c>
      <c r="AI385" s="46">
        <f t="shared" si="394"/>
        <v>8516</v>
      </c>
      <c r="AJ385" s="1">
        <f t="shared" si="385"/>
        <v>17</v>
      </c>
      <c r="AK385" s="1">
        <f t="shared" si="386"/>
        <v>197</v>
      </c>
    </row>
    <row r="386" spans="1:37" ht="15" thickBot="1" x14ac:dyDescent="0.4">
      <c r="A386" s="54" t="str">
        <f t="shared" si="395"/>
        <v>80-84</v>
      </c>
      <c r="B386" s="55">
        <f t="shared" si="396"/>
        <v>69877</v>
      </c>
      <c r="C386" s="55">
        <f t="shared" si="376"/>
        <v>61392</v>
      </c>
      <c r="D386" s="55">
        <f t="shared" si="377"/>
        <v>87.9</v>
      </c>
      <c r="E386" s="55">
        <f t="shared" si="378"/>
        <v>56265</v>
      </c>
      <c r="F386" s="55"/>
      <c r="G386" s="55">
        <f t="shared" si="379"/>
        <v>80.5</v>
      </c>
      <c r="H386" s="55">
        <f t="shared" si="380"/>
        <v>117657</v>
      </c>
      <c r="J386" s="76" t="s">
        <v>322</v>
      </c>
      <c r="K386" s="24">
        <v>69877</v>
      </c>
      <c r="L386" s="24">
        <v>61402</v>
      </c>
      <c r="M386" s="76">
        <v>87.9</v>
      </c>
      <c r="N386" s="24">
        <v>56358</v>
      </c>
      <c r="O386" s="76">
        <v>80.7</v>
      </c>
      <c r="P386" s="76"/>
      <c r="Q386" s="24">
        <v>117760</v>
      </c>
      <c r="S386" s="57" t="str">
        <f t="shared" si="387"/>
        <v>80-84</v>
      </c>
      <c r="T386" s="56">
        <f t="shared" si="388"/>
        <v>10</v>
      </c>
      <c r="U386" s="56">
        <f t="shared" si="389"/>
        <v>93</v>
      </c>
      <c r="V386" s="56"/>
      <c r="W386" s="56">
        <f t="shared" si="390"/>
        <v>103</v>
      </c>
      <c r="X386" s="62">
        <f t="shared" si="391"/>
        <v>9.0530508781459351E-4</v>
      </c>
      <c r="Y386" s="55">
        <f t="shared" si="392"/>
        <v>10</v>
      </c>
      <c r="Z386" s="55">
        <f t="shared" si="393"/>
        <v>93</v>
      </c>
      <c r="AA386" s="90"/>
      <c r="AB386" s="35">
        <f t="shared" si="398"/>
        <v>1</v>
      </c>
      <c r="AC386" s="50">
        <f>N390/K390</f>
        <v>0.29245651271651701</v>
      </c>
      <c r="AD386" s="2">
        <f>AC386/AD385</f>
        <v>0.41779501816645293</v>
      </c>
      <c r="AE386" s="48" t="str">
        <f t="shared" si="381"/>
        <v>80-84</v>
      </c>
      <c r="AF386" s="45">
        <f t="shared" si="382"/>
        <v>69877</v>
      </c>
      <c r="AG386" s="45">
        <f t="shared" si="383"/>
        <v>61402</v>
      </c>
      <c r="AH386" s="45">
        <f t="shared" si="384"/>
        <v>56358</v>
      </c>
      <c r="AI386" s="46">
        <f t="shared" si="394"/>
        <v>5044</v>
      </c>
      <c r="AJ386" s="1">
        <f t="shared" si="385"/>
        <v>10</v>
      </c>
      <c r="AK386" s="1">
        <f t="shared" si="386"/>
        <v>93</v>
      </c>
    </row>
    <row r="387" spans="1:37" ht="15" thickBot="1" x14ac:dyDescent="0.4">
      <c r="A387" s="54" t="str">
        <f t="shared" si="395"/>
        <v>85-89</v>
      </c>
      <c r="B387" s="55">
        <f t="shared" si="396"/>
        <v>44852</v>
      </c>
      <c r="C387" s="55">
        <f t="shared" si="376"/>
        <v>39262</v>
      </c>
      <c r="D387" s="55">
        <f t="shared" si="377"/>
        <v>87.5</v>
      </c>
      <c r="E387" s="55">
        <f t="shared" si="378"/>
        <v>36392</v>
      </c>
      <c r="F387" s="55"/>
      <c r="G387" s="55">
        <f t="shared" si="379"/>
        <v>81.099999999999994</v>
      </c>
      <c r="H387" s="55">
        <f t="shared" si="380"/>
        <v>75654</v>
      </c>
      <c r="J387" s="75" t="s">
        <v>323</v>
      </c>
      <c r="K387" s="22">
        <v>44852</v>
      </c>
      <c r="L387" s="22">
        <v>39268</v>
      </c>
      <c r="M387" s="75">
        <v>87.5</v>
      </c>
      <c r="N387" s="22">
        <v>36438</v>
      </c>
      <c r="O387" s="75">
        <v>81.2</v>
      </c>
      <c r="P387" s="75"/>
      <c r="Q387" s="22">
        <v>75706</v>
      </c>
      <c r="S387" s="54" t="str">
        <f t="shared" si="387"/>
        <v>85-89</v>
      </c>
      <c r="T387" s="55">
        <f t="shared" si="388"/>
        <v>6</v>
      </c>
      <c r="U387" s="55">
        <f t="shared" si="389"/>
        <v>46</v>
      </c>
      <c r="V387" s="55"/>
      <c r="W387" s="55">
        <f t="shared" si="390"/>
        <v>52</v>
      </c>
      <c r="X387" s="58">
        <f t="shared" si="391"/>
        <v>5.4318305268875606E-4</v>
      </c>
      <c r="Y387" s="55">
        <f t="shared" si="392"/>
        <v>6</v>
      </c>
      <c r="Z387" s="55">
        <f t="shared" si="393"/>
        <v>46</v>
      </c>
      <c r="AA387" s="90"/>
      <c r="AB387" s="35">
        <f t="shared" si="398"/>
        <v>1</v>
      </c>
      <c r="AC387" s="49" t="s">
        <v>362</v>
      </c>
      <c r="AD387" s="35"/>
      <c r="AE387" s="48" t="str">
        <f t="shared" si="381"/>
        <v>85-89</v>
      </c>
      <c r="AF387" s="45">
        <f t="shared" si="382"/>
        <v>44852</v>
      </c>
      <c r="AG387" s="45">
        <f t="shared" si="383"/>
        <v>39268</v>
      </c>
      <c r="AH387" s="45">
        <f t="shared" si="384"/>
        <v>36438</v>
      </c>
      <c r="AI387" s="46">
        <f t="shared" si="394"/>
        <v>2830</v>
      </c>
      <c r="AJ387" s="1">
        <f t="shared" si="385"/>
        <v>6</v>
      </c>
      <c r="AK387" s="1">
        <f t="shared" si="386"/>
        <v>46</v>
      </c>
    </row>
    <row r="388" spans="1:37" ht="15" thickBot="1" x14ac:dyDescent="0.4">
      <c r="A388" s="54" t="str">
        <f t="shared" si="395"/>
        <v>90+</v>
      </c>
      <c r="B388" s="55">
        <f t="shared" si="396"/>
        <v>28637</v>
      </c>
      <c r="C388" s="55">
        <f t="shared" si="376"/>
        <v>25018</v>
      </c>
      <c r="D388" s="55">
        <f t="shared" si="377"/>
        <v>87.4</v>
      </c>
      <c r="E388" s="55">
        <f t="shared" si="378"/>
        <v>23497</v>
      </c>
      <c r="F388" s="55"/>
      <c r="G388" s="55">
        <f t="shared" si="379"/>
        <v>82</v>
      </c>
      <c r="H388" s="55">
        <f t="shared" si="380"/>
        <v>48515</v>
      </c>
      <c r="J388" s="76" t="s">
        <v>324</v>
      </c>
      <c r="K388" s="24">
        <v>28637</v>
      </c>
      <c r="L388" s="24">
        <v>25021</v>
      </c>
      <c r="M388" s="76">
        <v>87.4</v>
      </c>
      <c r="N388" s="24">
        <v>23513</v>
      </c>
      <c r="O388" s="76">
        <v>82.1</v>
      </c>
      <c r="P388" s="76"/>
      <c r="Q388" s="24">
        <v>48534</v>
      </c>
      <c r="S388" s="57" t="str">
        <f t="shared" si="387"/>
        <v>90+</v>
      </c>
      <c r="T388" s="56">
        <f t="shared" si="388"/>
        <v>3</v>
      </c>
      <c r="U388" s="56">
        <f t="shared" si="389"/>
        <v>16</v>
      </c>
      <c r="V388" s="56"/>
      <c r="W388" s="56">
        <f t="shared" si="390"/>
        <v>19</v>
      </c>
      <c r="X388" s="62">
        <f t="shared" si="391"/>
        <v>2.7159152634437803E-4</v>
      </c>
      <c r="Y388" s="55">
        <f t="shared" si="392"/>
        <v>3</v>
      </c>
      <c r="Z388" s="55">
        <f t="shared" si="393"/>
        <v>16</v>
      </c>
      <c r="AA388" s="90"/>
      <c r="AB388" s="35">
        <f t="shared" si="398"/>
        <v>1</v>
      </c>
      <c r="AC388" s="51" t="s">
        <v>366</v>
      </c>
      <c r="AD388" s="2">
        <v>0.7</v>
      </c>
      <c r="AE388" s="48" t="str">
        <f t="shared" si="381"/>
        <v>90+</v>
      </c>
      <c r="AF388" s="45">
        <f t="shared" si="382"/>
        <v>28637</v>
      </c>
      <c r="AG388" s="45">
        <f t="shared" si="383"/>
        <v>25021</v>
      </c>
      <c r="AH388" s="45">
        <f t="shared" si="384"/>
        <v>23513</v>
      </c>
      <c r="AI388" s="46">
        <f t="shared" si="394"/>
        <v>1508</v>
      </c>
      <c r="AJ388" s="1">
        <f t="shared" si="385"/>
        <v>3</v>
      </c>
      <c r="AK388" s="1">
        <f t="shared" si="386"/>
        <v>16</v>
      </c>
    </row>
    <row r="389" spans="1:37" ht="15" thickBot="1" x14ac:dyDescent="0.4">
      <c r="A389" s="54" t="str">
        <f t="shared" si="395"/>
        <v>Unknown</v>
      </c>
      <c r="B389" s="55" t="str">
        <f t="shared" si="396"/>
        <v>NA</v>
      </c>
      <c r="C389" s="55">
        <f t="shared" si="376"/>
        <v>61494</v>
      </c>
      <c r="D389" s="55" t="str">
        <f t="shared" si="377"/>
        <v>NA</v>
      </c>
      <c r="E389" s="55">
        <f t="shared" si="378"/>
        <v>14643</v>
      </c>
      <c r="F389" s="55"/>
      <c r="G389" s="55" t="str">
        <f t="shared" si="379"/>
        <v>NA</v>
      </c>
      <c r="H389" s="55">
        <f t="shared" si="380"/>
        <v>76137</v>
      </c>
      <c r="J389" s="75" t="s">
        <v>325</v>
      </c>
      <c r="K389" s="75" t="s">
        <v>326</v>
      </c>
      <c r="L389" s="22">
        <v>61555</v>
      </c>
      <c r="M389" s="75" t="s">
        <v>326</v>
      </c>
      <c r="N389" s="22">
        <v>14699</v>
      </c>
      <c r="O389" s="75" t="s">
        <v>326</v>
      </c>
      <c r="P389" s="75"/>
      <c r="Q389" s="22">
        <v>76254</v>
      </c>
      <c r="S389" s="54" t="str">
        <f t="shared" si="387"/>
        <v>Unknown</v>
      </c>
      <c r="T389" s="54">
        <f t="shared" si="388"/>
        <v>61</v>
      </c>
      <c r="U389" s="54">
        <f t="shared" si="389"/>
        <v>56</v>
      </c>
      <c r="V389" s="54"/>
      <c r="W389" s="54">
        <f t="shared" si="390"/>
        <v>117</v>
      </c>
      <c r="X389" s="58">
        <f t="shared" si="391"/>
        <v>5.5223610356690206E-3</v>
      </c>
      <c r="Y389" s="55">
        <f t="shared" si="392"/>
        <v>61</v>
      </c>
      <c r="Z389" s="55">
        <f t="shared" si="393"/>
        <v>56</v>
      </c>
      <c r="AA389" s="90"/>
      <c r="AB389" s="35">
        <f t="shared" si="398"/>
        <v>1</v>
      </c>
      <c r="AC389" s="50">
        <f>L391/K391</f>
        <v>0.6020071385704473</v>
      </c>
      <c r="AD389" s="2">
        <f>AC389/AD388</f>
        <v>0.86001019795778189</v>
      </c>
      <c r="AE389" s="47" t="str">
        <f t="shared" si="381"/>
        <v>Unknown</v>
      </c>
      <c r="AF389" s="45" t="str">
        <f t="shared" si="382"/>
        <v>NA</v>
      </c>
      <c r="AG389" s="45">
        <f t="shared" si="383"/>
        <v>61555</v>
      </c>
      <c r="AH389" s="45">
        <f t="shared" si="384"/>
        <v>14699</v>
      </c>
      <c r="AI389" s="45">
        <f t="shared" si="394"/>
        <v>46856</v>
      </c>
      <c r="AJ389" s="1">
        <f t="shared" si="385"/>
        <v>61</v>
      </c>
      <c r="AK389" s="1">
        <f t="shared" si="386"/>
        <v>56</v>
      </c>
    </row>
    <row r="390" spans="1:37" ht="15" thickBot="1" x14ac:dyDescent="0.4">
      <c r="A390" s="54" t="str">
        <f t="shared" si="395"/>
        <v>12+</v>
      </c>
      <c r="B390" s="55">
        <f t="shared" si="396"/>
        <v>3806860</v>
      </c>
      <c r="C390" s="55">
        <f t="shared" si="376"/>
        <v>2687905</v>
      </c>
      <c r="D390" s="55">
        <f t="shared" si="377"/>
        <v>70.599999999999994</v>
      </c>
      <c r="E390" s="55">
        <f t="shared" si="378"/>
        <v>1087769</v>
      </c>
      <c r="F390" s="55"/>
      <c r="G390" s="55">
        <f t="shared" si="379"/>
        <v>28.6</v>
      </c>
      <c r="H390" s="55">
        <f t="shared" si="380"/>
        <v>3775674</v>
      </c>
      <c r="J390" s="76" t="s">
        <v>327</v>
      </c>
      <c r="K390" s="24">
        <v>3806860</v>
      </c>
      <c r="L390" s="24">
        <v>2691359</v>
      </c>
      <c r="M390" s="76">
        <v>70.7</v>
      </c>
      <c r="N390" s="24">
        <v>1113341</v>
      </c>
      <c r="O390" s="76">
        <v>29.2</v>
      </c>
      <c r="P390" s="76"/>
      <c r="Q390" s="24">
        <v>3804700</v>
      </c>
      <c r="S390" s="57" t="str">
        <f t="shared" si="387"/>
        <v>12+</v>
      </c>
      <c r="T390" s="60">
        <f>L390-C390</f>
        <v>3454</v>
      </c>
      <c r="U390" s="60">
        <f t="shared" si="389"/>
        <v>25572</v>
      </c>
      <c r="V390" s="60"/>
      <c r="W390" s="63">
        <f t="shared" si="390"/>
        <v>29026</v>
      </c>
      <c r="X390" s="62">
        <f t="shared" si="391"/>
        <v>0.31269237733116062</v>
      </c>
      <c r="Y390" s="60">
        <f t="shared" si="392"/>
        <v>3454</v>
      </c>
      <c r="Z390" s="60">
        <f t="shared" si="393"/>
        <v>25572</v>
      </c>
      <c r="AA390" s="91"/>
      <c r="AB390" s="35">
        <f t="shared" si="398"/>
        <v>1</v>
      </c>
      <c r="AC390" s="51" t="s">
        <v>367</v>
      </c>
      <c r="AD390" s="2">
        <v>0.7</v>
      </c>
      <c r="AE390" s="35"/>
      <c r="AF390" s="35"/>
      <c r="AG390" s="38"/>
      <c r="AH390" s="35"/>
      <c r="AI390" s="35"/>
      <c r="AJ390" s="35"/>
      <c r="AK390" s="35"/>
    </row>
    <row r="391" spans="1:37" x14ac:dyDescent="0.35">
      <c r="A391" s="54" t="str">
        <f t="shared" si="395"/>
        <v>ALL</v>
      </c>
      <c r="B391" s="55">
        <f t="shared" si="396"/>
        <v>4470643</v>
      </c>
      <c r="C391" s="55">
        <f t="shared" si="376"/>
        <v>2687905</v>
      </c>
      <c r="D391" s="55">
        <f t="shared" si="377"/>
        <v>60.1</v>
      </c>
      <c r="E391" s="55">
        <f t="shared" si="378"/>
        <v>1087769</v>
      </c>
      <c r="F391" s="55"/>
      <c r="G391" s="55">
        <f t="shared" si="379"/>
        <v>24.3</v>
      </c>
      <c r="H391" s="55">
        <f t="shared" si="380"/>
        <v>3775674</v>
      </c>
      <c r="J391" s="75" t="s">
        <v>328</v>
      </c>
      <c r="K391" s="22">
        <v>4470643</v>
      </c>
      <c r="L391" s="22">
        <v>2691359</v>
      </c>
      <c r="M391" s="75">
        <v>60.2</v>
      </c>
      <c r="N391" s="22">
        <v>1113341</v>
      </c>
      <c r="O391" s="75">
        <v>24.9</v>
      </c>
      <c r="P391" s="75"/>
      <c r="Q391" s="22">
        <v>3804700</v>
      </c>
      <c r="S391" s="54" t="str">
        <f t="shared" si="387"/>
        <v>ALL</v>
      </c>
      <c r="T391" s="60">
        <f t="shared" ref="T391" si="399">L391-C391</f>
        <v>3454</v>
      </c>
      <c r="U391" s="60">
        <f t="shared" si="389"/>
        <v>25572</v>
      </c>
      <c r="V391" s="60"/>
      <c r="W391" s="63">
        <f t="shared" si="390"/>
        <v>29026</v>
      </c>
      <c r="X391" s="58">
        <f t="shared" si="391"/>
        <v>0.31269237733116062</v>
      </c>
      <c r="Y391" s="60">
        <f t="shared" si="392"/>
        <v>3454</v>
      </c>
      <c r="Z391" s="60">
        <f t="shared" si="393"/>
        <v>25572</v>
      </c>
      <c r="AA391" s="91"/>
      <c r="AB391" s="35">
        <f t="shared" si="398"/>
        <v>1</v>
      </c>
      <c r="AC391" s="50">
        <f>N391/K391</f>
        <v>0.24903375196811733</v>
      </c>
      <c r="AD391" s="2">
        <f>AC391/AD390</f>
        <v>0.35576250281159622</v>
      </c>
      <c r="AE391" s="35"/>
      <c r="AF391" s="35"/>
      <c r="AG391" s="2">
        <f>T390/L390</f>
        <v>1.2833665074038804E-3</v>
      </c>
      <c r="AH391" s="2">
        <f>U390/N390</f>
        <v>2.2968704107726206E-2</v>
      </c>
      <c r="AI391" s="2">
        <f>W390/Q390</f>
        <v>7.6289852025126816E-3</v>
      </c>
      <c r="AJ391" s="35"/>
      <c r="AK391" s="35"/>
    </row>
    <row r="392" spans="1:37" x14ac:dyDescent="0.35">
      <c r="A392" s="110">
        <f>J369</f>
        <v>44367</v>
      </c>
      <c r="B392" s="110"/>
      <c r="C392" s="110"/>
      <c r="D392" s="110"/>
      <c r="E392" s="110"/>
      <c r="F392" s="110"/>
      <c r="G392" s="110"/>
      <c r="H392" s="110"/>
      <c r="J392" s="110">
        <v>44371</v>
      </c>
      <c r="K392" s="110"/>
      <c r="L392" s="110"/>
      <c r="M392" s="110"/>
      <c r="N392" s="110"/>
      <c r="O392" s="110"/>
      <c r="P392" s="110"/>
      <c r="Q392" s="110"/>
      <c r="S392" s="113" t="str">
        <f>"Change " &amp; TEXT(A392,"DDDD MMM DD, YYYY") &amp; " -  " &amp;TEXT(J392,"DDDD MMM DD, YYYY")</f>
        <v>Change Sunday Jun 20, 2021 -  Thursday Jun 24, 2021</v>
      </c>
      <c r="T392" s="113"/>
      <c r="U392" s="113"/>
      <c r="V392" s="113"/>
      <c r="W392" s="113"/>
      <c r="X392" s="113"/>
      <c r="Y392" s="113"/>
      <c r="Z392" s="113"/>
      <c r="AA392" s="88"/>
      <c r="AB392" s="35"/>
      <c r="AC392" s="65">
        <f>A392</f>
        <v>44367</v>
      </c>
      <c r="AD392" s="35"/>
      <c r="AE392" s="35"/>
      <c r="AF392" s="35"/>
      <c r="AG392" s="35"/>
      <c r="AH392" s="35"/>
      <c r="AI392" s="35"/>
      <c r="AJ392" s="35"/>
      <c r="AK392" s="35"/>
    </row>
    <row r="393" spans="1:37" ht="36" thickBot="1" x14ac:dyDescent="0.4">
      <c r="A393" s="53" t="str">
        <f>J370</f>
        <v>Age group</v>
      </c>
      <c r="B393" s="53" t="str">
        <f t="shared" ref="B393" si="400">K370</f>
        <v>Population</v>
      </c>
      <c r="C393" s="53" t="str">
        <f t="shared" ref="C393:C414" si="401">L370</f>
        <v>At least 1 dose</v>
      </c>
      <c r="D393" s="53" t="str">
        <f t="shared" ref="D393:D414" si="402">M370</f>
        <v>% of population with at least 1 dose</v>
      </c>
      <c r="E393" s="53" t="str">
        <f t="shared" ref="E393:E414" si="403">N370</f>
        <v>2 doses</v>
      </c>
      <c r="F393" s="53"/>
      <c r="G393" s="53" t="str">
        <f t="shared" ref="G393:G414" si="404">O370</f>
        <v>% of population fully vaccinated</v>
      </c>
      <c r="H393" s="53" t="str">
        <f t="shared" ref="H393:H414" si="405">Q370</f>
        <v>Total administered</v>
      </c>
      <c r="J393" s="25" t="s">
        <v>305</v>
      </c>
      <c r="K393" s="25" t="s">
        <v>2</v>
      </c>
      <c r="L393" s="25" t="s">
        <v>368</v>
      </c>
      <c r="M393" s="25" t="s">
        <v>306</v>
      </c>
      <c r="N393" s="25" t="s">
        <v>369</v>
      </c>
      <c r="O393" s="25" t="s">
        <v>307</v>
      </c>
      <c r="P393" s="25"/>
      <c r="Q393" s="25" t="s">
        <v>304</v>
      </c>
      <c r="S393" s="53" t="s">
        <v>305</v>
      </c>
      <c r="T393" s="53" t="s">
        <v>302</v>
      </c>
      <c r="U393" s="53" t="s">
        <v>303</v>
      </c>
      <c r="V393" s="53" t="s">
        <v>390</v>
      </c>
      <c r="W393" s="53" t="s">
        <v>304</v>
      </c>
      <c r="X393" s="53" t="s">
        <v>335</v>
      </c>
      <c r="Y393" s="53" t="s">
        <v>336</v>
      </c>
      <c r="Z393" s="53" t="s">
        <v>337</v>
      </c>
      <c r="AA393" s="53" t="s">
        <v>391</v>
      </c>
      <c r="AB393" s="35"/>
      <c r="AC393" s="49" t="s">
        <v>365</v>
      </c>
      <c r="AD393" s="64"/>
      <c r="AE393" s="47" t="str">
        <f t="shared" ref="AE393:AE412" si="406">J393</f>
        <v>Age group</v>
      </c>
      <c r="AF393" s="47" t="str">
        <f t="shared" ref="AF393:AF412" si="407">K393</f>
        <v>Population</v>
      </c>
      <c r="AG393" s="47" t="str">
        <f t="shared" ref="AG393:AG412" si="408">L393</f>
        <v>At least 1 dose</v>
      </c>
      <c r="AH393" s="47" t="str">
        <f t="shared" ref="AH393:AH412" si="409">N393</f>
        <v>2 doses</v>
      </c>
      <c r="AI393" s="47" t="s">
        <v>334</v>
      </c>
      <c r="AJ393" s="47" t="str">
        <f t="shared" ref="AJ393:AJ412" si="410">T393</f>
        <v>Dose 1</v>
      </c>
      <c r="AK393" s="47" t="str">
        <f t="shared" ref="AK393:AK412" si="411">U393</f>
        <v>Dose 2</v>
      </c>
    </row>
    <row r="394" spans="1:37" ht="15" thickBot="1" x14ac:dyDescent="0.4">
      <c r="A394" s="54" t="str">
        <f>J371</f>
        <v>00-11</v>
      </c>
      <c r="B394" s="55">
        <f>K371</f>
        <v>663783</v>
      </c>
      <c r="C394" s="55">
        <f t="shared" si="401"/>
        <v>0</v>
      </c>
      <c r="D394" s="55">
        <f t="shared" si="402"/>
        <v>0</v>
      </c>
      <c r="E394" s="55">
        <f t="shared" si="403"/>
        <v>0</v>
      </c>
      <c r="F394" s="55"/>
      <c r="G394" s="55">
        <f t="shared" si="404"/>
        <v>0</v>
      </c>
      <c r="H394" s="55">
        <f t="shared" si="405"/>
        <v>0</v>
      </c>
      <c r="J394" s="75" t="s">
        <v>308</v>
      </c>
      <c r="K394" s="22">
        <v>663783</v>
      </c>
      <c r="L394" s="75">
        <v>0</v>
      </c>
      <c r="M394" s="75">
        <v>0</v>
      </c>
      <c r="N394" s="75">
        <v>0</v>
      </c>
      <c r="O394" s="75">
        <v>0</v>
      </c>
      <c r="P394" s="75"/>
      <c r="Q394" s="75">
        <v>0</v>
      </c>
      <c r="S394" s="54" t="str">
        <f t="shared" ref="S394:S414" si="412">A394</f>
        <v>00-11</v>
      </c>
      <c r="T394" s="55">
        <f t="shared" ref="T394:T412" si="413">L394-C394</f>
        <v>0</v>
      </c>
      <c r="U394" s="55">
        <f t="shared" ref="U394:U414" si="414">N394-E394</f>
        <v>0</v>
      </c>
      <c r="V394" s="55"/>
      <c r="W394" s="55">
        <f t="shared" ref="W394:W414" si="415">Q394-H394</f>
        <v>0</v>
      </c>
      <c r="X394" s="58">
        <f t="shared" ref="X394:X414" si="416">T394/T$299</f>
        <v>0</v>
      </c>
      <c r="Y394" s="55">
        <f t="shared" ref="Y394:Y414" si="417">T394/$AB394</f>
        <v>0</v>
      </c>
      <c r="Z394" s="55">
        <f t="shared" ref="Z394:Z414" si="418">U394/$AB394</f>
        <v>0</v>
      </c>
      <c r="AA394" s="90"/>
      <c r="AB394" s="35">
        <f>IF(DATEDIF(A392,J392,"D")&lt;1,1,DATEDIF(A392,J392,"D"))</f>
        <v>4</v>
      </c>
      <c r="AC394" s="51" t="s">
        <v>366</v>
      </c>
      <c r="AD394" s="2">
        <v>0.7</v>
      </c>
      <c r="AE394" s="47" t="str">
        <f t="shared" si="406"/>
        <v>00-11</v>
      </c>
      <c r="AF394" s="45">
        <f t="shared" si="407"/>
        <v>663783</v>
      </c>
      <c r="AG394" s="45">
        <f t="shared" si="408"/>
        <v>0</v>
      </c>
      <c r="AH394" s="45">
        <f t="shared" si="409"/>
        <v>0</v>
      </c>
      <c r="AI394" s="45">
        <f t="shared" ref="AI394:AI412" si="419">AG394-AH394</f>
        <v>0</v>
      </c>
      <c r="AJ394" s="1">
        <f t="shared" si="410"/>
        <v>0</v>
      </c>
      <c r="AK394" s="1">
        <f t="shared" si="411"/>
        <v>0</v>
      </c>
    </row>
    <row r="395" spans="1:37" ht="15" thickBot="1" x14ac:dyDescent="0.4">
      <c r="A395" s="54" t="str">
        <f t="shared" ref="A395:A414" si="420">J372</f>
        <v>12-14</v>
      </c>
      <c r="B395" s="55">
        <f t="shared" ref="B395:B414" si="421">K372</f>
        <v>166087</v>
      </c>
      <c r="C395" s="60">
        <f t="shared" si="401"/>
        <v>93017</v>
      </c>
      <c r="D395" s="55">
        <f t="shared" si="402"/>
        <v>56</v>
      </c>
      <c r="E395" s="60">
        <f t="shared" si="403"/>
        <v>5039</v>
      </c>
      <c r="F395" s="60"/>
      <c r="G395" s="55">
        <f t="shared" si="404"/>
        <v>3</v>
      </c>
      <c r="H395" s="55">
        <f t="shared" si="405"/>
        <v>98056</v>
      </c>
      <c r="J395" s="54" t="str">
        <f t="shared" ref="J395" si="422">S372</f>
        <v>12-14</v>
      </c>
      <c r="K395" s="24">
        <v>166087</v>
      </c>
      <c r="L395" s="24">
        <v>93890</v>
      </c>
      <c r="M395" s="76">
        <v>56.5</v>
      </c>
      <c r="N395" s="24">
        <v>8246</v>
      </c>
      <c r="O395" s="76">
        <v>5</v>
      </c>
      <c r="P395" s="76"/>
      <c r="Q395" s="24">
        <v>102136</v>
      </c>
      <c r="S395" s="59" t="str">
        <f t="shared" si="412"/>
        <v>12-14</v>
      </c>
      <c r="T395" s="60">
        <f t="shared" si="413"/>
        <v>873</v>
      </c>
      <c r="U395" s="60">
        <f t="shared" si="414"/>
        <v>3207</v>
      </c>
      <c r="V395" s="60"/>
      <c r="W395" s="60">
        <f t="shared" si="415"/>
        <v>4080</v>
      </c>
      <c r="X395" s="61">
        <f t="shared" si="416"/>
        <v>7.903313416621402E-2</v>
      </c>
      <c r="Y395" s="60">
        <f t="shared" si="417"/>
        <v>218.25</v>
      </c>
      <c r="Z395" s="60">
        <f t="shared" si="418"/>
        <v>801.75</v>
      </c>
      <c r="AA395" s="91"/>
      <c r="AB395" s="35">
        <f>AB394</f>
        <v>4</v>
      </c>
      <c r="AC395" s="50">
        <f>C413/B413</f>
        <v>0.70697609053130406</v>
      </c>
      <c r="AD395" s="2">
        <f>AC395/AD394</f>
        <v>1.0099658436161487</v>
      </c>
      <c r="AE395" s="47" t="str">
        <f t="shared" si="406"/>
        <v>12-14</v>
      </c>
      <c r="AF395" s="45">
        <f t="shared" si="407"/>
        <v>166087</v>
      </c>
      <c r="AG395" s="45">
        <f t="shared" si="408"/>
        <v>93890</v>
      </c>
      <c r="AH395" s="45">
        <f t="shared" si="409"/>
        <v>8246</v>
      </c>
      <c r="AI395" s="45">
        <f t="shared" si="419"/>
        <v>85644</v>
      </c>
      <c r="AJ395" s="1">
        <f t="shared" si="410"/>
        <v>873</v>
      </c>
      <c r="AK395" s="1">
        <f t="shared" si="411"/>
        <v>3207</v>
      </c>
    </row>
    <row r="396" spans="1:37" ht="15" thickBot="1" x14ac:dyDescent="0.4">
      <c r="A396" s="54" t="str">
        <f t="shared" si="420"/>
        <v>15-19</v>
      </c>
      <c r="B396" s="55">
        <f t="shared" si="421"/>
        <v>258656</v>
      </c>
      <c r="C396" s="60">
        <f t="shared" si="401"/>
        <v>155973</v>
      </c>
      <c r="D396" s="55">
        <f t="shared" si="402"/>
        <v>60.3</v>
      </c>
      <c r="E396" s="60">
        <f t="shared" si="403"/>
        <v>15668</v>
      </c>
      <c r="F396" s="60"/>
      <c r="G396" s="55">
        <f t="shared" si="404"/>
        <v>6.1</v>
      </c>
      <c r="H396" s="55">
        <f t="shared" si="405"/>
        <v>171641</v>
      </c>
      <c r="J396" s="75" t="s">
        <v>309</v>
      </c>
      <c r="K396" s="22">
        <v>258656</v>
      </c>
      <c r="L396" s="22">
        <v>157544</v>
      </c>
      <c r="M396" s="75">
        <v>60.9</v>
      </c>
      <c r="N396" s="22">
        <v>23800</v>
      </c>
      <c r="O396" s="75">
        <v>9.1999999999999993</v>
      </c>
      <c r="P396" s="75"/>
      <c r="Q396" s="22">
        <v>181344</v>
      </c>
      <c r="S396" s="54" t="str">
        <f t="shared" si="412"/>
        <v>15-19</v>
      </c>
      <c r="T396" s="60">
        <f t="shared" si="413"/>
        <v>1571</v>
      </c>
      <c r="U396" s="60">
        <f t="shared" si="414"/>
        <v>8132</v>
      </c>
      <c r="V396" s="60"/>
      <c r="W396" s="60">
        <f t="shared" si="415"/>
        <v>9703</v>
      </c>
      <c r="X396" s="61">
        <f t="shared" si="416"/>
        <v>0.14222342929567264</v>
      </c>
      <c r="Y396" s="60">
        <f t="shared" si="417"/>
        <v>392.75</v>
      </c>
      <c r="Z396" s="60">
        <f t="shared" si="418"/>
        <v>2033</v>
      </c>
      <c r="AA396" s="91"/>
      <c r="AB396" s="35">
        <f t="shared" ref="AB396:AB414" si="423">AB395</f>
        <v>4</v>
      </c>
      <c r="AC396" s="52" t="s">
        <v>367</v>
      </c>
      <c r="AD396" s="2">
        <v>0.7</v>
      </c>
      <c r="AE396" s="47" t="str">
        <f t="shared" si="406"/>
        <v>15-19</v>
      </c>
      <c r="AF396" s="45">
        <f t="shared" si="407"/>
        <v>258656</v>
      </c>
      <c r="AG396" s="45">
        <f t="shared" si="408"/>
        <v>157544</v>
      </c>
      <c r="AH396" s="45">
        <f t="shared" si="409"/>
        <v>23800</v>
      </c>
      <c r="AI396" s="45">
        <f t="shared" si="419"/>
        <v>133744</v>
      </c>
      <c r="AJ396" s="1">
        <f t="shared" si="410"/>
        <v>1571</v>
      </c>
      <c r="AK396" s="1">
        <f t="shared" si="411"/>
        <v>8132</v>
      </c>
    </row>
    <row r="397" spans="1:37" ht="15" thickBot="1" x14ac:dyDescent="0.4">
      <c r="A397" s="54" t="str">
        <f t="shared" si="420"/>
        <v>20-24</v>
      </c>
      <c r="B397" s="55">
        <f t="shared" si="421"/>
        <v>276991</v>
      </c>
      <c r="C397" s="55">
        <f t="shared" si="401"/>
        <v>159893</v>
      </c>
      <c r="D397" s="55">
        <f t="shared" si="402"/>
        <v>57.7</v>
      </c>
      <c r="E397" s="55">
        <f t="shared" si="403"/>
        <v>28067</v>
      </c>
      <c r="F397" s="55"/>
      <c r="G397" s="55">
        <f t="shared" si="404"/>
        <v>10.1</v>
      </c>
      <c r="H397" s="55">
        <f t="shared" si="405"/>
        <v>187960</v>
      </c>
      <c r="J397" s="76" t="s">
        <v>310</v>
      </c>
      <c r="K397" s="24">
        <v>276991</v>
      </c>
      <c r="L397" s="24">
        <v>162291</v>
      </c>
      <c r="M397" s="76">
        <v>58.6</v>
      </c>
      <c r="N397" s="24">
        <v>40583</v>
      </c>
      <c r="O397" s="76">
        <v>14.7</v>
      </c>
      <c r="P397" s="76"/>
      <c r="Q397" s="24">
        <v>202874</v>
      </c>
      <c r="S397" s="57" t="str">
        <f t="shared" si="412"/>
        <v>20-24</v>
      </c>
      <c r="T397" s="56">
        <f t="shared" si="413"/>
        <v>2398</v>
      </c>
      <c r="U397" s="56">
        <f t="shared" si="414"/>
        <v>12516</v>
      </c>
      <c r="V397" s="56"/>
      <c r="W397" s="56">
        <f t="shared" si="415"/>
        <v>14914</v>
      </c>
      <c r="X397" s="62">
        <f t="shared" si="416"/>
        <v>0.21709216005793952</v>
      </c>
      <c r="Y397" s="55">
        <f t="shared" si="417"/>
        <v>599.5</v>
      </c>
      <c r="Z397" s="55">
        <f t="shared" si="418"/>
        <v>3129</v>
      </c>
      <c r="AA397" s="90"/>
      <c r="AB397" s="35">
        <f t="shared" si="423"/>
        <v>4</v>
      </c>
      <c r="AC397" s="50">
        <f>E413/B413</f>
        <v>0.29245651271651701</v>
      </c>
      <c r="AD397" s="2">
        <f>AC397/AD396</f>
        <v>0.41779501816645293</v>
      </c>
      <c r="AE397" s="47" t="str">
        <f t="shared" si="406"/>
        <v>20-24</v>
      </c>
      <c r="AF397" s="45">
        <f t="shared" si="407"/>
        <v>276991</v>
      </c>
      <c r="AG397" s="45">
        <f t="shared" si="408"/>
        <v>162291</v>
      </c>
      <c r="AH397" s="45">
        <f t="shared" si="409"/>
        <v>40583</v>
      </c>
      <c r="AI397" s="45">
        <f t="shared" si="419"/>
        <v>121708</v>
      </c>
      <c r="AJ397" s="1">
        <f t="shared" si="410"/>
        <v>2398</v>
      </c>
      <c r="AK397" s="1">
        <f t="shared" si="411"/>
        <v>12516</v>
      </c>
    </row>
    <row r="398" spans="1:37" ht="15" thickBot="1" x14ac:dyDescent="0.4">
      <c r="A398" s="54" t="str">
        <f t="shared" si="420"/>
        <v>25-29</v>
      </c>
      <c r="B398" s="55">
        <f t="shared" si="421"/>
        <v>310735</v>
      </c>
      <c r="C398" s="55">
        <f t="shared" si="401"/>
        <v>176846</v>
      </c>
      <c r="D398" s="55">
        <f t="shared" si="402"/>
        <v>56.9</v>
      </c>
      <c r="E398" s="55">
        <f t="shared" si="403"/>
        <v>38921</v>
      </c>
      <c r="F398" s="55"/>
      <c r="G398" s="55">
        <f t="shared" si="404"/>
        <v>12.5</v>
      </c>
      <c r="H398" s="55">
        <f t="shared" si="405"/>
        <v>215767</v>
      </c>
      <c r="J398" s="75" t="s">
        <v>311</v>
      </c>
      <c r="K398" s="22">
        <v>310735</v>
      </c>
      <c r="L398" s="22">
        <v>179350</v>
      </c>
      <c r="M398" s="75">
        <v>57.7</v>
      </c>
      <c r="N398" s="22">
        <v>53493</v>
      </c>
      <c r="O398" s="75">
        <v>17.2</v>
      </c>
      <c r="P398" s="75"/>
      <c r="Q398" s="22">
        <v>232843</v>
      </c>
      <c r="S398" s="54" t="str">
        <f t="shared" si="412"/>
        <v>25-29</v>
      </c>
      <c r="T398" s="55">
        <f t="shared" si="413"/>
        <v>2504</v>
      </c>
      <c r="U398" s="55">
        <f t="shared" si="414"/>
        <v>14572</v>
      </c>
      <c r="V398" s="55"/>
      <c r="W398" s="55">
        <f t="shared" si="415"/>
        <v>17076</v>
      </c>
      <c r="X398" s="58">
        <f t="shared" si="416"/>
        <v>0.22668839398877422</v>
      </c>
      <c r="Y398" s="55">
        <f t="shared" si="417"/>
        <v>626</v>
      </c>
      <c r="Z398" s="55">
        <f t="shared" si="418"/>
        <v>3643</v>
      </c>
      <c r="AA398" s="90"/>
      <c r="AB398" s="35">
        <f t="shared" si="423"/>
        <v>4</v>
      </c>
      <c r="AC398" s="49" t="s">
        <v>363</v>
      </c>
      <c r="AD398" s="35"/>
      <c r="AE398" s="47" t="str">
        <f t="shared" si="406"/>
        <v>25-29</v>
      </c>
      <c r="AF398" s="45">
        <f t="shared" si="407"/>
        <v>310735</v>
      </c>
      <c r="AG398" s="45">
        <f t="shared" si="408"/>
        <v>179350</v>
      </c>
      <c r="AH398" s="45">
        <f t="shared" si="409"/>
        <v>53493</v>
      </c>
      <c r="AI398" s="45">
        <f t="shared" si="419"/>
        <v>125857</v>
      </c>
      <c r="AJ398" s="1">
        <f t="shared" si="410"/>
        <v>2504</v>
      </c>
      <c r="AK398" s="1">
        <f t="shared" si="411"/>
        <v>14572</v>
      </c>
    </row>
    <row r="399" spans="1:37" ht="15" thickBot="1" x14ac:dyDescent="0.4">
      <c r="A399" s="54" t="str">
        <f t="shared" si="420"/>
        <v>30-34</v>
      </c>
      <c r="B399" s="55">
        <f t="shared" si="421"/>
        <v>356322</v>
      </c>
      <c r="C399" s="55">
        <f t="shared" si="401"/>
        <v>211737</v>
      </c>
      <c r="D399" s="55">
        <f t="shared" si="402"/>
        <v>59.4</v>
      </c>
      <c r="E399" s="55">
        <f t="shared" si="403"/>
        <v>52197</v>
      </c>
      <c r="F399" s="55"/>
      <c r="G399" s="55">
        <f t="shared" si="404"/>
        <v>14.7</v>
      </c>
      <c r="H399" s="55">
        <f t="shared" si="405"/>
        <v>263934</v>
      </c>
      <c r="J399" s="76" t="s">
        <v>312</v>
      </c>
      <c r="K399" s="24">
        <v>356322</v>
      </c>
      <c r="L399" s="24">
        <v>214221</v>
      </c>
      <c r="M399" s="76">
        <v>60.1</v>
      </c>
      <c r="N399" s="24">
        <v>69883</v>
      </c>
      <c r="O399" s="76">
        <v>19.600000000000001</v>
      </c>
      <c r="P399" s="76"/>
      <c r="Q399" s="24">
        <v>284104</v>
      </c>
      <c r="S399" s="57" t="str">
        <f t="shared" si="412"/>
        <v>30-34</v>
      </c>
      <c r="T399" s="56">
        <f t="shared" si="413"/>
        <v>2484</v>
      </c>
      <c r="U399" s="56">
        <f t="shared" si="414"/>
        <v>17686</v>
      </c>
      <c r="V399" s="56"/>
      <c r="W399" s="56">
        <f t="shared" si="415"/>
        <v>20170</v>
      </c>
      <c r="X399" s="62">
        <f t="shared" si="416"/>
        <v>0.22487778381314502</v>
      </c>
      <c r="Y399" s="55">
        <f t="shared" si="417"/>
        <v>621</v>
      </c>
      <c r="Z399" s="55">
        <f t="shared" si="418"/>
        <v>4421.5</v>
      </c>
      <c r="AA399" s="90"/>
      <c r="AB399" s="35">
        <f t="shared" si="423"/>
        <v>4</v>
      </c>
      <c r="AC399" s="51" t="s">
        <v>366</v>
      </c>
      <c r="AD399" s="2">
        <v>0.7</v>
      </c>
      <c r="AE399" s="47" t="str">
        <f t="shared" si="406"/>
        <v>30-34</v>
      </c>
      <c r="AF399" s="45">
        <f t="shared" si="407"/>
        <v>356322</v>
      </c>
      <c r="AG399" s="45">
        <f t="shared" si="408"/>
        <v>214221</v>
      </c>
      <c r="AH399" s="45">
        <f t="shared" si="409"/>
        <v>69883</v>
      </c>
      <c r="AI399" s="45">
        <f t="shared" si="419"/>
        <v>144338</v>
      </c>
      <c r="AJ399" s="1">
        <f t="shared" si="410"/>
        <v>2484</v>
      </c>
      <c r="AK399" s="1">
        <f t="shared" si="411"/>
        <v>17686</v>
      </c>
    </row>
    <row r="400" spans="1:37" ht="15" thickBot="1" x14ac:dyDescent="0.4">
      <c r="A400" s="54" t="str">
        <f t="shared" si="420"/>
        <v>35-39</v>
      </c>
      <c r="B400" s="55">
        <f t="shared" si="421"/>
        <v>366699</v>
      </c>
      <c r="C400" s="55">
        <f t="shared" si="401"/>
        <v>230104</v>
      </c>
      <c r="D400" s="55">
        <f t="shared" si="402"/>
        <v>62.8</v>
      </c>
      <c r="E400" s="55">
        <f t="shared" si="403"/>
        <v>60539</v>
      </c>
      <c r="F400" s="55"/>
      <c r="G400" s="55">
        <f t="shared" si="404"/>
        <v>16.5</v>
      </c>
      <c r="H400" s="55">
        <f t="shared" si="405"/>
        <v>290643</v>
      </c>
      <c r="J400" s="75" t="s">
        <v>313</v>
      </c>
      <c r="K400" s="22">
        <v>366699</v>
      </c>
      <c r="L400" s="22">
        <v>232593</v>
      </c>
      <c r="M400" s="75">
        <v>63.4</v>
      </c>
      <c r="N400" s="22">
        <v>80126</v>
      </c>
      <c r="O400" s="75">
        <v>21.9</v>
      </c>
      <c r="P400" s="75"/>
      <c r="Q400" s="22">
        <v>312719</v>
      </c>
      <c r="S400" s="54" t="str">
        <f t="shared" si="412"/>
        <v>35-39</v>
      </c>
      <c r="T400" s="55">
        <f t="shared" si="413"/>
        <v>2489</v>
      </c>
      <c r="U400" s="55">
        <f t="shared" si="414"/>
        <v>19587</v>
      </c>
      <c r="V400" s="55"/>
      <c r="W400" s="55">
        <f t="shared" si="415"/>
        <v>22076</v>
      </c>
      <c r="X400" s="58">
        <f t="shared" si="416"/>
        <v>0.22533043635705233</v>
      </c>
      <c r="Y400" s="55">
        <f t="shared" si="417"/>
        <v>622.25</v>
      </c>
      <c r="Z400" s="55">
        <f t="shared" si="418"/>
        <v>4896.75</v>
      </c>
      <c r="AA400" s="90"/>
      <c r="AB400" s="35">
        <f t="shared" si="423"/>
        <v>4</v>
      </c>
      <c r="AC400" s="50">
        <f>C414/B414</f>
        <v>0.6020071385704473</v>
      </c>
      <c r="AD400" s="2">
        <f>AC400/AD399</f>
        <v>0.86001019795778189</v>
      </c>
      <c r="AE400" s="47" t="str">
        <f t="shared" si="406"/>
        <v>35-39</v>
      </c>
      <c r="AF400" s="45">
        <f t="shared" si="407"/>
        <v>366699</v>
      </c>
      <c r="AG400" s="45">
        <f t="shared" si="408"/>
        <v>232593</v>
      </c>
      <c r="AH400" s="45">
        <f t="shared" si="409"/>
        <v>80126</v>
      </c>
      <c r="AI400" s="45">
        <f t="shared" si="419"/>
        <v>152467</v>
      </c>
      <c r="AJ400" s="1">
        <f t="shared" si="410"/>
        <v>2489</v>
      </c>
      <c r="AK400" s="1">
        <f t="shared" si="411"/>
        <v>19587</v>
      </c>
    </row>
    <row r="401" spans="1:37" ht="15" thickBot="1" x14ac:dyDescent="0.4">
      <c r="A401" s="54" t="str">
        <f t="shared" si="420"/>
        <v>40-44</v>
      </c>
      <c r="B401" s="55">
        <f t="shared" si="421"/>
        <v>325544</v>
      </c>
      <c r="C401" s="55">
        <f t="shared" si="401"/>
        <v>218325</v>
      </c>
      <c r="D401" s="55">
        <f t="shared" si="402"/>
        <v>67.099999999999994</v>
      </c>
      <c r="E401" s="55">
        <f t="shared" si="403"/>
        <v>73926</v>
      </c>
      <c r="F401" s="55"/>
      <c r="G401" s="55">
        <f t="shared" si="404"/>
        <v>22.7</v>
      </c>
      <c r="H401" s="55">
        <f t="shared" si="405"/>
        <v>292251</v>
      </c>
      <c r="J401" s="76" t="s">
        <v>314</v>
      </c>
      <c r="K401" s="24">
        <v>325544</v>
      </c>
      <c r="L401" s="24">
        <v>220270</v>
      </c>
      <c r="M401" s="76">
        <v>67.7</v>
      </c>
      <c r="N401" s="24">
        <v>93927</v>
      </c>
      <c r="O401" s="76">
        <v>28.9</v>
      </c>
      <c r="P401" s="76"/>
      <c r="Q401" s="24">
        <v>314197</v>
      </c>
      <c r="S401" s="57" t="str">
        <f t="shared" si="412"/>
        <v>40-44</v>
      </c>
      <c r="T401" s="56">
        <f t="shared" si="413"/>
        <v>1945</v>
      </c>
      <c r="U401" s="56">
        <f t="shared" si="414"/>
        <v>20001</v>
      </c>
      <c r="V401" s="56"/>
      <c r="W401" s="56">
        <f t="shared" si="415"/>
        <v>21946</v>
      </c>
      <c r="X401" s="62">
        <f t="shared" si="416"/>
        <v>0.17608183957993845</v>
      </c>
      <c r="Y401" s="55">
        <f t="shared" si="417"/>
        <v>486.25</v>
      </c>
      <c r="Z401" s="55">
        <f t="shared" si="418"/>
        <v>5000.25</v>
      </c>
      <c r="AA401" s="90"/>
      <c r="AB401" s="35">
        <f t="shared" si="423"/>
        <v>4</v>
      </c>
      <c r="AC401" s="52" t="s">
        <v>367</v>
      </c>
      <c r="AD401" s="2">
        <v>0.7</v>
      </c>
      <c r="AE401" s="47" t="str">
        <f t="shared" si="406"/>
        <v>40-44</v>
      </c>
      <c r="AF401" s="45">
        <f t="shared" si="407"/>
        <v>325544</v>
      </c>
      <c r="AG401" s="45">
        <f t="shared" si="408"/>
        <v>220270</v>
      </c>
      <c r="AH401" s="45">
        <f t="shared" si="409"/>
        <v>93927</v>
      </c>
      <c r="AI401" s="45">
        <f t="shared" si="419"/>
        <v>126343</v>
      </c>
      <c r="AJ401" s="1">
        <f t="shared" si="410"/>
        <v>1945</v>
      </c>
      <c r="AK401" s="1">
        <f t="shared" si="411"/>
        <v>20001</v>
      </c>
    </row>
    <row r="402" spans="1:37" ht="15" thickBot="1" x14ac:dyDescent="0.4">
      <c r="A402" s="54" t="str">
        <f t="shared" si="420"/>
        <v>45-49</v>
      </c>
      <c r="B402" s="55">
        <f t="shared" si="421"/>
        <v>291312</v>
      </c>
      <c r="C402" s="55">
        <f t="shared" si="401"/>
        <v>205213</v>
      </c>
      <c r="D402" s="55">
        <f t="shared" si="402"/>
        <v>70.400000000000006</v>
      </c>
      <c r="E402" s="55">
        <f t="shared" si="403"/>
        <v>73510</v>
      </c>
      <c r="F402" s="55"/>
      <c r="G402" s="55">
        <f t="shared" si="404"/>
        <v>25.2</v>
      </c>
      <c r="H402" s="55">
        <f t="shared" si="405"/>
        <v>278723</v>
      </c>
      <c r="J402" s="75" t="s">
        <v>315</v>
      </c>
      <c r="K402" s="22">
        <v>291312</v>
      </c>
      <c r="L402" s="22">
        <v>206911</v>
      </c>
      <c r="M402" s="75">
        <v>71</v>
      </c>
      <c r="N402" s="22">
        <v>92514</v>
      </c>
      <c r="O402" s="75">
        <v>31.8</v>
      </c>
      <c r="P402" s="75"/>
      <c r="Q402" s="22">
        <v>299425</v>
      </c>
      <c r="S402" s="54" t="str">
        <f t="shared" si="412"/>
        <v>45-49</v>
      </c>
      <c r="T402" s="55">
        <f t="shared" si="413"/>
        <v>1698</v>
      </c>
      <c r="U402" s="55">
        <f t="shared" si="414"/>
        <v>19004</v>
      </c>
      <c r="V402" s="55"/>
      <c r="W402" s="55">
        <f t="shared" si="415"/>
        <v>20702</v>
      </c>
      <c r="X402" s="58">
        <f t="shared" si="416"/>
        <v>0.15372080391091797</v>
      </c>
      <c r="Y402" s="55">
        <f t="shared" si="417"/>
        <v>424.5</v>
      </c>
      <c r="Z402" s="55">
        <f t="shared" si="418"/>
        <v>4751</v>
      </c>
      <c r="AA402" s="90"/>
      <c r="AB402" s="35">
        <f t="shared" si="423"/>
        <v>4</v>
      </c>
      <c r="AC402" s="50">
        <f>E414/B414</f>
        <v>0.24903375196811733</v>
      </c>
      <c r="AD402" s="2">
        <f>AC402/AD401</f>
        <v>0.35576250281159622</v>
      </c>
      <c r="AE402" s="47" t="str">
        <f t="shared" si="406"/>
        <v>45-49</v>
      </c>
      <c r="AF402" s="45">
        <f t="shared" si="407"/>
        <v>291312</v>
      </c>
      <c r="AG402" s="45">
        <f t="shared" si="408"/>
        <v>206911</v>
      </c>
      <c r="AH402" s="45">
        <f t="shared" si="409"/>
        <v>92514</v>
      </c>
      <c r="AI402" s="45">
        <f t="shared" si="419"/>
        <v>114397</v>
      </c>
      <c r="AJ402" s="1">
        <f t="shared" si="410"/>
        <v>1698</v>
      </c>
      <c r="AK402" s="1">
        <f t="shared" si="411"/>
        <v>19004</v>
      </c>
    </row>
    <row r="403" spans="1:37" ht="15" thickBot="1" x14ac:dyDescent="0.4">
      <c r="A403" s="54" t="str">
        <f t="shared" si="420"/>
        <v>50-54</v>
      </c>
      <c r="B403" s="55">
        <f t="shared" si="421"/>
        <v>262948</v>
      </c>
      <c r="C403" s="55">
        <f t="shared" si="401"/>
        <v>199234</v>
      </c>
      <c r="D403" s="55">
        <f t="shared" si="402"/>
        <v>75.8</v>
      </c>
      <c r="E403" s="55">
        <f t="shared" si="403"/>
        <v>76791</v>
      </c>
      <c r="F403" s="55"/>
      <c r="G403" s="55">
        <f t="shared" si="404"/>
        <v>29.2</v>
      </c>
      <c r="H403" s="55">
        <f t="shared" si="405"/>
        <v>276025</v>
      </c>
      <c r="J403" s="76" t="s">
        <v>316</v>
      </c>
      <c r="K403" s="24">
        <v>262948</v>
      </c>
      <c r="L403" s="24">
        <v>200775</v>
      </c>
      <c r="M403" s="76">
        <v>76.400000000000006</v>
      </c>
      <c r="N403" s="24">
        <v>95614</v>
      </c>
      <c r="O403" s="76">
        <v>36.4</v>
      </c>
      <c r="P403" s="76"/>
      <c r="Q403" s="24">
        <v>296389</v>
      </c>
      <c r="S403" s="57" t="str">
        <f t="shared" si="412"/>
        <v>50-54</v>
      </c>
      <c r="T403" s="56">
        <f t="shared" si="413"/>
        <v>1541</v>
      </c>
      <c r="U403" s="56">
        <f t="shared" si="414"/>
        <v>18823</v>
      </c>
      <c r="V403" s="56"/>
      <c r="W403" s="56">
        <f t="shared" si="415"/>
        <v>20364</v>
      </c>
      <c r="X403" s="62">
        <f t="shared" si="416"/>
        <v>0.13950751403222886</v>
      </c>
      <c r="Y403" s="55">
        <f t="shared" si="417"/>
        <v>385.25</v>
      </c>
      <c r="Z403" s="55">
        <f t="shared" si="418"/>
        <v>4705.75</v>
      </c>
      <c r="AA403" s="90"/>
      <c r="AB403" s="35">
        <f t="shared" si="423"/>
        <v>4</v>
      </c>
      <c r="AC403" s="35"/>
      <c r="AD403" s="36"/>
      <c r="AE403" s="47" t="str">
        <f t="shared" si="406"/>
        <v>50-54</v>
      </c>
      <c r="AF403" s="45">
        <f t="shared" si="407"/>
        <v>262948</v>
      </c>
      <c r="AG403" s="45">
        <f t="shared" si="408"/>
        <v>200775</v>
      </c>
      <c r="AH403" s="45">
        <f t="shared" si="409"/>
        <v>95614</v>
      </c>
      <c r="AI403" s="45">
        <f t="shared" si="419"/>
        <v>105161</v>
      </c>
      <c r="AJ403" s="1">
        <f t="shared" si="410"/>
        <v>1541</v>
      </c>
      <c r="AK403" s="1">
        <f t="shared" si="411"/>
        <v>18823</v>
      </c>
    </row>
    <row r="404" spans="1:37" ht="15" thickBot="1" x14ac:dyDescent="0.4">
      <c r="A404" s="54" t="str">
        <f t="shared" si="420"/>
        <v>55-59</v>
      </c>
      <c r="B404" s="55">
        <f t="shared" si="421"/>
        <v>285387</v>
      </c>
      <c r="C404" s="55">
        <f t="shared" si="401"/>
        <v>216522</v>
      </c>
      <c r="D404" s="55">
        <f t="shared" si="402"/>
        <v>75.900000000000006</v>
      </c>
      <c r="E404" s="55">
        <f t="shared" si="403"/>
        <v>98387</v>
      </c>
      <c r="F404" s="55"/>
      <c r="G404" s="55">
        <f t="shared" si="404"/>
        <v>34.5</v>
      </c>
      <c r="H404" s="55">
        <f t="shared" si="405"/>
        <v>314909</v>
      </c>
      <c r="J404" s="75" t="s">
        <v>317</v>
      </c>
      <c r="K404" s="22">
        <v>285387</v>
      </c>
      <c r="L404" s="22">
        <v>218076</v>
      </c>
      <c r="M404" s="75">
        <v>76.400000000000006</v>
      </c>
      <c r="N404" s="22">
        <v>118376</v>
      </c>
      <c r="O404" s="75">
        <v>41.5</v>
      </c>
      <c r="P404" s="75"/>
      <c r="Q404" s="22">
        <v>336452</v>
      </c>
      <c r="S404" s="54" t="str">
        <f t="shared" si="412"/>
        <v>55-59</v>
      </c>
      <c r="T404" s="55">
        <f t="shared" si="413"/>
        <v>1554</v>
      </c>
      <c r="U404" s="55">
        <f t="shared" si="414"/>
        <v>19989</v>
      </c>
      <c r="V404" s="55"/>
      <c r="W404" s="55">
        <f t="shared" si="415"/>
        <v>21543</v>
      </c>
      <c r="X404" s="58">
        <f t="shared" si="416"/>
        <v>0.14068441064638784</v>
      </c>
      <c r="Y404" s="55">
        <f t="shared" si="417"/>
        <v>388.5</v>
      </c>
      <c r="Z404" s="55">
        <f t="shared" si="418"/>
        <v>4997.25</v>
      </c>
      <c r="AA404" s="90"/>
      <c r="AB404" s="35">
        <f t="shared" si="423"/>
        <v>4</v>
      </c>
      <c r="AC404" s="65">
        <f>J392</f>
        <v>44371</v>
      </c>
      <c r="AD404" s="36"/>
      <c r="AE404" s="47" t="str">
        <f t="shared" si="406"/>
        <v>55-59</v>
      </c>
      <c r="AF404" s="45">
        <f t="shared" si="407"/>
        <v>285387</v>
      </c>
      <c r="AG404" s="45">
        <f t="shared" si="408"/>
        <v>218076</v>
      </c>
      <c r="AH404" s="45">
        <f t="shared" si="409"/>
        <v>118376</v>
      </c>
      <c r="AI404" s="45">
        <f t="shared" si="419"/>
        <v>99700</v>
      </c>
      <c r="AJ404" s="1">
        <f t="shared" si="410"/>
        <v>1554</v>
      </c>
      <c r="AK404" s="1">
        <f t="shared" si="411"/>
        <v>19989</v>
      </c>
    </row>
    <row r="405" spans="1:37" ht="15" thickBot="1" x14ac:dyDescent="0.4">
      <c r="A405" s="54" t="str">
        <f t="shared" si="420"/>
        <v>60-64</v>
      </c>
      <c r="B405" s="55">
        <f t="shared" si="421"/>
        <v>271707</v>
      </c>
      <c r="C405" s="55">
        <f t="shared" si="401"/>
        <v>217891</v>
      </c>
      <c r="D405" s="55">
        <f t="shared" si="402"/>
        <v>80.2</v>
      </c>
      <c r="E405" s="55">
        <f t="shared" si="403"/>
        <v>127517</v>
      </c>
      <c r="F405" s="55"/>
      <c r="G405" s="55">
        <f t="shared" si="404"/>
        <v>46.9</v>
      </c>
      <c r="H405" s="55">
        <f t="shared" si="405"/>
        <v>345408</v>
      </c>
      <c r="J405" s="76" t="s">
        <v>318</v>
      </c>
      <c r="K405" s="24">
        <v>271707</v>
      </c>
      <c r="L405" s="24">
        <v>219223</v>
      </c>
      <c r="M405" s="76">
        <v>80.7</v>
      </c>
      <c r="N405" s="24">
        <v>143470</v>
      </c>
      <c r="O405" s="76">
        <v>52.8</v>
      </c>
      <c r="P405" s="76"/>
      <c r="Q405" s="24">
        <v>362693</v>
      </c>
      <c r="S405" s="57" t="str">
        <f t="shared" si="412"/>
        <v>60-64</v>
      </c>
      <c r="T405" s="56">
        <f t="shared" si="413"/>
        <v>1332</v>
      </c>
      <c r="U405" s="56">
        <f t="shared" si="414"/>
        <v>15953</v>
      </c>
      <c r="V405" s="56"/>
      <c r="W405" s="56">
        <f t="shared" si="415"/>
        <v>17285</v>
      </c>
      <c r="X405" s="62">
        <f t="shared" si="416"/>
        <v>0.12058663769690385</v>
      </c>
      <c r="Y405" s="55">
        <f t="shared" si="417"/>
        <v>333</v>
      </c>
      <c r="Z405" s="55">
        <f t="shared" si="418"/>
        <v>3988.25</v>
      </c>
      <c r="AA405" s="90"/>
      <c r="AB405" s="35">
        <f t="shared" si="423"/>
        <v>4</v>
      </c>
      <c r="AC405" s="49" t="s">
        <v>365</v>
      </c>
      <c r="AD405" s="35"/>
      <c r="AE405" s="47" t="str">
        <f t="shared" si="406"/>
        <v>60-64</v>
      </c>
      <c r="AF405" s="45">
        <f t="shared" si="407"/>
        <v>271707</v>
      </c>
      <c r="AG405" s="45">
        <f t="shared" si="408"/>
        <v>219223</v>
      </c>
      <c r="AH405" s="45">
        <f t="shared" si="409"/>
        <v>143470</v>
      </c>
      <c r="AI405" s="45">
        <f t="shared" si="419"/>
        <v>75753</v>
      </c>
      <c r="AJ405" s="1">
        <f t="shared" si="410"/>
        <v>1332</v>
      </c>
      <c r="AK405" s="1">
        <f t="shared" si="411"/>
        <v>15953</v>
      </c>
    </row>
    <row r="406" spans="1:37" ht="15" thickBot="1" x14ac:dyDescent="0.4">
      <c r="A406" s="54" t="str">
        <f t="shared" si="420"/>
        <v>65-69</v>
      </c>
      <c r="B406" s="55">
        <f t="shared" si="421"/>
        <v>217596</v>
      </c>
      <c r="C406" s="55">
        <f t="shared" si="401"/>
        <v>184553</v>
      </c>
      <c r="D406" s="55">
        <f t="shared" si="402"/>
        <v>84.8</v>
      </c>
      <c r="E406" s="55">
        <f t="shared" si="403"/>
        <v>132796</v>
      </c>
      <c r="F406" s="55"/>
      <c r="G406" s="55">
        <f t="shared" si="404"/>
        <v>61</v>
      </c>
      <c r="H406" s="55">
        <f t="shared" si="405"/>
        <v>317349</v>
      </c>
      <c r="J406" s="75" t="s">
        <v>319</v>
      </c>
      <c r="K406" s="22">
        <v>217596</v>
      </c>
      <c r="L406" s="22">
        <v>185409</v>
      </c>
      <c r="M406" s="75">
        <v>85.2</v>
      </c>
      <c r="N406" s="22">
        <v>145368</v>
      </c>
      <c r="O406" s="75">
        <v>66.8</v>
      </c>
      <c r="P406" s="75"/>
      <c r="Q406" s="22">
        <v>330777</v>
      </c>
      <c r="S406" s="54" t="str">
        <f t="shared" si="412"/>
        <v>65-69</v>
      </c>
      <c r="T406" s="55">
        <f t="shared" si="413"/>
        <v>856</v>
      </c>
      <c r="U406" s="55">
        <f t="shared" si="414"/>
        <v>12572</v>
      </c>
      <c r="V406" s="55"/>
      <c r="W406" s="55">
        <f t="shared" si="415"/>
        <v>13428</v>
      </c>
      <c r="X406" s="58">
        <f t="shared" si="416"/>
        <v>7.749411551692921E-2</v>
      </c>
      <c r="Y406" s="55">
        <f t="shared" si="417"/>
        <v>214</v>
      </c>
      <c r="Z406" s="55">
        <f t="shared" si="418"/>
        <v>3143</v>
      </c>
      <c r="AA406" s="90"/>
      <c r="AB406" s="35">
        <f t="shared" si="423"/>
        <v>4</v>
      </c>
      <c r="AC406" s="51" t="s">
        <v>366</v>
      </c>
      <c r="AD406" s="2">
        <v>0.7</v>
      </c>
      <c r="AE406" s="47" t="str">
        <f t="shared" si="406"/>
        <v>65-69</v>
      </c>
      <c r="AF406" s="45">
        <f t="shared" si="407"/>
        <v>217596</v>
      </c>
      <c r="AG406" s="45">
        <f t="shared" si="408"/>
        <v>185409</v>
      </c>
      <c r="AH406" s="45">
        <f t="shared" si="409"/>
        <v>145368</v>
      </c>
      <c r="AI406" s="45">
        <f t="shared" si="419"/>
        <v>40041</v>
      </c>
      <c r="AJ406" s="1">
        <f t="shared" si="410"/>
        <v>856</v>
      </c>
      <c r="AK406" s="1">
        <f t="shared" si="411"/>
        <v>12572</v>
      </c>
    </row>
    <row r="407" spans="1:37" ht="15" thickBot="1" x14ac:dyDescent="0.4">
      <c r="A407" s="54" t="str">
        <f t="shared" si="420"/>
        <v>70-74</v>
      </c>
      <c r="B407" s="55">
        <f t="shared" si="421"/>
        <v>166506</v>
      </c>
      <c r="C407" s="55">
        <f t="shared" si="401"/>
        <v>142425</v>
      </c>
      <c r="D407" s="55">
        <f t="shared" si="402"/>
        <v>85.5</v>
      </c>
      <c r="E407" s="55">
        <f t="shared" si="403"/>
        <v>115111</v>
      </c>
      <c r="F407" s="55"/>
      <c r="G407" s="55">
        <f t="shared" si="404"/>
        <v>69.099999999999994</v>
      </c>
      <c r="H407" s="55">
        <f t="shared" si="405"/>
        <v>257536</v>
      </c>
      <c r="J407" s="76" t="s">
        <v>320</v>
      </c>
      <c r="K407" s="24">
        <v>166506</v>
      </c>
      <c r="L407" s="24">
        <v>142990</v>
      </c>
      <c r="M407" s="76">
        <v>85.9</v>
      </c>
      <c r="N407" s="24">
        <v>122228</v>
      </c>
      <c r="O407" s="76">
        <v>73.400000000000006</v>
      </c>
      <c r="P407" s="76"/>
      <c r="Q407" s="24">
        <v>265218</v>
      </c>
      <c r="S407" s="57" t="str">
        <f t="shared" si="412"/>
        <v>70-74</v>
      </c>
      <c r="T407" s="56">
        <f t="shared" si="413"/>
        <v>565</v>
      </c>
      <c r="U407" s="56">
        <f t="shared" si="414"/>
        <v>7117</v>
      </c>
      <c r="V407" s="56"/>
      <c r="W407" s="56">
        <f t="shared" si="415"/>
        <v>7682</v>
      </c>
      <c r="X407" s="62">
        <f t="shared" si="416"/>
        <v>5.1149737461524535E-2</v>
      </c>
      <c r="Y407" s="55">
        <f t="shared" si="417"/>
        <v>141.25</v>
      </c>
      <c r="Z407" s="55">
        <f t="shared" si="418"/>
        <v>1779.25</v>
      </c>
      <c r="AA407" s="90"/>
      <c r="AB407" s="35">
        <f t="shared" si="423"/>
        <v>4</v>
      </c>
      <c r="AC407" s="50">
        <f>L413/K413</f>
        <v>0.71309451884230046</v>
      </c>
      <c r="AD407" s="2">
        <f>AC407/AD406</f>
        <v>1.0187064554890006</v>
      </c>
      <c r="AE407" s="48" t="str">
        <f t="shared" si="406"/>
        <v>70-74</v>
      </c>
      <c r="AF407" s="45">
        <f t="shared" si="407"/>
        <v>166506</v>
      </c>
      <c r="AG407" s="45">
        <f t="shared" si="408"/>
        <v>142990</v>
      </c>
      <c r="AH407" s="45">
        <f t="shared" si="409"/>
        <v>122228</v>
      </c>
      <c r="AI407" s="46">
        <f t="shared" si="419"/>
        <v>20762</v>
      </c>
      <c r="AJ407" s="1">
        <f t="shared" si="410"/>
        <v>565</v>
      </c>
      <c r="AK407" s="1">
        <f t="shared" si="411"/>
        <v>7117</v>
      </c>
    </row>
    <row r="408" spans="1:37" ht="15" thickBot="1" x14ac:dyDescent="0.4">
      <c r="A408" s="54" t="str">
        <f t="shared" si="420"/>
        <v>75-79</v>
      </c>
      <c r="B408" s="55">
        <f t="shared" si="421"/>
        <v>107003</v>
      </c>
      <c r="C408" s="55">
        <f t="shared" si="401"/>
        <v>92380</v>
      </c>
      <c r="D408" s="55">
        <f t="shared" si="402"/>
        <v>86.3</v>
      </c>
      <c r="E408" s="55">
        <f t="shared" si="403"/>
        <v>83864</v>
      </c>
      <c r="F408" s="55"/>
      <c r="G408" s="55">
        <f t="shared" si="404"/>
        <v>78.400000000000006</v>
      </c>
      <c r="H408" s="55">
        <f t="shared" si="405"/>
        <v>176244</v>
      </c>
      <c r="J408" s="75" t="s">
        <v>321</v>
      </c>
      <c r="K408" s="22">
        <v>107003</v>
      </c>
      <c r="L408" s="22">
        <v>92584</v>
      </c>
      <c r="M408" s="75">
        <v>86.5</v>
      </c>
      <c r="N408" s="22">
        <v>85533</v>
      </c>
      <c r="O408" s="75">
        <v>79.900000000000006</v>
      </c>
      <c r="P408" s="75"/>
      <c r="Q408" s="22">
        <v>178117</v>
      </c>
      <c r="S408" s="54" t="str">
        <f t="shared" si="412"/>
        <v>75-79</v>
      </c>
      <c r="T408" s="55">
        <f t="shared" si="413"/>
        <v>204</v>
      </c>
      <c r="U408" s="55">
        <f t="shared" si="414"/>
        <v>1669</v>
      </c>
      <c r="V408" s="55"/>
      <c r="W408" s="55">
        <f t="shared" si="415"/>
        <v>1873</v>
      </c>
      <c r="X408" s="58">
        <f t="shared" si="416"/>
        <v>1.8468223791417708E-2</v>
      </c>
      <c r="Y408" s="55">
        <f t="shared" si="417"/>
        <v>51</v>
      </c>
      <c r="Z408" s="55">
        <f t="shared" si="418"/>
        <v>417.25</v>
      </c>
      <c r="AA408" s="90"/>
      <c r="AB408" s="35">
        <f t="shared" si="423"/>
        <v>4</v>
      </c>
      <c r="AC408" s="51" t="s">
        <v>367</v>
      </c>
      <c r="AD408" s="2">
        <v>0.7</v>
      </c>
      <c r="AE408" s="48" t="str">
        <f t="shared" si="406"/>
        <v>75-79</v>
      </c>
      <c r="AF408" s="45">
        <f t="shared" si="407"/>
        <v>107003</v>
      </c>
      <c r="AG408" s="45">
        <f t="shared" si="408"/>
        <v>92584</v>
      </c>
      <c r="AH408" s="45">
        <f t="shared" si="409"/>
        <v>85533</v>
      </c>
      <c r="AI408" s="46">
        <f t="shared" si="419"/>
        <v>7051</v>
      </c>
      <c r="AJ408" s="1">
        <f t="shared" si="410"/>
        <v>204</v>
      </c>
      <c r="AK408" s="1">
        <f t="shared" si="411"/>
        <v>1669</v>
      </c>
    </row>
    <row r="409" spans="1:37" ht="15" thickBot="1" x14ac:dyDescent="0.4">
      <c r="A409" s="54" t="str">
        <f t="shared" si="420"/>
        <v>80-84</v>
      </c>
      <c r="B409" s="55">
        <f t="shared" si="421"/>
        <v>69877</v>
      </c>
      <c r="C409" s="55">
        <f t="shared" si="401"/>
        <v>61402</v>
      </c>
      <c r="D409" s="55">
        <f t="shared" si="402"/>
        <v>87.9</v>
      </c>
      <c r="E409" s="55">
        <f t="shared" si="403"/>
        <v>56358</v>
      </c>
      <c r="F409" s="55"/>
      <c r="G409" s="55">
        <f t="shared" si="404"/>
        <v>80.7</v>
      </c>
      <c r="H409" s="55">
        <f t="shared" si="405"/>
        <v>117760</v>
      </c>
      <c r="J409" s="76" t="s">
        <v>322</v>
      </c>
      <c r="K409" s="24">
        <v>69877</v>
      </c>
      <c r="L409" s="24">
        <v>61512</v>
      </c>
      <c r="M409" s="76">
        <v>88</v>
      </c>
      <c r="N409" s="24">
        <v>57218</v>
      </c>
      <c r="O409" s="76">
        <v>81.900000000000006</v>
      </c>
      <c r="P409" s="76"/>
      <c r="Q409" s="24">
        <v>118730</v>
      </c>
      <c r="S409" s="57" t="str">
        <f t="shared" si="412"/>
        <v>80-84</v>
      </c>
      <c r="T409" s="56">
        <f t="shared" si="413"/>
        <v>110</v>
      </c>
      <c r="U409" s="56">
        <f t="shared" si="414"/>
        <v>860</v>
      </c>
      <c r="V409" s="56"/>
      <c r="W409" s="56">
        <f t="shared" si="415"/>
        <v>970</v>
      </c>
      <c r="X409" s="62">
        <f t="shared" si="416"/>
        <v>9.9583559659605289E-3</v>
      </c>
      <c r="Y409" s="55">
        <f t="shared" si="417"/>
        <v>27.5</v>
      </c>
      <c r="Z409" s="55">
        <f t="shared" si="418"/>
        <v>215</v>
      </c>
      <c r="AA409" s="90"/>
      <c r="AB409" s="35">
        <f t="shared" si="423"/>
        <v>4</v>
      </c>
      <c r="AC409" s="50">
        <f>N413/K413</f>
        <v>0.34344131383870169</v>
      </c>
      <c r="AD409" s="2">
        <f>AC409/AD408</f>
        <v>0.49063044834100245</v>
      </c>
      <c r="AE409" s="48" t="str">
        <f t="shared" si="406"/>
        <v>80-84</v>
      </c>
      <c r="AF409" s="45">
        <f t="shared" si="407"/>
        <v>69877</v>
      </c>
      <c r="AG409" s="45">
        <f t="shared" si="408"/>
        <v>61512</v>
      </c>
      <c r="AH409" s="45">
        <f t="shared" si="409"/>
        <v>57218</v>
      </c>
      <c r="AI409" s="46">
        <f t="shared" si="419"/>
        <v>4294</v>
      </c>
      <c r="AJ409" s="1">
        <f t="shared" si="410"/>
        <v>110</v>
      </c>
      <c r="AK409" s="1">
        <f t="shared" si="411"/>
        <v>860</v>
      </c>
    </row>
    <row r="410" spans="1:37" ht="15" thickBot="1" x14ac:dyDescent="0.4">
      <c r="A410" s="54" t="str">
        <f t="shared" si="420"/>
        <v>85-89</v>
      </c>
      <c r="B410" s="55">
        <f t="shared" si="421"/>
        <v>44852</v>
      </c>
      <c r="C410" s="55">
        <f t="shared" si="401"/>
        <v>39268</v>
      </c>
      <c r="D410" s="55">
        <f t="shared" si="402"/>
        <v>87.5</v>
      </c>
      <c r="E410" s="55">
        <f t="shared" si="403"/>
        <v>36438</v>
      </c>
      <c r="F410" s="55"/>
      <c r="G410" s="55">
        <f t="shared" si="404"/>
        <v>81.2</v>
      </c>
      <c r="H410" s="55">
        <f t="shared" si="405"/>
        <v>75706</v>
      </c>
      <c r="J410" s="75" t="s">
        <v>323</v>
      </c>
      <c r="K410" s="22">
        <v>44852</v>
      </c>
      <c r="L410" s="22">
        <v>39327</v>
      </c>
      <c r="M410" s="75">
        <v>87.7</v>
      </c>
      <c r="N410" s="22">
        <v>36948</v>
      </c>
      <c r="O410" s="75">
        <v>82.4</v>
      </c>
      <c r="P410" s="75"/>
      <c r="Q410" s="22">
        <v>76275</v>
      </c>
      <c r="S410" s="54" t="str">
        <f t="shared" si="412"/>
        <v>85-89</v>
      </c>
      <c r="T410" s="55">
        <f t="shared" si="413"/>
        <v>59</v>
      </c>
      <c r="U410" s="55">
        <f t="shared" si="414"/>
        <v>510</v>
      </c>
      <c r="V410" s="55"/>
      <c r="W410" s="55">
        <f t="shared" si="415"/>
        <v>569</v>
      </c>
      <c r="X410" s="58">
        <f t="shared" si="416"/>
        <v>5.3413000181061019E-3</v>
      </c>
      <c r="Y410" s="55">
        <f t="shared" si="417"/>
        <v>14.75</v>
      </c>
      <c r="Z410" s="55">
        <f t="shared" si="418"/>
        <v>127.5</v>
      </c>
      <c r="AA410" s="90"/>
      <c r="AB410" s="35">
        <f t="shared" si="423"/>
        <v>4</v>
      </c>
      <c r="AC410" s="49" t="s">
        <v>362</v>
      </c>
      <c r="AD410" s="35"/>
      <c r="AE410" s="48" t="str">
        <f t="shared" si="406"/>
        <v>85-89</v>
      </c>
      <c r="AF410" s="45">
        <f t="shared" si="407"/>
        <v>44852</v>
      </c>
      <c r="AG410" s="45">
        <f t="shared" si="408"/>
        <v>39327</v>
      </c>
      <c r="AH410" s="45">
        <f t="shared" si="409"/>
        <v>36948</v>
      </c>
      <c r="AI410" s="46">
        <f t="shared" si="419"/>
        <v>2379</v>
      </c>
      <c r="AJ410" s="1">
        <f t="shared" si="410"/>
        <v>59</v>
      </c>
      <c r="AK410" s="1">
        <f t="shared" si="411"/>
        <v>510</v>
      </c>
    </row>
    <row r="411" spans="1:37" ht="15" thickBot="1" x14ac:dyDescent="0.4">
      <c r="A411" s="54" t="str">
        <f t="shared" si="420"/>
        <v>90+</v>
      </c>
      <c r="B411" s="55">
        <f t="shared" si="421"/>
        <v>28637</v>
      </c>
      <c r="C411" s="55">
        <f t="shared" si="401"/>
        <v>25021</v>
      </c>
      <c r="D411" s="55">
        <f t="shared" si="402"/>
        <v>87.4</v>
      </c>
      <c r="E411" s="55">
        <f t="shared" si="403"/>
        <v>23513</v>
      </c>
      <c r="F411" s="55"/>
      <c r="G411" s="55">
        <f t="shared" si="404"/>
        <v>82.1</v>
      </c>
      <c r="H411" s="55">
        <f t="shared" si="405"/>
        <v>48534</v>
      </c>
      <c r="J411" s="76" t="s">
        <v>324</v>
      </c>
      <c r="K411" s="24">
        <v>28637</v>
      </c>
      <c r="L411" s="24">
        <v>25055</v>
      </c>
      <c r="M411" s="76">
        <v>87.5</v>
      </c>
      <c r="N411" s="24">
        <v>23768</v>
      </c>
      <c r="O411" s="76">
        <v>83</v>
      </c>
      <c r="P411" s="76"/>
      <c r="Q411" s="24">
        <v>48823</v>
      </c>
      <c r="S411" s="57" t="str">
        <f t="shared" si="412"/>
        <v>90+</v>
      </c>
      <c r="T411" s="56">
        <f t="shared" si="413"/>
        <v>34</v>
      </c>
      <c r="U411" s="56">
        <f t="shared" si="414"/>
        <v>255</v>
      </c>
      <c r="V411" s="56"/>
      <c r="W411" s="56">
        <f t="shared" si="415"/>
        <v>289</v>
      </c>
      <c r="X411" s="62">
        <f t="shared" si="416"/>
        <v>3.0780372985696179E-3</v>
      </c>
      <c r="Y411" s="55">
        <f t="shared" si="417"/>
        <v>8.5</v>
      </c>
      <c r="Z411" s="55">
        <f t="shared" si="418"/>
        <v>63.75</v>
      </c>
      <c r="AA411" s="90"/>
      <c r="AB411" s="35">
        <f t="shared" si="423"/>
        <v>4</v>
      </c>
      <c r="AC411" s="51" t="s">
        <v>366</v>
      </c>
      <c r="AD411" s="2">
        <v>0.7</v>
      </c>
      <c r="AE411" s="48" t="str">
        <f t="shared" si="406"/>
        <v>90+</v>
      </c>
      <c r="AF411" s="45">
        <f t="shared" si="407"/>
        <v>28637</v>
      </c>
      <c r="AG411" s="45">
        <f t="shared" si="408"/>
        <v>25055</v>
      </c>
      <c r="AH411" s="45">
        <f t="shared" si="409"/>
        <v>23768</v>
      </c>
      <c r="AI411" s="46">
        <f t="shared" si="419"/>
        <v>1287</v>
      </c>
      <c r="AJ411" s="1">
        <f t="shared" si="410"/>
        <v>34</v>
      </c>
      <c r="AK411" s="1">
        <f t="shared" si="411"/>
        <v>255</v>
      </c>
    </row>
    <row r="412" spans="1:37" ht="15" thickBot="1" x14ac:dyDescent="0.4">
      <c r="A412" s="54" t="str">
        <f t="shared" si="420"/>
        <v>Unknown</v>
      </c>
      <c r="B412" s="55" t="str">
        <f t="shared" si="421"/>
        <v>NA</v>
      </c>
      <c r="C412" s="55">
        <f t="shared" si="401"/>
        <v>61555</v>
      </c>
      <c r="D412" s="55" t="str">
        <f t="shared" si="402"/>
        <v>NA</v>
      </c>
      <c r="E412" s="55">
        <f t="shared" si="403"/>
        <v>14699</v>
      </c>
      <c r="F412" s="55"/>
      <c r="G412" s="55" t="str">
        <f t="shared" si="404"/>
        <v>NA</v>
      </c>
      <c r="H412" s="55">
        <f t="shared" si="405"/>
        <v>76254</v>
      </c>
      <c r="J412" s="75" t="s">
        <v>325</v>
      </c>
      <c r="K412" s="75" t="s">
        <v>326</v>
      </c>
      <c r="L412" s="22">
        <v>62630</v>
      </c>
      <c r="M412" s="75" t="s">
        <v>326</v>
      </c>
      <c r="N412" s="22">
        <v>16338</v>
      </c>
      <c r="O412" s="75" t="s">
        <v>326</v>
      </c>
      <c r="P412" s="75"/>
      <c r="Q412" s="22">
        <v>78968</v>
      </c>
      <c r="S412" s="54" t="str">
        <f t="shared" si="412"/>
        <v>Unknown</v>
      </c>
      <c r="T412" s="54">
        <f t="shared" si="413"/>
        <v>1075</v>
      </c>
      <c r="U412" s="54">
        <f t="shared" si="414"/>
        <v>1639</v>
      </c>
      <c r="V412" s="54"/>
      <c r="W412" s="54">
        <f t="shared" si="415"/>
        <v>2714</v>
      </c>
      <c r="X412" s="58">
        <f t="shared" si="416"/>
        <v>9.7320296940068801E-2</v>
      </c>
      <c r="Y412" s="55">
        <f t="shared" si="417"/>
        <v>268.75</v>
      </c>
      <c r="Z412" s="55">
        <f t="shared" si="418"/>
        <v>409.75</v>
      </c>
      <c r="AA412" s="90"/>
      <c r="AB412" s="35">
        <f t="shared" si="423"/>
        <v>4</v>
      </c>
      <c r="AC412" s="50">
        <f>L414/K414</f>
        <v>0.60721712737966327</v>
      </c>
      <c r="AD412" s="2">
        <f>AC412/AD411</f>
        <v>0.86745303911380467</v>
      </c>
      <c r="AE412" s="47" t="str">
        <f t="shared" si="406"/>
        <v>Unknown</v>
      </c>
      <c r="AF412" s="45" t="str">
        <f t="shared" si="407"/>
        <v>NA</v>
      </c>
      <c r="AG412" s="45">
        <f t="shared" si="408"/>
        <v>62630</v>
      </c>
      <c r="AH412" s="45">
        <f t="shared" si="409"/>
        <v>16338</v>
      </c>
      <c r="AI412" s="45">
        <f t="shared" si="419"/>
        <v>46292</v>
      </c>
      <c r="AJ412" s="1">
        <f t="shared" si="410"/>
        <v>1075</v>
      </c>
      <c r="AK412" s="1">
        <f t="shared" si="411"/>
        <v>1639</v>
      </c>
    </row>
    <row r="413" spans="1:37" ht="15" thickBot="1" x14ac:dyDescent="0.4">
      <c r="A413" s="54" t="str">
        <f t="shared" si="420"/>
        <v>12+</v>
      </c>
      <c r="B413" s="55">
        <f t="shared" si="421"/>
        <v>3806860</v>
      </c>
      <c r="C413" s="55">
        <f t="shared" si="401"/>
        <v>2691359</v>
      </c>
      <c r="D413" s="55">
        <f t="shared" si="402"/>
        <v>70.7</v>
      </c>
      <c r="E413" s="55">
        <f t="shared" si="403"/>
        <v>1113341</v>
      </c>
      <c r="F413" s="55"/>
      <c r="G413" s="55">
        <f t="shared" si="404"/>
        <v>29.2</v>
      </c>
      <c r="H413" s="55">
        <f t="shared" si="405"/>
        <v>3804700</v>
      </c>
      <c r="J413" s="76" t="s">
        <v>327</v>
      </c>
      <c r="K413" s="24">
        <v>3806860</v>
      </c>
      <c r="L413" s="24">
        <v>2714651</v>
      </c>
      <c r="M413" s="76">
        <v>71.3</v>
      </c>
      <c r="N413" s="24">
        <v>1307433</v>
      </c>
      <c r="O413" s="76">
        <v>34.299999999999997</v>
      </c>
      <c r="P413" s="76"/>
      <c r="Q413" s="24">
        <v>4022084</v>
      </c>
      <c r="S413" s="57" t="str">
        <f t="shared" si="412"/>
        <v>12+</v>
      </c>
      <c r="T413" s="60">
        <f>L413-C413</f>
        <v>23292</v>
      </c>
      <c r="U413" s="60">
        <f t="shared" si="414"/>
        <v>194092</v>
      </c>
      <c r="V413" s="60"/>
      <c r="W413" s="63">
        <f t="shared" si="415"/>
        <v>217384</v>
      </c>
      <c r="X413" s="62">
        <f t="shared" si="416"/>
        <v>2.1086366105377512</v>
      </c>
      <c r="Y413" s="60">
        <f t="shared" si="417"/>
        <v>5823</v>
      </c>
      <c r="Z413" s="60">
        <f t="shared" si="418"/>
        <v>48523</v>
      </c>
      <c r="AA413" s="91"/>
      <c r="AB413" s="35">
        <f t="shared" si="423"/>
        <v>4</v>
      </c>
      <c r="AC413" s="51" t="s">
        <v>367</v>
      </c>
      <c r="AD413" s="2">
        <v>0.7</v>
      </c>
      <c r="AE413" s="35"/>
      <c r="AF413" s="35"/>
      <c r="AG413" s="38"/>
      <c r="AH413" s="35"/>
      <c r="AI413" s="35"/>
      <c r="AJ413" s="35"/>
      <c r="AK413" s="35"/>
    </row>
    <row r="414" spans="1:37" x14ac:dyDescent="0.35">
      <c r="A414" s="54" t="str">
        <f t="shared" si="420"/>
        <v>ALL</v>
      </c>
      <c r="B414" s="55">
        <f t="shared" si="421"/>
        <v>4470643</v>
      </c>
      <c r="C414" s="55">
        <f t="shared" si="401"/>
        <v>2691359</v>
      </c>
      <c r="D414" s="55">
        <f t="shared" si="402"/>
        <v>60.2</v>
      </c>
      <c r="E414" s="55">
        <f t="shared" si="403"/>
        <v>1113341</v>
      </c>
      <c r="F414" s="55"/>
      <c r="G414" s="55">
        <f t="shared" si="404"/>
        <v>24.9</v>
      </c>
      <c r="H414" s="55">
        <f t="shared" si="405"/>
        <v>3804700</v>
      </c>
      <c r="J414" s="75" t="s">
        <v>328</v>
      </c>
      <c r="K414" s="22">
        <v>4470643</v>
      </c>
      <c r="L414" s="22">
        <v>2714651</v>
      </c>
      <c r="M414" s="75">
        <v>60.7</v>
      </c>
      <c r="N414" s="22">
        <v>1307433</v>
      </c>
      <c r="O414" s="75">
        <v>29.2</v>
      </c>
      <c r="P414" s="75"/>
      <c r="Q414" s="22">
        <v>4022084</v>
      </c>
      <c r="S414" s="54" t="str">
        <f t="shared" si="412"/>
        <v>ALL</v>
      </c>
      <c r="T414" s="60">
        <f t="shared" ref="T414" si="424">L414-C414</f>
        <v>23292</v>
      </c>
      <c r="U414" s="60">
        <f t="shared" si="414"/>
        <v>194092</v>
      </c>
      <c r="V414" s="60"/>
      <c r="W414" s="63">
        <f t="shared" si="415"/>
        <v>217384</v>
      </c>
      <c r="X414" s="58">
        <f t="shared" si="416"/>
        <v>2.1086366105377512</v>
      </c>
      <c r="Y414" s="60">
        <f t="shared" si="417"/>
        <v>5823</v>
      </c>
      <c r="Z414" s="60">
        <f t="shared" si="418"/>
        <v>48523</v>
      </c>
      <c r="AA414" s="91"/>
      <c r="AB414" s="35">
        <f t="shared" si="423"/>
        <v>4</v>
      </c>
      <c r="AC414" s="50">
        <f>N414/K414</f>
        <v>0.29244853592648751</v>
      </c>
      <c r="AD414" s="2">
        <f>AC414/AD413</f>
        <v>0.41778362275212505</v>
      </c>
      <c r="AE414" s="35"/>
      <c r="AF414" s="35"/>
      <c r="AG414" s="2">
        <f>T413/L413</f>
        <v>8.58010845593043E-3</v>
      </c>
      <c r="AH414" s="2">
        <f>U413/N413</f>
        <v>0.14845273142103649</v>
      </c>
      <c r="AI414" s="2">
        <f>W413/Q413</f>
        <v>5.4047603182827607E-2</v>
      </c>
      <c r="AJ414" s="35"/>
      <c r="AK414" s="35"/>
    </row>
    <row r="415" spans="1:37" x14ac:dyDescent="0.35">
      <c r="A415" s="110">
        <f>J392</f>
        <v>44371</v>
      </c>
      <c r="B415" s="110"/>
      <c r="C415" s="110"/>
      <c r="D415" s="110"/>
      <c r="E415" s="110"/>
      <c r="F415" s="110"/>
      <c r="G415" s="110"/>
      <c r="H415" s="110"/>
      <c r="J415" s="110">
        <v>44375</v>
      </c>
      <c r="K415" s="110"/>
      <c r="L415" s="110"/>
      <c r="M415" s="110"/>
      <c r="N415" s="110"/>
      <c r="O415" s="110"/>
      <c r="P415" s="110"/>
      <c r="Q415" s="110"/>
      <c r="S415" s="113" t="str">
        <f>"Change " &amp; TEXT(A415,"DDDD MMM DD, YYYY") &amp; " -  " &amp;TEXT(J415,"DDDD MMM DD, YYYY")</f>
        <v>Change Thursday Jun 24, 2021 -  Monday Jun 28, 2021</v>
      </c>
      <c r="T415" s="113"/>
      <c r="U415" s="113"/>
      <c r="V415" s="113"/>
      <c r="W415" s="113"/>
      <c r="X415" s="113"/>
      <c r="Y415" s="113"/>
      <c r="Z415" s="113"/>
      <c r="AA415" s="88"/>
      <c r="AB415" s="35"/>
      <c r="AC415" s="65">
        <f>A415</f>
        <v>44371</v>
      </c>
      <c r="AD415" s="35"/>
      <c r="AE415" s="35"/>
      <c r="AF415" s="35"/>
      <c r="AG415" s="35"/>
      <c r="AH415" s="35"/>
      <c r="AI415" s="35"/>
      <c r="AJ415" s="35"/>
      <c r="AK415" s="35"/>
    </row>
    <row r="416" spans="1:37" ht="36" thickBot="1" x14ac:dyDescent="0.4">
      <c r="A416" s="53" t="str">
        <f>J393</f>
        <v>Age group</v>
      </c>
      <c r="B416" s="53" t="str">
        <f t="shared" ref="B416" si="425">K393</f>
        <v>Population</v>
      </c>
      <c r="C416" s="53" t="str">
        <f t="shared" ref="C416:C437" si="426">L393</f>
        <v>At least 1 dose</v>
      </c>
      <c r="D416" s="53" t="str">
        <f t="shared" ref="D416:D437" si="427">M393</f>
        <v>% of population with at least 1 dose</v>
      </c>
      <c r="E416" s="53" t="str">
        <f t="shared" ref="E416:E437" si="428">N393</f>
        <v>2 doses</v>
      </c>
      <c r="F416" s="53"/>
      <c r="G416" s="53" t="str">
        <f t="shared" ref="G416:G437" si="429">O393</f>
        <v>% of population fully vaccinated</v>
      </c>
      <c r="H416" s="53" t="str">
        <f t="shared" ref="H416:H437" si="430">Q393</f>
        <v>Total administered</v>
      </c>
      <c r="J416" s="25" t="s">
        <v>305</v>
      </c>
      <c r="K416" s="25" t="s">
        <v>2</v>
      </c>
      <c r="L416" s="25" t="s">
        <v>368</v>
      </c>
      <c r="M416" s="25" t="s">
        <v>306</v>
      </c>
      <c r="N416" s="25" t="s">
        <v>369</v>
      </c>
      <c r="O416" s="25" t="s">
        <v>307</v>
      </c>
      <c r="P416" s="25"/>
      <c r="Q416" s="25" t="s">
        <v>304</v>
      </c>
      <c r="S416" s="53" t="s">
        <v>305</v>
      </c>
      <c r="T416" s="53" t="s">
        <v>302</v>
      </c>
      <c r="U416" s="53" t="s">
        <v>303</v>
      </c>
      <c r="V416" s="53" t="s">
        <v>390</v>
      </c>
      <c r="W416" s="53" t="s">
        <v>304</v>
      </c>
      <c r="X416" s="53" t="s">
        <v>335</v>
      </c>
      <c r="Y416" s="53" t="s">
        <v>336</v>
      </c>
      <c r="Z416" s="53" t="s">
        <v>337</v>
      </c>
      <c r="AA416" s="53" t="s">
        <v>391</v>
      </c>
      <c r="AB416" s="35"/>
      <c r="AC416" s="49" t="s">
        <v>365</v>
      </c>
      <c r="AD416" s="64"/>
      <c r="AE416" s="47" t="str">
        <f t="shared" ref="AE416:AE435" si="431">J416</f>
        <v>Age group</v>
      </c>
      <c r="AF416" s="47" t="str">
        <f t="shared" ref="AF416:AF435" si="432">K416</f>
        <v>Population</v>
      </c>
      <c r="AG416" s="47" t="str">
        <f t="shared" ref="AG416:AG435" si="433">L416</f>
        <v>At least 1 dose</v>
      </c>
      <c r="AH416" s="47" t="str">
        <f t="shared" ref="AH416:AH435" si="434">N416</f>
        <v>2 doses</v>
      </c>
      <c r="AI416" s="47" t="s">
        <v>334</v>
      </c>
      <c r="AJ416" s="47" t="str">
        <f t="shared" ref="AJ416:AJ435" si="435">T416</f>
        <v>Dose 1</v>
      </c>
      <c r="AK416" s="47" t="str">
        <f t="shared" ref="AK416:AK435" si="436">U416</f>
        <v>Dose 2</v>
      </c>
    </row>
    <row r="417" spans="1:37" ht="15" thickBot="1" x14ac:dyDescent="0.4">
      <c r="A417" s="54" t="str">
        <f>J394</f>
        <v>00-11</v>
      </c>
      <c r="B417" s="55">
        <f>K394</f>
        <v>663783</v>
      </c>
      <c r="C417" s="55">
        <f t="shared" si="426"/>
        <v>0</v>
      </c>
      <c r="D417" s="55">
        <f t="shared" si="427"/>
        <v>0</v>
      </c>
      <c r="E417" s="55">
        <f t="shared" si="428"/>
        <v>0</v>
      </c>
      <c r="F417" s="55"/>
      <c r="G417" s="55">
        <f t="shared" si="429"/>
        <v>0</v>
      </c>
      <c r="H417" s="55">
        <f t="shared" si="430"/>
        <v>0</v>
      </c>
      <c r="J417" s="75" t="s">
        <v>308</v>
      </c>
      <c r="K417" s="22">
        <v>660747</v>
      </c>
      <c r="L417" s="75">
        <v>0</v>
      </c>
      <c r="M417" s="75">
        <v>0</v>
      </c>
      <c r="N417" s="75">
        <v>0</v>
      </c>
      <c r="O417" s="75">
        <v>0</v>
      </c>
      <c r="P417" s="75"/>
      <c r="Q417" s="75">
        <v>0</v>
      </c>
      <c r="S417" s="54" t="str">
        <f t="shared" ref="S417:S437" si="437">A417</f>
        <v>00-11</v>
      </c>
      <c r="T417" s="55">
        <f t="shared" ref="T417:T435" si="438">L417-C417</f>
        <v>0</v>
      </c>
      <c r="U417" s="55">
        <f t="shared" ref="U417:U437" si="439">N417-E417</f>
        <v>0</v>
      </c>
      <c r="V417" s="55"/>
      <c r="W417" s="55">
        <f t="shared" ref="W417:W437" si="440">Q417-H417</f>
        <v>0</v>
      </c>
      <c r="X417" s="58">
        <f t="shared" ref="X417:X437" si="441">T417/T$299</f>
        <v>0</v>
      </c>
      <c r="Y417" s="55">
        <f t="shared" ref="Y417:Y437" si="442">T417/$AB417</f>
        <v>0</v>
      </c>
      <c r="Z417" s="55">
        <f t="shared" ref="Z417:Z437" si="443">U417/$AB417</f>
        <v>0</v>
      </c>
      <c r="AA417" s="90"/>
      <c r="AB417" s="35">
        <f>IF(DATEDIF(A415,J415,"D")&lt;1,1,DATEDIF(A415,J415,"D"))</f>
        <v>4</v>
      </c>
      <c r="AC417" s="51" t="s">
        <v>366</v>
      </c>
      <c r="AD417" s="2">
        <v>0.7</v>
      </c>
      <c r="AE417" s="47" t="str">
        <f t="shared" si="431"/>
        <v>00-11</v>
      </c>
      <c r="AF417" s="45">
        <f t="shared" si="432"/>
        <v>660747</v>
      </c>
      <c r="AG417" s="45">
        <f t="shared" si="433"/>
        <v>0</v>
      </c>
      <c r="AH417" s="45">
        <f t="shared" si="434"/>
        <v>0</v>
      </c>
      <c r="AI417" s="45">
        <f t="shared" ref="AI417:AI435" si="444">AG417-AH417</f>
        <v>0</v>
      </c>
      <c r="AJ417" s="1">
        <f t="shared" si="435"/>
        <v>0</v>
      </c>
      <c r="AK417" s="1">
        <f t="shared" si="436"/>
        <v>0</v>
      </c>
    </row>
    <row r="418" spans="1:37" ht="15" thickBot="1" x14ac:dyDescent="0.4">
      <c r="A418" s="54" t="str">
        <f t="shared" ref="A418:A437" si="445">J395</f>
        <v>12-14</v>
      </c>
      <c r="B418" s="55">
        <f t="shared" ref="B418:B437" si="446">K395</f>
        <v>166087</v>
      </c>
      <c r="C418" s="60">
        <f t="shared" si="426"/>
        <v>93890</v>
      </c>
      <c r="D418" s="55">
        <f t="shared" si="427"/>
        <v>56.5</v>
      </c>
      <c r="E418" s="60">
        <f t="shared" si="428"/>
        <v>8246</v>
      </c>
      <c r="F418" s="60"/>
      <c r="G418" s="55">
        <f t="shared" si="429"/>
        <v>5</v>
      </c>
      <c r="H418" s="55">
        <f t="shared" si="430"/>
        <v>102136</v>
      </c>
      <c r="J418" s="54" t="str">
        <f t="shared" ref="J418" si="447">S395</f>
        <v>12-14</v>
      </c>
      <c r="K418" s="24">
        <v>162530</v>
      </c>
      <c r="L418" s="24">
        <v>95185</v>
      </c>
      <c r="M418" s="76">
        <v>58.6</v>
      </c>
      <c r="N418" s="24">
        <v>18534</v>
      </c>
      <c r="O418" s="76">
        <v>11.4</v>
      </c>
      <c r="P418" s="76"/>
      <c r="Q418" s="24">
        <v>113719</v>
      </c>
      <c r="S418" s="59" t="str">
        <f t="shared" si="437"/>
        <v>12-14</v>
      </c>
      <c r="T418" s="60">
        <f t="shared" si="438"/>
        <v>1295</v>
      </c>
      <c r="U418" s="60">
        <f t="shared" si="439"/>
        <v>10288</v>
      </c>
      <c r="V418" s="60"/>
      <c r="W418" s="60">
        <f t="shared" si="440"/>
        <v>11583</v>
      </c>
      <c r="X418" s="61">
        <f t="shared" si="441"/>
        <v>0.11723700887198986</v>
      </c>
      <c r="Y418" s="60">
        <f t="shared" si="442"/>
        <v>323.75</v>
      </c>
      <c r="Z418" s="60">
        <f t="shared" si="443"/>
        <v>2572</v>
      </c>
      <c r="AA418" s="91"/>
      <c r="AB418" s="35">
        <f>AB417</f>
        <v>4</v>
      </c>
      <c r="AC418" s="50">
        <f>C436/B436</f>
        <v>0.71309451884230046</v>
      </c>
      <c r="AD418" s="2">
        <f>AC418/AD417</f>
        <v>1.0187064554890006</v>
      </c>
      <c r="AE418" s="47" t="str">
        <f t="shared" si="431"/>
        <v>12-14</v>
      </c>
      <c r="AF418" s="45">
        <f t="shared" si="432"/>
        <v>162530</v>
      </c>
      <c r="AG418" s="45">
        <f t="shared" si="433"/>
        <v>95185</v>
      </c>
      <c r="AH418" s="45">
        <f t="shared" si="434"/>
        <v>18534</v>
      </c>
      <c r="AI418" s="45">
        <f t="shared" si="444"/>
        <v>76651</v>
      </c>
      <c r="AJ418" s="1">
        <f t="shared" si="435"/>
        <v>1295</v>
      </c>
      <c r="AK418" s="1">
        <f t="shared" si="436"/>
        <v>10288</v>
      </c>
    </row>
    <row r="419" spans="1:37" ht="15" thickBot="1" x14ac:dyDescent="0.4">
      <c r="A419" s="54" t="str">
        <f t="shared" si="445"/>
        <v>15-19</v>
      </c>
      <c r="B419" s="55">
        <f t="shared" si="446"/>
        <v>258656</v>
      </c>
      <c r="C419" s="60">
        <f t="shared" si="426"/>
        <v>157544</v>
      </c>
      <c r="D419" s="55">
        <f t="shared" si="427"/>
        <v>60.9</v>
      </c>
      <c r="E419" s="60">
        <f t="shared" si="428"/>
        <v>23800</v>
      </c>
      <c r="F419" s="60"/>
      <c r="G419" s="55">
        <f t="shared" si="429"/>
        <v>9.1999999999999993</v>
      </c>
      <c r="H419" s="55">
        <f t="shared" si="430"/>
        <v>181344</v>
      </c>
      <c r="J419" s="75" t="s">
        <v>309</v>
      </c>
      <c r="K419" s="22">
        <v>256743</v>
      </c>
      <c r="L419" s="22">
        <v>159256</v>
      </c>
      <c r="M419" s="75">
        <v>62</v>
      </c>
      <c r="N419" s="22">
        <v>41042</v>
      </c>
      <c r="O419" s="75">
        <v>16</v>
      </c>
      <c r="P419" s="75"/>
      <c r="Q419" s="22">
        <v>200298</v>
      </c>
      <c r="S419" s="54" t="str">
        <f t="shared" si="437"/>
        <v>15-19</v>
      </c>
      <c r="T419" s="60">
        <f t="shared" si="438"/>
        <v>1712</v>
      </c>
      <c r="U419" s="60">
        <f t="shared" si="439"/>
        <v>17242</v>
      </c>
      <c r="V419" s="60"/>
      <c r="W419" s="60">
        <f t="shared" si="440"/>
        <v>18954</v>
      </c>
      <c r="X419" s="61">
        <f t="shared" si="441"/>
        <v>0.15498823103385842</v>
      </c>
      <c r="Y419" s="60">
        <f t="shared" si="442"/>
        <v>428</v>
      </c>
      <c r="Z419" s="60">
        <f t="shared" si="443"/>
        <v>4310.5</v>
      </c>
      <c r="AA419" s="91"/>
      <c r="AB419" s="35">
        <f t="shared" ref="AB419:AB437" si="448">AB418</f>
        <v>4</v>
      </c>
      <c r="AC419" s="52" t="s">
        <v>367</v>
      </c>
      <c r="AD419" s="2">
        <v>0.7</v>
      </c>
      <c r="AE419" s="47" t="str">
        <f t="shared" si="431"/>
        <v>15-19</v>
      </c>
      <c r="AF419" s="45">
        <f t="shared" si="432"/>
        <v>256743</v>
      </c>
      <c r="AG419" s="45">
        <f t="shared" si="433"/>
        <v>159256</v>
      </c>
      <c r="AH419" s="45">
        <f t="shared" si="434"/>
        <v>41042</v>
      </c>
      <c r="AI419" s="45">
        <f t="shared" si="444"/>
        <v>118214</v>
      </c>
      <c r="AJ419" s="1">
        <f t="shared" si="435"/>
        <v>1712</v>
      </c>
      <c r="AK419" s="1">
        <f t="shared" si="436"/>
        <v>17242</v>
      </c>
    </row>
    <row r="420" spans="1:37" ht="15" thickBot="1" x14ac:dyDescent="0.4">
      <c r="A420" s="54" t="str">
        <f t="shared" si="445"/>
        <v>20-24</v>
      </c>
      <c r="B420" s="55">
        <f t="shared" si="446"/>
        <v>276991</v>
      </c>
      <c r="C420" s="55">
        <f t="shared" si="426"/>
        <v>162291</v>
      </c>
      <c r="D420" s="55">
        <f t="shared" si="427"/>
        <v>58.6</v>
      </c>
      <c r="E420" s="55">
        <f t="shared" si="428"/>
        <v>40583</v>
      </c>
      <c r="F420" s="55"/>
      <c r="G420" s="55">
        <f t="shared" si="429"/>
        <v>14.7</v>
      </c>
      <c r="H420" s="55">
        <f t="shared" si="430"/>
        <v>202874</v>
      </c>
      <c r="J420" s="76" t="s">
        <v>310</v>
      </c>
      <c r="K420" s="24">
        <v>277328</v>
      </c>
      <c r="L420" s="24">
        <v>164272</v>
      </c>
      <c r="M420" s="76">
        <v>59.2</v>
      </c>
      <c r="N420" s="24">
        <v>57623</v>
      </c>
      <c r="O420" s="76">
        <v>20.8</v>
      </c>
      <c r="P420" s="76"/>
      <c r="Q420" s="24">
        <v>221895</v>
      </c>
      <c r="S420" s="57" t="str">
        <f t="shared" si="437"/>
        <v>20-24</v>
      </c>
      <c r="T420" s="56">
        <f t="shared" si="438"/>
        <v>1981</v>
      </c>
      <c r="U420" s="56">
        <f t="shared" si="439"/>
        <v>17040</v>
      </c>
      <c r="V420" s="56"/>
      <c r="W420" s="56">
        <f t="shared" si="440"/>
        <v>19021</v>
      </c>
      <c r="X420" s="62">
        <f t="shared" si="441"/>
        <v>0.17934093789607097</v>
      </c>
      <c r="Y420" s="55">
        <f t="shared" si="442"/>
        <v>495.25</v>
      </c>
      <c r="Z420" s="55">
        <f t="shared" si="443"/>
        <v>4260</v>
      </c>
      <c r="AA420" s="90"/>
      <c r="AB420" s="35">
        <f t="shared" si="448"/>
        <v>4</v>
      </c>
      <c r="AC420" s="50">
        <f>E436/B436</f>
        <v>0.34344131383870169</v>
      </c>
      <c r="AD420" s="2">
        <f>AC420/AD419</f>
        <v>0.49063044834100245</v>
      </c>
      <c r="AE420" s="47" t="str">
        <f t="shared" si="431"/>
        <v>20-24</v>
      </c>
      <c r="AF420" s="45">
        <f t="shared" si="432"/>
        <v>277328</v>
      </c>
      <c r="AG420" s="45">
        <f t="shared" si="433"/>
        <v>164272</v>
      </c>
      <c r="AH420" s="45">
        <f t="shared" si="434"/>
        <v>57623</v>
      </c>
      <c r="AI420" s="45">
        <f t="shared" si="444"/>
        <v>106649</v>
      </c>
      <c r="AJ420" s="1">
        <f t="shared" si="435"/>
        <v>1981</v>
      </c>
      <c r="AK420" s="1">
        <f t="shared" si="436"/>
        <v>17040</v>
      </c>
    </row>
    <row r="421" spans="1:37" ht="15" thickBot="1" x14ac:dyDescent="0.4">
      <c r="A421" s="54" t="str">
        <f t="shared" si="445"/>
        <v>25-29</v>
      </c>
      <c r="B421" s="55">
        <f t="shared" si="446"/>
        <v>310735</v>
      </c>
      <c r="C421" s="55">
        <f t="shared" si="426"/>
        <v>179350</v>
      </c>
      <c r="D421" s="55">
        <f t="shared" si="427"/>
        <v>57.7</v>
      </c>
      <c r="E421" s="55">
        <f t="shared" si="428"/>
        <v>53493</v>
      </c>
      <c r="F421" s="55"/>
      <c r="G421" s="55">
        <f t="shared" si="429"/>
        <v>17.2</v>
      </c>
      <c r="H421" s="55">
        <f t="shared" si="430"/>
        <v>232843</v>
      </c>
      <c r="J421" s="75" t="s">
        <v>311</v>
      </c>
      <c r="K421" s="22">
        <v>314508</v>
      </c>
      <c r="L421" s="22">
        <v>181473</v>
      </c>
      <c r="M421" s="75">
        <v>57.7</v>
      </c>
      <c r="N421" s="22">
        <v>72241</v>
      </c>
      <c r="O421" s="75">
        <v>23</v>
      </c>
      <c r="P421" s="75"/>
      <c r="Q421" s="22">
        <v>253714</v>
      </c>
      <c r="S421" s="54" t="str">
        <f t="shared" si="437"/>
        <v>25-29</v>
      </c>
      <c r="T421" s="55">
        <f t="shared" si="438"/>
        <v>2123</v>
      </c>
      <c r="U421" s="55">
        <f t="shared" si="439"/>
        <v>18748</v>
      </c>
      <c r="V421" s="55"/>
      <c r="W421" s="55">
        <f t="shared" si="440"/>
        <v>20871</v>
      </c>
      <c r="X421" s="58">
        <f t="shared" si="441"/>
        <v>0.19219627014303819</v>
      </c>
      <c r="Y421" s="55">
        <f t="shared" si="442"/>
        <v>530.75</v>
      </c>
      <c r="Z421" s="55">
        <f t="shared" si="443"/>
        <v>4687</v>
      </c>
      <c r="AA421" s="90"/>
      <c r="AB421" s="35">
        <f t="shared" si="448"/>
        <v>4</v>
      </c>
      <c r="AC421" s="49" t="s">
        <v>363</v>
      </c>
      <c r="AD421" s="35"/>
      <c r="AE421" s="47" t="str">
        <f t="shared" si="431"/>
        <v>25-29</v>
      </c>
      <c r="AF421" s="45">
        <f t="shared" si="432"/>
        <v>314508</v>
      </c>
      <c r="AG421" s="45">
        <f t="shared" si="433"/>
        <v>181473</v>
      </c>
      <c r="AH421" s="45">
        <f t="shared" si="434"/>
        <v>72241</v>
      </c>
      <c r="AI421" s="45">
        <f t="shared" si="444"/>
        <v>109232</v>
      </c>
      <c r="AJ421" s="1">
        <f t="shared" si="435"/>
        <v>2123</v>
      </c>
      <c r="AK421" s="1">
        <f t="shared" si="436"/>
        <v>18748</v>
      </c>
    </row>
    <row r="422" spans="1:37" ht="15" thickBot="1" x14ac:dyDescent="0.4">
      <c r="A422" s="54" t="str">
        <f t="shared" si="445"/>
        <v>30-34</v>
      </c>
      <c r="B422" s="55">
        <f t="shared" si="446"/>
        <v>356322</v>
      </c>
      <c r="C422" s="55">
        <f t="shared" si="426"/>
        <v>214221</v>
      </c>
      <c r="D422" s="55">
        <f t="shared" si="427"/>
        <v>60.1</v>
      </c>
      <c r="E422" s="55">
        <f t="shared" si="428"/>
        <v>69883</v>
      </c>
      <c r="F422" s="55"/>
      <c r="G422" s="55">
        <f t="shared" si="429"/>
        <v>19.600000000000001</v>
      </c>
      <c r="H422" s="55">
        <f t="shared" si="430"/>
        <v>284104</v>
      </c>
      <c r="J422" s="76" t="s">
        <v>312</v>
      </c>
      <c r="K422" s="24">
        <v>356228</v>
      </c>
      <c r="L422" s="24">
        <v>216430</v>
      </c>
      <c r="M422" s="76">
        <v>60.8</v>
      </c>
      <c r="N422" s="24">
        <v>92481</v>
      </c>
      <c r="O422" s="76">
        <v>26</v>
      </c>
      <c r="P422" s="76"/>
      <c r="Q422" s="24">
        <v>308911</v>
      </c>
      <c r="S422" s="57" t="str">
        <f t="shared" si="437"/>
        <v>30-34</v>
      </c>
      <c r="T422" s="56">
        <f t="shared" si="438"/>
        <v>2209</v>
      </c>
      <c r="U422" s="56">
        <f t="shared" si="439"/>
        <v>22598</v>
      </c>
      <c r="V422" s="56"/>
      <c r="W422" s="56">
        <f t="shared" si="440"/>
        <v>24807</v>
      </c>
      <c r="X422" s="62">
        <f t="shared" si="441"/>
        <v>0.1999818938982437</v>
      </c>
      <c r="Y422" s="55">
        <f t="shared" si="442"/>
        <v>552.25</v>
      </c>
      <c r="Z422" s="55">
        <f t="shared" si="443"/>
        <v>5649.5</v>
      </c>
      <c r="AA422" s="90"/>
      <c r="AB422" s="35">
        <f t="shared" si="448"/>
        <v>4</v>
      </c>
      <c r="AC422" s="51" t="s">
        <v>366</v>
      </c>
      <c r="AD422" s="2">
        <v>0.7</v>
      </c>
      <c r="AE422" s="47" t="str">
        <f t="shared" si="431"/>
        <v>30-34</v>
      </c>
      <c r="AF422" s="45">
        <f t="shared" si="432"/>
        <v>356228</v>
      </c>
      <c r="AG422" s="45">
        <f t="shared" si="433"/>
        <v>216430</v>
      </c>
      <c r="AH422" s="45">
        <f t="shared" si="434"/>
        <v>92481</v>
      </c>
      <c r="AI422" s="45">
        <f t="shared" si="444"/>
        <v>123949</v>
      </c>
      <c r="AJ422" s="1">
        <f t="shared" si="435"/>
        <v>2209</v>
      </c>
      <c r="AK422" s="1">
        <f t="shared" si="436"/>
        <v>22598</v>
      </c>
    </row>
    <row r="423" spans="1:37" ht="15" thickBot="1" x14ac:dyDescent="0.4">
      <c r="A423" s="54" t="str">
        <f t="shared" si="445"/>
        <v>35-39</v>
      </c>
      <c r="B423" s="55">
        <f t="shared" si="446"/>
        <v>366699</v>
      </c>
      <c r="C423" s="55">
        <f t="shared" si="426"/>
        <v>232593</v>
      </c>
      <c r="D423" s="55">
        <f t="shared" si="427"/>
        <v>63.4</v>
      </c>
      <c r="E423" s="55">
        <f t="shared" si="428"/>
        <v>80126</v>
      </c>
      <c r="F423" s="55"/>
      <c r="G423" s="55">
        <f t="shared" si="429"/>
        <v>21.9</v>
      </c>
      <c r="H423" s="55">
        <f t="shared" si="430"/>
        <v>312719</v>
      </c>
      <c r="J423" s="75" t="s">
        <v>313</v>
      </c>
      <c r="K423" s="22">
        <v>359302</v>
      </c>
      <c r="L423" s="22">
        <v>234786</v>
      </c>
      <c r="M423" s="75">
        <v>65.3</v>
      </c>
      <c r="N423" s="22">
        <v>104474</v>
      </c>
      <c r="O423" s="75">
        <v>29.1</v>
      </c>
      <c r="P423" s="75"/>
      <c r="Q423" s="22">
        <v>339260</v>
      </c>
      <c r="S423" s="54" t="str">
        <f t="shared" si="437"/>
        <v>35-39</v>
      </c>
      <c r="T423" s="55">
        <f t="shared" si="438"/>
        <v>2193</v>
      </c>
      <c r="U423" s="55">
        <f t="shared" si="439"/>
        <v>24348</v>
      </c>
      <c r="V423" s="55"/>
      <c r="W423" s="55">
        <f t="shared" si="440"/>
        <v>26541</v>
      </c>
      <c r="X423" s="58">
        <f t="shared" si="441"/>
        <v>0.19853340575774037</v>
      </c>
      <c r="Y423" s="55">
        <f t="shared" si="442"/>
        <v>548.25</v>
      </c>
      <c r="Z423" s="55">
        <f t="shared" si="443"/>
        <v>6087</v>
      </c>
      <c r="AA423" s="90"/>
      <c r="AB423" s="35">
        <f t="shared" si="448"/>
        <v>4</v>
      </c>
      <c r="AC423" s="50">
        <f>C437/B437</f>
        <v>0.60721712737966327</v>
      </c>
      <c r="AD423" s="2">
        <f>AC423/AD422</f>
        <v>0.86745303911380467</v>
      </c>
      <c r="AE423" s="47" t="str">
        <f t="shared" si="431"/>
        <v>35-39</v>
      </c>
      <c r="AF423" s="45">
        <f t="shared" si="432"/>
        <v>359302</v>
      </c>
      <c r="AG423" s="45">
        <f t="shared" si="433"/>
        <v>234786</v>
      </c>
      <c r="AH423" s="45">
        <f t="shared" si="434"/>
        <v>104474</v>
      </c>
      <c r="AI423" s="45">
        <f t="shared" si="444"/>
        <v>130312</v>
      </c>
      <c r="AJ423" s="1">
        <f t="shared" si="435"/>
        <v>2193</v>
      </c>
      <c r="AK423" s="1">
        <f t="shared" si="436"/>
        <v>24348</v>
      </c>
    </row>
    <row r="424" spans="1:37" ht="15" thickBot="1" x14ac:dyDescent="0.4">
      <c r="A424" s="54" t="str">
        <f t="shared" si="445"/>
        <v>40-44</v>
      </c>
      <c r="B424" s="55">
        <f t="shared" si="446"/>
        <v>325544</v>
      </c>
      <c r="C424" s="55">
        <f t="shared" si="426"/>
        <v>220270</v>
      </c>
      <c r="D424" s="55">
        <f t="shared" si="427"/>
        <v>67.7</v>
      </c>
      <c r="E424" s="55">
        <f t="shared" si="428"/>
        <v>93927</v>
      </c>
      <c r="F424" s="55"/>
      <c r="G424" s="55">
        <f t="shared" si="429"/>
        <v>28.9</v>
      </c>
      <c r="H424" s="55">
        <f t="shared" si="430"/>
        <v>314197</v>
      </c>
      <c r="J424" s="76" t="s">
        <v>314</v>
      </c>
      <c r="K424" s="24">
        <v>319889</v>
      </c>
      <c r="L424" s="24">
        <v>222102</v>
      </c>
      <c r="M424" s="76">
        <v>69.400000000000006</v>
      </c>
      <c r="N424" s="24">
        <v>114748</v>
      </c>
      <c r="O424" s="76">
        <v>35.9</v>
      </c>
      <c r="P424" s="76"/>
      <c r="Q424" s="24">
        <v>336850</v>
      </c>
      <c r="S424" s="57" t="str">
        <f t="shared" si="437"/>
        <v>40-44</v>
      </c>
      <c r="T424" s="56">
        <f t="shared" si="438"/>
        <v>1832</v>
      </c>
      <c r="U424" s="56">
        <f t="shared" si="439"/>
        <v>20821</v>
      </c>
      <c r="V424" s="56"/>
      <c r="W424" s="56">
        <f t="shared" si="440"/>
        <v>22653</v>
      </c>
      <c r="X424" s="62">
        <f t="shared" si="441"/>
        <v>0.16585189208763354</v>
      </c>
      <c r="Y424" s="55">
        <f t="shared" si="442"/>
        <v>458</v>
      </c>
      <c r="Z424" s="55">
        <f t="shared" si="443"/>
        <v>5205.25</v>
      </c>
      <c r="AA424" s="90"/>
      <c r="AB424" s="35">
        <f t="shared" si="448"/>
        <v>4</v>
      </c>
      <c r="AC424" s="52" t="s">
        <v>367</v>
      </c>
      <c r="AD424" s="2">
        <v>0.7</v>
      </c>
      <c r="AE424" s="47" t="str">
        <f t="shared" si="431"/>
        <v>40-44</v>
      </c>
      <c r="AF424" s="45">
        <f t="shared" si="432"/>
        <v>319889</v>
      </c>
      <c r="AG424" s="45">
        <f t="shared" si="433"/>
        <v>222102</v>
      </c>
      <c r="AH424" s="45">
        <f t="shared" si="434"/>
        <v>114748</v>
      </c>
      <c r="AI424" s="45">
        <f t="shared" si="444"/>
        <v>107354</v>
      </c>
      <c r="AJ424" s="1">
        <f t="shared" si="435"/>
        <v>1832</v>
      </c>
      <c r="AK424" s="1">
        <f t="shared" si="436"/>
        <v>20821</v>
      </c>
    </row>
    <row r="425" spans="1:37" ht="15" thickBot="1" x14ac:dyDescent="0.4">
      <c r="A425" s="54" t="str">
        <f t="shared" si="445"/>
        <v>45-49</v>
      </c>
      <c r="B425" s="55">
        <f t="shared" si="446"/>
        <v>291312</v>
      </c>
      <c r="C425" s="55">
        <f t="shared" si="426"/>
        <v>206911</v>
      </c>
      <c r="D425" s="55">
        <f t="shared" si="427"/>
        <v>71</v>
      </c>
      <c r="E425" s="55">
        <f t="shared" si="428"/>
        <v>92514</v>
      </c>
      <c r="F425" s="55"/>
      <c r="G425" s="55">
        <f t="shared" si="429"/>
        <v>31.8</v>
      </c>
      <c r="H425" s="55">
        <f t="shared" si="430"/>
        <v>299425</v>
      </c>
      <c r="J425" s="75" t="s">
        <v>315</v>
      </c>
      <c r="K425" s="22">
        <v>288547</v>
      </c>
      <c r="L425" s="22">
        <v>208462</v>
      </c>
      <c r="M425" s="75">
        <v>72.2</v>
      </c>
      <c r="N425" s="22">
        <v>112791</v>
      </c>
      <c r="O425" s="75">
        <v>39.1</v>
      </c>
      <c r="P425" s="75"/>
      <c r="Q425" s="22">
        <v>321253</v>
      </c>
      <c r="S425" s="54" t="str">
        <f t="shared" si="437"/>
        <v>45-49</v>
      </c>
      <c r="T425" s="55">
        <f t="shared" si="438"/>
        <v>1551</v>
      </c>
      <c r="U425" s="55">
        <f t="shared" si="439"/>
        <v>20277</v>
      </c>
      <c r="V425" s="55"/>
      <c r="W425" s="55">
        <f t="shared" si="440"/>
        <v>21828</v>
      </c>
      <c r="X425" s="58">
        <f t="shared" si="441"/>
        <v>0.14041281912004344</v>
      </c>
      <c r="Y425" s="55">
        <f t="shared" si="442"/>
        <v>387.75</v>
      </c>
      <c r="Z425" s="55">
        <f t="shared" si="443"/>
        <v>5069.25</v>
      </c>
      <c r="AA425" s="90"/>
      <c r="AB425" s="35">
        <f t="shared" si="448"/>
        <v>4</v>
      </c>
      <c r="AC425" s="50">
        <f>E437/B437</f>
        <v>0.29244853592648751</v>
      </c>
      <c r="AD425" s="2">
        <f>AC425/AD424</f>
        <v>0.41778362275212505</v>
      </c>
      <c r="AE425" s="47" t="str">
        <f t="shared" si="431"/>
        <v>45-49</v>
      </c>
      <c r="AF425" s="45">
        <f t="shared" si="432"/>
        <v>288547</v>
      </c>
      <c r="AG425" s="45">
        <f t="shared" si="433"/>
        <v>208462</v>
      </c>
      <c r="AH425" s="45">
        <f t="shared" si="434"/>
        <v>112791</v>
      </c>
      <c r="AI425" s="45">
        <f t="shared" si="444"/>
        <v>95671</v>
      </c>
      <c r="AJ425" s="1">
        <f t="shared" si="435"/>
        <v>1551</v>
      </c>
      <c r="AK425" s="1">
        <f t="shared" si="436"/>
        <v>20277</v>
      </c>
    </row>
    <row r="426" spans="1:37" ht="15" thickBot="1" x14ac:dyDescent="0.4">
      <c r="A426" s="54" t="str">
        <f t="shared" si="445"/>
        <v>50-54</v>
      </c>
      <c r="B426" s="55">
        <f t="shared" si="446"/>
        <v>262948</v>
      </c>
      <c r="C426" s="55">
        <f t="shared" si="426"/>
        <v>200775</v>
      </c>
      <c r="D426" s="55">
        <f t="shared" si="427"/>
        <v>76.400000000000006</v>
      </c>
      <c r="E426" s="55">
        <f t="shared" si="428"/>
        <v>95614</v>
      </c>
      <c r="F426" s="55"/>
      <c r="G426" s="55">
        <f t="shared" si="429"/>
        <v>36.4</v>
      </c>
      <c r="H426" s="55">
        <f t="shared" si="430"/>
        <v>296389</v>
      </c>
      <c r="J426" s="76" t="s">
        <v>316</v>
      </c>
      <c r="K426" s="24">
        <v>266491</v>
      </c>
      <c r="L426" s="24">
        <v>202111</v>
      </c>
      <c r="M426" s="76">
        <v>75.8</v>
      </c>
      <c r="N426" s="24">
        <v>115877</v>
      </c>
      <c r="O426" s="76">
        <v>43.5</v>
      </c>
      <c r="P426" s="76"/>
      <c r="Q426" s="24">
        <v>317988</v>
      </c>
      <c r="S426" s="57" t="str">
        <f t="shared" si="437"/>
        <v>50-54</v>
      </c>
      <c r="T426" s="56">
        <f t="shared" si="438"/>
        <v>1336</v>
      </c>
      <c r="U426" s="56">
        <f t="shared" si="439"/>
        <v>20263</v>
      </c>
      <c r="V426" s="56"/>
      <c r="W426" s="56">
        <f t="shared" si="440"/>
        <v>21599</v>
      </c>
      <c r="X426" s="62">
        <f t="shared" si="441"/>
        <v>0.12094875973202969</v>
      </c>
      <c r="Y426" s="55">
        <f t="shared" si="442"/>
        <v>334</v>
      </c>
      <c r="Z426" s="55">
        <f t="shared" si="443"/>
        <v>5065.75</v>
      </c>
      <c r="AA426" s="90"/>
      <c r="AB426" s="35">
        <f t="shared" si="448"/>
        <v>4</v>
      </c>
      <c r="AC426" s="35"/>
      <c r="AD426" s="36"/>
      <c r="AE426" s="47" t="str">
        <f t="shared" si="431"/>
        <v>50-54</v>
      </c>
      <c r="AF426" s="45">
        <f t="shared" si="432"/>
        <v>266491</v>
      </c>
      <c r="AG426" s="45">
        <f t="shared" si="433"/>
        <v>202111</v>
      </c>
      <c r="AH426" s="45">
        <f t="shared" si="434"/>
        <v>115877</v>
      </c>
      <c r="AI426" s="45">
        <f t="shared" si="444"/>
        <v>86234</v>
      </c>
      <c r="AJ426" s="1">
        <f t="shared" si="435"/>
        <v>1336</v>
      </c>
      <c r="AK426" s="1">
        <f t="shared" si="436"/>
        <v>20263</v>
      </c>
    </row>
    <row r="427" spans="1:37" ht="15" thickBot="1" x14ac:dyDescent="0.4">
      <c r="A427" s="54" t="str">
        <f t="shared" si="445"/>
        <v>55-59</v>
      </c>
      <c r="B427" s="55">
        <f t="shared" si="446"/>
        <v>285387</v>
      </c>
      <c r="C427" s="55">
        <f t="shared" si="426"/>
        <v>218076</v>
      </c>
      <c r="D427" s="55">
        <f t="shared" si="427"/>
        <v>76.400000000000006</v>
      </c>
      <c r="E427" s="55">
        <f t="shared" si="428"/>
        <v>118376</v>
      </c>
      <c r="F427" s="55"/>
      <c r="G427" s="55">
        <f t="shared" si="429"/>
        <v>41.5</v>
      </c>
      <c r="H427" s="55">
        <f t="shared" si="430"/>
        <v>336452</v>
      </c>
      <c r="J427" s="75" t="s">
        <v>317</v>
      </c>
      <c r="K427" s="22">
        <v>284260</v>
      </c>
      <c r="L427" s="22">
        <v>219245</v>
      </c>
      <c r="M427" s="75">
        <v>77.099999999999994</v>
      </c>
      <c r="N427" s="22">
        <v>138234</v>
      </c>
      <c r="O427" s="75">
        <v>48.6</v>
      </c>
      <c r="P427" s="75"/>
      <c r="Q427" s="22">
        <v>357479</v>
      </c>
      <c r="S427" s="54" t="str">
        <f t="shared" si="437"/>
        <v>55-59</v>
      </c>
      <c r="T427" s="55">
        <f t="shared" si="438"/>
        <v>1169</v>
      </c>
      <c r="U427" s="55">
        <f t="shared" si="439"/>
        <v>19858</v>
      </c>
      <c r="V427" s="55"/>
      <c r="W427" s="55">
        <f t="shared" si="440"/>
        <v>21027</v>
      </c>
      <c r="X427" s="58">
        <f t="shared" si="441"/>
        <v>0.10583016476552598</v>
      </c>
      <c r="Y427" s="55">
        <f t="shared" si="442"/>
        <v>292.25</v>
      </c>
      <c r="Z427" s="55">
        <f t="shared" si="443"/>
        <v>4964.5</v>
      </c>
      <c r="AA427" s="90"/>
      <c r="AB427" s="35">
        <f t="shared" si="448"/>
        <v>4</v>
      </c>
      <c r="AC427" s="65">
        <f>J415</f>
        <v>44375</v>
      </c>
      <c r="AD427" s="36"/>
      <c r="AE427" s="47" t="str">
        <f t="shared" si="431"/>
        <v>55-59</v>
      </c>
      <c r="AF427" s="45">
        <f t="shared" si="432"/>
        <v>284260</v>
      </c>
      <c r="AG427" s="45">
        <f t="shared" si="433"/>
        <v>219245</v>
      </c>
      <c r="AH427" s="45">
        <f t="shared" si="434"/>
        <v>138234</v>
      </c>
      <c r="AI427" s="45">
        <f t="shared" si="444"/>
        <v>81011</v>
      </c>
      <c r="AJ427" s="1">
        <f t="shared" si="435"/>
        <v>1169</v>
      </c>
      <c r="AK427" s="1">
        <f t="shared" si="436"/>
        <v>19858</v>
      </c>
    </row>
    <row r="428" spans="1:37" ht="15" thickBot="1" x14ac:dyDescent="0.4">
      <c r="A428" s="54" t="str">
        <f t="shared" si="445"/>
        <v>60-64</v>
      </c>
      <c r="B428" s="55">
        <f t="shared" si="446"/>
        <v>271707</v>
      </c>
      <c r="C428" s="55">
        <f t="shared" si="426"/>
        <v>219223</v>
      </c>
      <c r="D428" s="55">
        <f t="shared" si="427"/>
        <v>80.7</v>
      </c>
      <c r="E428" s="55">
        <f t="shared" si="428"/>
        <v>143470</v>
      </c>
      <c r="F428" s="55"/>
      <c r="G428" s="55">
        <f t="shared" si="429"/>
        <v>52.8</v>
      </c>
      <c r="H428" s="55">
        <f t="shared" si="430"/>
        <v>362693</v>
      </c>
      <c r="J428" s="76" t="s">
        <v>318</v>
      </c>
      <c r="K428" s="24">
        <v>264339</v>
      </c>
      <c r="L428" s="24">
        <v>220171</v>
      </c>
      <c r="M428" s="76">
        <v>83.3</v>
      </c>
      <c r="N428" s="24">
        <v>158499</v>
      </c>
      <c r="O428" s="76">
        <v>60</v>
      </c>
      <c r="P428" s="76"/>
      <c r="Q428" s="24">
        <v>378670</v>
      </c>
      <c r="S428" s="57" t="str">
        <f t="shared" si="437"/>
        <v>60-64</v>
      </c>
      <c r="T428" s="56">
        <f t="shared" si="438"/>
        <v>948</v>
      </c>
      <c r="U428" s="56">
        <f t="shared" si="439"/>
        <v>15029</v>
      </c>
      <c r="V428" s="56"/>
      <c r="W428" s="56">
        <f t="shared" si="440"/>
        <v>15977</v>
      </c>
      <c r="X428" s="62">
        <f t="shared" si="441"/>
        <v>8.582292232482347E-2</v>
      </c>
      <c r="Y428" s="55">
        <f t="shared" si="442"/>
        <v>237</v>
      </c>
      <c r="Z428" s="55">
        <f t="shared" si="443"/>
        <v>3757.25</v>
      </c>
      <c r="AA428" s="90"/>
      <c r="AB428" s="35">
        <f t="shared" si="448"/>
        <v>4</v>
      </c>
      <c r="AC428" s="49" t="s">
        <v>365</v>
      </c>
      <c r="AD428" s="35"/>
      <c r="AE428" s="47" t="str">
        <f t="shared" si="431"/>
        <v>60-64</v>
      </c>
      <c r="AF428" s="45">
        <f t="shared" si="432"/>
        <v>264339</v>
      </c>
      <c r="AG428" s="45">
        <f t="shared" si="433"/>
        <v>220171</v>
      </c>
      <c r="AH428" s="45">
        <f t="shared" si="434"/>
        <v>158499</v>
      </c>
      <c r="AI428" s="45">
        <f t="shared" si="444"/>
        <v>61672</v>
      </c>
      <c r="AJ428" s="1">
        <f t="shared" si="435"/>
        <v>948</v>
      </c>
      <c r="AK428" s="1">
        <f t="shared" si="436"/>
        <v>15029</v>
      </c>
    </row>
    <row r="429" spans="1:37" ht="15" thickBot="1" x14ac:dyDescent="0.4">
      <c r="A429" s="54" t="str">
        <f t="shared" si="445"/>
        <v>65-69</v>
      </c>
      <c r="B429" s="55">
        <f t="shared" si="446"/>
        <v>217596</v>
      </c>
      <c r="C429" s="55">
        <f t="shared" si="426"/>
        <v>185409</v>
      </c>
      <c r="D429" s="55">
        <f t="shared" si="427"/>
        <v>85.2</v>
      </c>
      <c r="E429" s="55">
        <f t="shared" si="428"/>
        <v>145368</v>
      </c>
      <c r="F429" s="55"/>
      <c r="G429" s="55">
        <f t="shared" si="429"/>
        <v>66.8</v>
      </c>
      <c r="H429" s="55">
        <f t="shared" si="430"/>
        <v>330777</v>
      </c>
      <c r="J429" s="75" t="s">
        <v>319</v>
      </c>
      <c r="K429" s="22">
        <v>210073</v>
      </c>
      <c r="L429" s="22">
        <v>185942</v>
      </c>
      <c r="M429" s="75">
        <v>88.5</v>
      </c>
      <c r="N429" s="22">
        <v>155127</v>
      </c>
      <c r="O429" s="75">
        <v>73.8</v>
      </c>
      <c r="P429" s="75"/>
      <c r="Q429" s="22">
        <v>341069</v>
      </c>
      <c r="S429" s="54" t="str">
        <f t="shared" si="437"/>
        <v>65-69</v>
      </c>
      <c r="T429" s="55">
        <f t="shared" si="438"/>
        <v>533</v>
      </c>
      <c r="U429" s="55">
        <f t="shared" si="439"/>
        <v>9759</v>
      </c>
      <c r="V429" s="55"/>
      <c r="W429" s="55">
        <f t="shared" si="440"/>
        <v>10292</v>
      </c>
      <c r="X429" s="58">
        <f t="shared" si="441"/>
        <v>4.8252761180517835E-2</v>
      </c>
      <c r="Y429" s="55">
        <f t="shared" si="442"/>
        <v>133.25</v>
      </c>
      <c r="Z429" s="55">
        <f t="shared" si="443"/>
        <v>2439.75</v>
      </c>
      <c r="AA429" s="90"/>
      <c r="AB429" s="35">
        <f t="shared" si="448"/>
        <v>4</v>
      </c>
      <c r="AC429" s="51" t="s">
        <v>366</v>
      </c>
      <c r="AD429" s="2">
        <v>0.7</v>
      </c>
      <c r="AE429" s="47" t="str">
        <f t="shared" si="431"/>
        <v>65-69</v>
      </c>
      <c r="AF429" s="45">
        <f t="shared" si="432"/>
        <v>210073</v>
      </c>
      <c r="AG429" s="45">
        <f t="shared" si="433"/>
        <v>185942</v>
      </c>
      <c r="AH429" s="45">
        <f t="shared" si="434"/>
        <v>155127</v>
      </c>
      <c r="AI429" s="45">
        <f t="shared" si="444"/>
        <v>30815</v>
      </c>
      <c r="AJ429" s="1">
        <f t="shared" si="435"/>
        <v>533</v>
      </c>
      <c r="AK429" s="1">
        <f t="shared" si="436"/>
        <v>9759</v>
      </c>
    </row>
    <row r="430" spans="1:37" ht="15" thickBot="1" x14ac:dyDescent="0.4">
      <c r="A430" s="54" t="str">
        <f t="shared" si="445"/>
        <v>70-74</v>
      </c>
      <c r="B430" s="55">
        <f t="shared" si="446"/>
        <v>166506</v>
      </c>
      <c r="C430" s="55">
        <f t="shared" si="426"/>
        <v>142990</v>
      </c>
      <c r="D430" s="55">
        <f t="shared" si="427"/>
        <v>85.9</v>
      </c>
      <c r="E430" s="55">
        <f t="shared" si="428"/>
        <v>122228</v>
      </c>
      <c r="F430" s="55"/>
      <c r="G430" s="55">
        <f t="shared" si="429"/>
        <v>73.400000000000006</v>
      </c>
      <c r="H430" s="55">
        <f t="shared" si="430"/>
        <v>265218</v>
      </c>
      <c r="J430" s="76" t="s">
        <v>320</v>
      </c>
      <c r="K430" s="24">
        <v>157657</v>
      </c>
      <c r="L430" s="24">
        <v>143315</v>
      </c>
      <c r="M430" s="76">
        <v>90.9</v>
      </c>
      <c r="N430" s="24">
        <v>127538</v>
      </c>
      <c r="O430" s="76">
        <v>80.900000000000006</v>
      </c>
      <c r="P430" s="76"/>
      <c r="Q430" s="24">
        <v>270853</v>
      </c>
      <c r="S430" s="57" t="str">
        <f t="shared" si="437"/>
        <v>70-74</v>
      </c>
      <c r="T430" s="56">
        <f t="shared" si="438"/>
        <v>325</v>
      </c>
      <c r="U430" s="56">
        <f t="shared" si="439"/>
        <v>5310</v>
      </c>
      <c r="V430" s="56"/>
      <c r="W430" s="56">
        <f t="shared" si="440"/>
        <v>5635</v>
      </c>
      <c r="X430" s="62">
        <f t="shared" si="441"/>
        <v>2.9422415353974288E-2</v>
      </c>
      <c r="Y430" s="55">
        <f t="shared" si="442"/>
        <v>81.25</v>
      </c>
      <c r="Z430" s="55">
        <f t="shared" si="443"/>
        <v>1327.5</v>
      </c>
      <c r="AA430" s="90"/>
      <c r="AB430" s="35">
        <f t="shared" si="448"/>
        <v>4</v>
      </c>
      <c r="AC430" s="50">
        <f>L436/K436</f>
        <v>0.72691604141297583</v>
      </c>
      <c r="AD430" s="2">
        <f>AC430/AD429</f>
        <v>1.0384514877328226</v>
      </c>
      <c r="AE430" s="48" t="str">
        <f t="shared" si="431"/>
        <v>70-74</v>
      </c>
      <c r="AF430" s="45">
        <f t="shared" si="432"/>
        <v>157657</v>
      </c>
      <c r="AG430" s="45">
        <f t="shared" si="433"/>
        <v>143315</v>
      </c>
      <c r="AH430" s="45">
        <f t="shared" si="434"/>
        <v>127538</v>
      </c>
      <c r="AI430" s="46">
        <f t="shared" si="444"/>
        <v>15777</v>
      </c>
      <c r="AJ430" s="1">
        <f t="shared" si="435"/>
        <v>325</v>
      </c>
      <c r="AK430" s="1">
        <f t="shared" si="436"/>
        <v>5310</v>
      </c>
    </row>
    <row r="431" spans="1:37" ht="15" thickBot="1" x14ac:dyDescent="0.4">
      <c r="A431" s="54" t="str">
        <f t="shared" si="445"/>
        <v>75-79</v>
      </c>
      <c r="B431" s="55">
        <f t="shared" si="446"/>
        <v>107003</v>
      </c>
      <c r="C431" s="55">
        <f t="shared" si="426"/>
        <v>92584</v>
      </c>
      <c r="D431" s="55">
        <f t="shared" si="427"/>
        <v>86.5</v>
      </c>
      <c r="E431" s="55">
        <f t="shared" si="428"/>
        <v>85533</v>
      </c>
      <c r="F431" s="55"/>
      <c r="G431" s="55">
        <f t="shared" si="429"/>
        <v>79.900000000000006</v>
      </c>
      <c r="H431" s="55">
        <f t="shared" si="430"/>
        <v>178117</v>
      </c>
      <c r="J431" s="75" t="s">
        <v>321</v>
      </c>
      <c r="K431" s="22">
        <v>102977</v>
      </c>
      <c r="L431" s="22">
        <v>92714</v>
      </c>
      <c r="M431" s="75">
        <v>90</v>
      </c>
      <c r="N431" s="22">
        <v>86819</v>
      </c>
      <c r="O431" s="75">
        <v>84.3</v>
      </c>
      <c r="P431" s="75"/>
      <c r="Q431" s="22">
        <v>179533</v>
      </c>
      <c r="S431" s="54" t="str">
        <f t="shared" si="437"/>
        <v>75-79</v>
      </c>
      <c r="T431" s="55">
        <f t="shared" si="438"/>
        <v>130</v>
      </c>
      <c r="U431" s="55">
        <f t="shared" si="439"/>
        <v>1286</v>
      </c>
      <c r="V431" s="55"/>
      <c r="W431" s="55">
        <f t="shared" si="440"/>
        <v>1416</v>
      </c>
      <c r="X431" s="58">
        <f t="shared" si="441"/>
        <v>1.1768966141589716E-2</v>
      </c>
      <c r="Y431" s="55">
        <f t="shared" si="442"/>
        <v>32.5</v>
      </c>
      <c r="Z431" s="55">
        <f t="shared" si="443"/>
        <v>321.5</v>
      </c>
      <c r="AA431" s="90"/>
      <c r="AB431" s="35">
        <f t="shared" si="448"/>
        <v>4</v>
      </c>
      <c r="AC431" s="51" t="s">
        <v>367</v>
      </c>
      <c r="AD431" s="2">
        <v>0.7</v>
      </c>
      <c r="AE431" s="48" t="str">
        <f t="shared" si="431"/>
        <v>75-79</v>
      </c>
      <c r="AF431" s="45">
        <f t="shared" si="432"/>
        <v>102977</v>
      </c>
      <c r="AG431" s="45">
        <f t="shared" si="433"/>
        <v>92714</v>
      </c>
      <c r="AH431" s="45">
        <f t="shared" si="434"/>
        <v>86819</v>
      </c>
      <c r="AI431" s="46">
        <f t="shared" si="444"/>
        <v>5895</v>
      </c>
      <c r="AJ431" s="1">
        <f t="shared" si="435"/>
        <v>130</v>
      </c>
      <c r="AK431" s="1">
        <f t="shared" si="436"/>
        <v>1286</v>
      </c>
    </row>
    <row r="432" spans="1:37" ht="15" thickBot="1" x14ac:dyDescent="0.4">
      <c r="A432" s="54" t="str">
        <f t="shared" si="445"/>
        <v>80-84</v>
      </c>
      <c r="B432" s="55">
        <f t="shared" si="446"/>
        <v>69877</v>
      </c>
      <c r="C432" s="55">
        <f t="shared" si="426"/>
        <v>61512</v>
      </c>
      <c r="D432" s="55">
        <f t="shared" si="427"/>
        <v>88</v>
      </c>
      <c r="E432" s="55">
        <f t="shared" si="428"/>
        <v>57218</v>
      </c>
      <c r="F432" s="55"/>
      <c r="G432" s="55">
        <f t="shared" si="429"/>
        <v>81.900000000000006</v>
      </c>
      <c r="H432" s="55">
        <f t="shared" si="430"/>
        <v>118730</v>
      </c>
      <c r="J432" s="76" t="s">
        <v>322</v>
      </c>
      <c r="K432" s="24">
        <v>68566</v>
      </c>
      <c r="L432" s="24">
        <v>61601</v>
      </c>
      <c r="M432" s="76">
        <v>89.8</v>
      </c>
      <c r="N432" s="24">
        <v>57970</v>
      </c>
      <c r="O432" s="76">
        <v>84.5</v>
      </c>
      <c r="P432" s="76"/>
      <c r="Q432" s="24">
        <v>119571</v>
      </c>
      <c r="S432" s="57" t="str">
        <f t="shared" si="437"/>
        <v>80-84</v>
      </c>
      <c r="T432" s="56">
        <f t="shared" si="438"/>
        <v>89</v>
      </c>
      <c r="U432" s="56">
        <f t="shared" si="439"/>
        <v>752</v>
      </c>
      <c r="V432" s="56"/>
      <c r="W432" s="56">
        <f t="shared" si="440"/>
        <v>841</v>
      </c>
      <c r="X432" s="62">
        <f t="shared" si="441"/>
        <v>8.0572152815498819E-3</v>
      </c>
      <c r="Y432" s="55">
        <f t="shared" si="442"/>
        <v>22.25</v>
      </c>
      <c r="Z432" s="55">
        <f t="shared" si="443"/>
        <v>188</v>
      </c>
      <c r="AA432" s="90"/>
      <c r="AB432" s="35">
        <f t="shared" si="448"/>
        <v>4</v>
      </c>
      <c r="AC432" s="50">
        <f>N436/K436</f>
        <v>0.40742301536236353</v>
      </c>
      <c r="AD432" s="2">
        <f>AC432/AD431</f>
        <v>0.58203287908909074</v>
      </c>
      <c r="AE432" s="48" t="str">
        <f t="shared" si="431"/>
        <v>80-84</v>
      </c>
      <c r="AF432" s="45">
        <f t="shared" si="432"/>
        <v>68566</v>
      </c>
      <c r="AG432" s="45">
        <f t="shared" si="433"/>
        <v>61601</v>
      </c>
      <c r="AH432" s="45">
        <f t="shared" si="434"/>
        <v>57970</v>
      </c>
      <c r="AI432" s="46">
        <f t="shared" si="444"/>
        <v>3631</v>
      </c>
      <c r="AJ432" s="1">
        <f t="shared" si="435"/>
        <v>89</v>
      </c>
      <c r="AK432" s="1">
        <f t="shared" si="436"/>
        <v>752</v>
      </c>
    </row>
    <row r="433" spans="1:37" ht="15" thickBot="1" x14ac:dyDescent="0.4">
      <c r="A433" s="54" t="str">
        <f t="shared" si="445"/>
        <v>85-89</v>
      </c>
      <c r="B433" s="55">
        <f t="shared" si="446"/>
        <v>44852</v>
      </c>
      <c r="C433" s="55">
        <f t="shared" si="426"/>
        <v>39327</v>
      </c>
      <c r="D433" s="55">
        <f t="shared" si="427"/>
        <v>87.7</v>
      </c>
      <c r="E433" s="55">
        <f t="shared" si="428"/>
        <v>36948</v>
      </c>
      <c r="F433" s="55"/>
      <c r="G433" s="55">
        <f t="shared" si="429"/>
        <v>82.4</v>
      </c>
      <c r="H433" s="55">
        <f t="shared" si="430"/>
        <v>76275</v>
      </c>
      <c r="J433" s="75" t="s">
        <v>323</v>
      </c>
      <c r="K433" s="22">
        <v>44034</v>
      </c>
      <c r="L433" s="22">
        <v>39375</v>
      </c>
      <c r="M433" s="75">
        <v>89.4</v>
      </c>
      <c r="N433" s="22">
        <v>37330</v>
      </c>
      <c r="O433" s="75">
        <v>84.8</v>
      </c>
      <c r="P433" s="75"/>
      <c r="Q433" s="22">
        <v>76705</v>
      </c>
      <c r="S433" s="54" t="str">
        <f t="shared" si="437"/>
        <v>85-89</v>
      </c>
      <c r="T433" s="55">
        <f t="shared" si="438"/>
        <v>48</v>
      </c>
      <c r="U433" s="55">
        <f t="shared" si="439"/>
        <v>382</v>
      </c>
      <c r="V433" s="55"/>
      <c r="W433" s="55">
        <f t="shared" si="440"/>
        <v>430</v>
      </c>
      <c r="X433" s="58">
        <f t="shared" si="441"/>
        <v>4.3454644215100485E-3</v>
      </c>
      <c r="Y433" s="55">
        <f t="shared" si="442"/>
        <v>12</v>
      </c>
      <c r="Z433" s="55">
        <f t="shared" si="443"/>
        <v>95.5</v>
      </c>
      <c r="AA433" s="90"/>
      <c r="AB433" s="35">
        <f t="shared" si="448"/>
        <v>4</v>
      </c>
      <c r="AC433" s="49" t="s">
        <v>362</v>
      </c>
      <c r="AD433" s="35"/>
      <c r="AE433" s="48" t="str">
        <f t="shared" si="431"/>
        <v>85-89</v>
      </c>
      <c r="AF433" s="45">
        <f t="shared" si="432"/>
        <v>44034</v>
      </c>
      <c r="AG433" s="45">
        <f t="shared" si="433"/>
        <v>39375</v>
      </c>
      <c r="AH433" s="45">
        <f t="shared" si="434"/>
        <v>37330</v>
      </c>
      <c r="AI433" s="46">
        <f t="shared" si="444"/>
        <v>2045</v>
      </c>
      <c r="AJ433" s="1">
        <f t="shared" si="435"/>
        <v>48</v>
      </c>
      <c r="AK433" s="1">
        <f t="shared" si="436"/>
        <v>382</v>
      </c>
    </row>
    <row r="434" spans="1:37" ht="15" thickBot="1" x14ac:dyDescent="0.4">
      <c r="A434" s="54" t="str">
        <f t="shared" si="445"/>
        <v>90+</v>
      </c>
      <c r="B434" s="55">
        <f t="shared" si="446"/>
        <v>28637</v>
      </c>
      <c r="C434" s="55">
        <f t="shared" si="426"/>
        <v>25055</v>
      </c>
      <c r="D434" s="55">
        <f t="shared" si="427"/>
        <v>87.5</v>
      </c>
      <c r="E434" s="55">
        <f t="shared" si="428"/>
        <v>23768</v>
      </c>
      <c r="F434" s="55"/>
      <c r="G434" s="55">
        <f t="shared" si="429"/>
        <v>83</v>
      </c>
      <c r="H434" s="55">
        <f t="shared" si="430"/>
        <v>48823</v>
      </c>
      <c r="J434" s="76" t="s">
        <v>324</v>
      </c>
      <c r="K434" s="24">
        <v>27669</v>
      </c>
      <c r="L434" s="24">
        <v>25069</v>
      </c>
      <c r="M434" s="76">
        <v>90.6</v>
      </c>
      <c r="N434" s="24">
        <v>23942</v>
      </c>
      <c r="O434" s="76">
        <v>86.5</v>
      </c>
      <c r="P434" s="76"/>
      <c r="Q434" s="24">
        <v>49011</v>
      </c>
      <c r="S434" s="57" t="str">
        <f t="shared" si="437"/>
        <v>90+</v>
      </c>
      <c r="T434" s="56">
        <f t="shared" si="438"/>
        <v>14</v>
      </c>
      <c r="U434" s="56">
        <f t="shared" si="439"/>
        <v>174</v>
      </c>
      <c r="V434" s="56"/>
      <c r="W434" s="56">
        <f t="shared" si="440"/>
        <v>188</v>
      </c>
      <c r="X434" s="62">
        <f t="shared" si="441"/>
        <v>1.2674271229404308E-3</v>
      </c>
      <c r="Y434" s="55">
        <f t="shared" si="442"/>
        <v>3.5</v>
      </c>
      <c r="Z434" s="55">
        <f t="shared" si="443"/>
        <v>43.5</v>
      </c>
      <c r="AA434" s="90"/>
      <c r="AB434" s="35">
        <f t="shared" si="448"/>
        <v>4</v>
      </c>
      <c r="AC434" s="51" t="s">
        <v>366</v>
      </c>
      <c r="AD434" s="2">
        <v>0.7</v>
      </c>
      <c r="AE434" s="48" t="str">
        <f t="shared" si="431"/>
        <v>90+</v>
      </c>
      <c r="AF434" s="45">
        <f t="shared" si="432"/>
        <v>27669</v>
      </c>
      <c r="AG434" s="45">
        <f t="shared" si="433"/>
        <v>25069</v>
      </c>
      <c r="AH434" s="45">
        <f t="shared" si="434"/>
        <v>23942</v>
      </c>
      <c r="AI434" s="46">
        <f t="shared" si="444"/>
        <v>1127</v>
      </c>
      <c r="AJ434" s="1">
        <f t="shared" si="435"/>
        <v>14</v>
      </c>
      <c r="AK434" s="1">
        <f t="shared" si="436"/>
        <v>174</v>
      </c>
    </row>
    <row r="435" spans="1:37" ht="15" thickBot="1" x14ac:dyDescent="0.4">
      <c r="A435" s="54" t="str">
        <f t="shared" si="445"/>
        <v>Unknown</v>
      </c>
      <c r="B435" s="55" t="str">
        <f t="shared" si="446"/>
        <v>NA</v>
      </c>
      <c r="C435" s="55">
        <f t="shared" si="426"/>
        <v>62630</v>
      </c>
      <c r="D435" s="55" t="str">
        <f t="shared" si="427"/>
        <v>NA</v>
      </c>
      <c r="E435" s="55">
        <f t="shared" si="428"/>
        <v>16338</v>
      </c>
      <c r="F435" s="55"/>
      <c r="G435" s="55" t="str">
        <f t="shared" si="429"/>
        <v>NA</v>
      </c>
      <c r="H435" s="55">
        <f t="shared" si="430"/>
        <v>78968</v>
      </c>
      <c r="J435" s="75" t="s">
        <v>325</v>
      </c>
      <c r="K435" s="75" t="s">
        <v>326</v>
      </c>
      <c r="L435" s="22">
        <v>62524</v>
      </c>
      <c r="M435" s="75" t="s">
        <v>326</v>
      </c>
      <c r="N435" s="22">
        <v>17105</v>
      </c>
      <c r="O435" s="75" t="s">
        <v>326</v>
      </c>
      <c r="P435" s="75"/>
      <c r="Q435" s="22">
        <v>79629</v>
      </c>
      <c r="S435" s="54" t="str">
        <f t="shared" si="437"/>
        <v>Unknown</v>
      </c>
      <c r="T435" s="54">
        <f t="shared" si="438"/>
        <v>-106</v>
      </c>
      <c r="U435" s="54">
        <f t="shared" si="439"/>
        <v>767</v>
      </c>
      <c r="V435" s="54"/>
      <c r="W435" s="54">
        <f t="shared" si="440"/>
        <v>661</v>
      </c>
      <c r="X435" s="58">
        <f t="shared" si="441"/>
        <v>-9.5962339308346915E-3</v>
      </c>
      <c r="Y435" s="55">
        <f t="shared" si="442"/>
        <v>-26.5</v>
      </c>
      <c r="Z435" s="55">
        <f t="shared" si="443"/>
        <v>191.75</v>
      </c>
      <c r="AA435" s="90"/>
      <c r="AB435" s="35">
        <f t="shared" si="448"/>
        <v>4</v>
      </c>
      <c r="AC435" s="50">
        <f>L437/K437</f>
        <v>0.61829553762907108</v>
      </c>
      <c r="AD435" s="2">
        <f>AC435/AD434</f>
        <v>0.88327933947010162</v>
      </c>
      <c r="AE435" s="47" t="str">
        <f t="shared" si="431"/>
        <v>Unknown</v>
      </c>
      <c r="AF435" s="45" t="str">
        <f t="shared" si="432"/>
        <v>NA</v>
      </c>
      <c r="AG435" s="45">
        <f t="shared" si="433"/>
        <v>62524</v>
      </c>
      <c r="AH435" s="45">
        <f t="shared" si="434"/>
        <v>17105</v>
      </c>
      <c r="AI435" s="45">
        <f t="shared" si="444"/>
        <v>45419</v>
      </c>
      <c r="AJ435" s="1">
        <f t="shared" si="435"/>
        <v>-106</v>
      </c>
      <c r="AK435" s="1">
        <f t="shared" si="436"/>
        <v>767</v>
      </c>
    </row>
    <row r="436" spans="1:37" ht="15" thickBot="1" x14ac:dyDescent="0.4">
      <c r="A436" s="54" t="str">
        <f t="shared" si="445"/>
        <v>12+</v>
      </c>
      <c r="B436" s="55">
        <f t="shared" si="446"/>
        <v>3806860</v>
      </c>
      <c r="C436" s="55">
        <f t="shared" si="426"/>
        <v>2714651</v>
      </c>
      <c r="D436" s="55">
        <f t="shared" si="427"/>
        <v>71.3</v>
      </c>
      <c r="E436" s="55">
        <f t="shared" si="428"/>
        <v>1307433</v>
      </c>
      <c r="F436" s="55"/>
      <c r="G436" s="55">
        <f t="shared" si="429"/>
        <v>34.299999999999997</v>
      </c>
      <c r="H436" s="55">
        <f t="shared" si="430"/>
        <v>4022084</v>
      </c>
      <c r="J436" s="76" t="s">
        <v>327</v>
      </c>
      <c r="K436" s="24">
        <v>3761140</v>
      </c>
      <c r="L436" s="24">
        <v>2734033</v>
      </c>
      <c r="M436" s="76">
        <v>72.7</v>
      </c>
      <c r="N436" s="24">
        <v>1532375</v>
      </c>
      <c r="O436" s="76">
        <v>40.700000000000003</v>
      </c>
      <c r="P436" s="76"/>
      <c r="Q436" s="24">
        <v>4266408</v>
      </c>
      <c r="S436" s="57" t="str">
        <f t="shared" si="437"/>
        <v>12+</v>
      </c>
      <c r="T436" s="60">
        <f>L436-C436</f>
        <v>19382</v>
      </c>
      <c r="U436" s="60">
        <f t="shared" si="439"/>
        <v>224942</v>
      </c>
      <c r="V436" s="60"/>
      <c r="W436" s="63">
        <f t="shared" si="440"/>
        <v>244324</v>
      </c>
      <c r="X436" s="62">
        <f t="shared" si="441"/>
        <v>1.7546623212022452</v>
      </c>
      <c r="Y436" s="60">
        <f t="shared" si="442"/>
        <v>4845.5</v>
      </c>
      <c r="Z436" s="60">
        <f t="shared" si="443"/>
        <v>56235.5</v>
      </c>
      <c r="AA436" s="91"/>
      <c r="AB436" s="35">
        <f t="shared" si="448"/>
        <v>4</v>
      </c>
      <c r="AC436" s="51" t="s">
        <v>367</v>
      </c>
      <c r="AD436" s="2">
        <v>0.7</v>
      </c>
      <c r="AE436" s="35"/>
      <c r="AF436" s="35"/>
      <c r="AG436" s="38"/>
      <c r="AH436" s="35"/>
      <c r="AI436" s="35"/>
      <c r="AJ436" s="35"/>
      <c r="AK436" s="35"/>
    </row>
    <row r="437" spans="1:37" x14ac:dyDescent="0.35">
      <c r="A437" s="54" t="str">
        <f t="shared" si="445"/>
        <v>ALL</v>
      </c>
      <c r="B437" s="55">
        <f t="shared" si="446"/>
        <v>4470643</v>
      </c>
      <c r="C437" s="55">
        <f t="shared" si="426"/>
        <v>2714651</v>
      </c>
      <c r="D437" s="55">
        <f t="shared" si="427"/>
        <v>60.7</v>
      </c>
      <c r="E437" s="55">
        <f t="shared" si="428"/>
        <v>1307433</v>
      </c>
      <c r="F437" s="55"/>
      <c r="G437" s="55">
        <f t="shared" si="429"/>
        <v>29.2</v>
      </c>
      <c r="H437" s="55">
        <f t="shared" si="430"/>
        <v>4022084</v>
      </c>
      <c r="J437" s="75" t="s">
        <v>328</v>
      </c>
      <c r="K437" s="22">
        <v>4421887</v>
      </c>
      <c r="L437" s="22">
        <v>2734033</v>
      </c>
      <c r="M437" s="75">
        <v>61.8</v>
      </c>
      <c r="N437" s="22">
        <v>1532375</v>
      </c>
      <c r="O437" s="75">
        <v>34.6</v>
      </c>
      <c r="P437" s="75"/>
      <c r="Q437" s="22">
        <v>4266408</v>
      </c>
      <c r="S437" s="54" t="str">
        <f t="shared" si="437"/>
        <v>ALL</v>
      </c>
      <c r="T437" s="60">
        <f t="shared" ref="T437" si="449">L437-C437</f>
        <v>19382</v>
      </c>
      <c r="U437" s="60">
        <f t="shared" si="439"/>
        <v>224942</v>
      </c>
      <c r="V437" s="60"/>
      <c r="W437" s="63">
        <f t="shared" si="440"/>
        <v>244324</v>
      </c>
      <c r="X437" s="58">
        <f t="shared" si="441"/>
        <v>1.7546623212022452</v>
      </c>
      <c r="Y437" s="60">
        <f t="shared" si="442"/>
        <v>4845.5</v>
      </c>
      <c r="Z437" s="60">
        <f t="shared" si="443"/>
        <v>56235.5</v>
      </c>
      <c r="AA437" s="91"/>
      <c r="AB437" s="35">
        <f t="shared" si="448"/>
        <v>4</v>
      </c>
      <c r="AC437" s="50">
        <f>N437/K437</f>
        <v>0.34654322916890457</v>
      </c>
      <c r="AD437" s="2">
        <f>AC437/AD436</f>
        <v>0.495061755955578</v>
      </c>
      <c r="AE437" s="35"/>
      <c r="AF437" s="35"/>
      <c r="AG437" s="2">
        <f>T436/L436</f>
        <v>7.0891609574573536E-3</v>
      </c>
      <c r="AH437" s="2">
        <f>U436/N436</f>
        <v>0.14679305000407863</v>
      </c>
      <c r="AI437" s="2">
        <f>W436/Q436</f>
        <v>5.72669093063767E-2</v>
      </c>
      <c r="AJ437" s="35"/>
      <c r="AK437" s="35"/>
    </row>
    <row r="438" spans="1:37" s="35" customFormat="1" x14ac:dyDescent="0.35">
      <c r="A438" s="110">
        <f>J415</f>
        <v>44375</v>
      </c>
      <c r="B438" s="110"/>
      <c r="C438" s="110"/>
      <c r="D438" s="110"/>
      <c r="E438" s="110"/>
      <c r="F438" s="110"/>
      <c r="G438" s="110"/>
      <c r="H438" s="110"/>
      <c r="J438" s="110">
        <v>44378</v>
      </c>
      <c r="K438" s="110"/>
      <c r="L438" s="110"/>
      <c r="M438" s="110"/>
      <c r="N438" s="110"/>
      <c r="O438" s="110"/>
      <c r="P438" s="110"/>
      <c r="Q438" s="110"/>
      <c r="S438" s="113" t="str">
        <f>"Change " &amp; TEXT(A438,"DDDD MMM DD, YYYY") &amp; " -  " &amp;TEXT(J438,"DDDD MMM DD, YYYY")</f>
        <v>Change Monday Jun 28, 2021 -  Thursday Jul 01, 2021</v>
      </c>
      <c r="T438" s="113"/>
      <c r="U438" s="113"/>
      <c r="V438" s="113"/>
      <c r="W438" s="113"/>
      <c r="X438" s="113"/>
      <c r="Y438" s="113"/>
      <c r="Z438" s="113"/>
      <c r="AA438" s="88"/>
      <c r="AC438" s="65">
        <f>A438</f>
        <v>44375</v>
      </c>
    </row>
    <row r="439" spans="1:37" s="35" customFormat="1" ht="36" thickBot="1" x14ac:dyDescent="0.4">
      <c r="A439" s="53" t="str">
        <f>J416</f>
        <v>Age group</v>
      </c>
      <c r="B439" s="53" t="str">
        <f t="shared" ref="B439" si="450">K416</f>
        <v>Population</v>
      </c>
      <c r="C439" s="53" t="str">
        <f t="shared" ref="C439:C460" si="451">L416</f>
        <v>At least 1 dose</v>
      </c>
      <c r="D439" s="53" t="str">
        <f t="shared" ref="D439:D460" si="452">M416</f>
        <v>% of population with at least 1 dose</v>
      </c>
      <c r="E439" s="53" t="str">
        <f t="shared" ref="E439:E460" si="453">N416</f>
        <v>2 doses</v>
      </c>
      <c r="F439" s="53"/>
      <c r="G439" s="53" t="str">
        <f t="shared" ref="G439:G460" si="454">O416</f>
        <v>% of population fully vaccinated</v>
      </c>
      <c r="H439" s="53" t="str">
        <f t="shared" ref="H439:H460" si="455">Q416</f>
        <v>Total administered</v>
      </c>
      <c r="J439" s="25" t="s">
        <v>305</v>
      </c>
      <c r="K439" s="25" t="s">
        <v>2</v>
      </c>
      <c r="L439" s="25" t="s">
        <v>368</v>
      </c>
      <c r="M439" s="25" t="s">
        <v>306</v>
      </c>
      <c r="N439" s="25" t="s">
        <v>369</v>
      </c>
      <c r="O439" s="25" t="s">
        <v>307</v>
      </c>
      <c r="P439" s="25"/>
      <c r="Q439" s="25" t="s">
        <v>304</v>
      </c>
      <c r="S439" s="53" t="s">
        <v>305</v>
      </c>
      <c r="T439" s="53" t="s">
        <v>302</v>
      </c>
      <c r="U439" s="53" t="s">
        <v>303</v>
      </c>
      <c r="V439" s="53" t="s">
        <v>390</v>
      </c>
      <c r="W439" s="53" t="s">
        <v>304</v>
      </c>
      <c r="X439" s="53" t="s">
        <v>335</v>
      </c>
      <c r="Y439" s="53" t="s">
        <v>336</v>
      </c>
      <c r="Z439" s="53" t="s">
        <v>337</v>
      </c>
      <c r="AA439" s="53" t="s">
        <v>391</v>
      </c>
      <c r="AC439" s="49" t="s">
        <v>365</v>
      </c>
      <c r="AD439" s="64"/>
      <c r="AE439" s="47" t="str">
        <f t="shared" ref="AE439:AE458" si="456">J439</f>
        <v>Age group</v>
      </c>
      <c r="AF439" s="47" t="str">
        <f t="shared" ref="AF439:AF458" si="457">K439</f>
        <v>Population</v>
      </c>
      <c r="AG439" s="47" t="str">
        <f t="shared" ref="AG439:AG458" si="458">L439</f>
        <v>At least 1 dose</v>
      </c>
      <c r="AH439" s="47" t="str">
        <f t="shared" ref="AH439:AH458" si="459">N439</f>
        <v>2 doses</v>
      </c>
      <c r="AI439" s="47" t="s">
        <v>334</v>
      </c>
      <c r="AJ439" s="47" t="str">
        <f t="shared" ref="AJ439:AJ458" si="460">T439</f>
        <v>Dose 1</v>
      </c>
      <c r="AK439" s="47" t="str">
        <f t="shared" ref="AK439:AK458" si="461">U439</f>
        <v>Dose 2</v>
      </c>
    </row>
    <row r="440" spans="1:37" s="35" customFormat="1" ht="15" thickBot="1" x14ac:dyDescent="0.4">
      <c r="A440" s="54" t="str">
        <f>J417</f>
        <v>00-11</v>
      </c>
      <c r="B440" s="55">
        <f>K417</f>
        <v>660747</v>
      </c>
      <c r="C440" s="55">
        <f t="shared" si="451"/>
        <v>0</v>
      </c>
      <c r="D440" s="55">
        <f t="shared" si="452"/>
        <v>0</v>
      </c>
      <c r="E440" s="55">
        <f t="shared" si="453"/>
        <v>0</v>
      </c>
      <c r="F440" s="55"/>
      <c r="G440" s="55">
        <f t="shared" si="454"/>
        <v>0</v>
      </c>
      <c r="H440" s="55">
        <f t="shared" si="455"/>
        <v>0</v>
      </c>
      <c r="J440" s="75" t="s">
        <v>308</v>
      </c>
      <c r="K440" s="22">
        <v>660747</v>
      </c>
      <c r="L440" s="75">
        <v>0</v>
      </c>
      <c r="M440" s="75">
        <v>0</v>
      </c>
      <c r="N440" s="75">
        <v>0</v>
      </c>
      <c r="O440" s="75">
        <v>0</v>
      </c>
      <c r="P440" s="75"/>
      <c r="Q440" s="75">
        <v>0</v>
      </c>
      <c r="S440" s="54" t="str">
        <f t="shared" ref="S440:S460" si="462">A440</f>
        <v>00-11</v>
      </c>
      <c r="T440" s="55">
        <f t="shared" ref="T440:T458" si="463">L440-C440</f>
        <v>0</v>
      </c>
      <c r="U440" s="55">
        <f t="shared" ref="U440:U460" si="464">N440-E440</f>
        <v>0</v>
      </c>
      <c r="V440" s="55"/>
      <c r="W440" s="55">
        <f t="shared" ref="W440:W460" si="465">Q440-H440</f>
        <v>0</v>
      </c>
      <c r="X440" s="58">
        <f t="shared" ref="X440:X460" si="466">T440/T$299</f>
        <v>0</v>
      </c>
      <c r="Y440" s="55">
        <f t="shared" ref="Y440:Y460" si="467">T440/$AB440</f>
        <v>0</v>
      </c>
      <c r="Z440" s="55">
        <f t="shared" ref="Z440:Z460" si="468">U440/$AB440</f>
        <v>0</v>
      </c>
      <c r="AA440" s="90"/>
      <c r="AB440" s="35">
        <f>IF(DATEDIF(A438,J438,"D")&lt;1,1,DATEDIF(A438,J438,"D"))</f>
        <v>3</v>
      </c>
      <c r="AC440" s="51" t="s">
        <v>366</v>
      </c>
      <c r="AD440" s="2">
        <v>0.7</v>
      </c>
      <c r="AE440" s="47" t="str">
        <f t="shared" si="456"/>
        <v>00-11</v>
      </c>
      <c r="AF440" s="45">
        <f t="shared" si="457"/>
        <v>660747</v>
      </c>
      <c r="AG440" s="45">
        <f t="shared" si="458"/>
        <v>0</v>
      </c>
      <c r="AH440" s="45">
        <f t="shared" si="459"/>
        <v>0</v>
      </c>
      <c r="AI440" s="45">
        <f t="shared" ref="AI440:AI458" si="469">AG440-AH440</f>
        <v>0</v>
      </c>
      <c r="AJ440" s="1">
        <f t="shared" si="460"/>
        <v>0</v>
      </c>
      <c r="AK440" s="1">
        <f t="shared" si="461"/>
        <v>0</v>
      </c>
    </row>
    <row r="441" spans="1:37" s="35" customFormat="1" ht="15" thickBot="1" x14ac:dyDescent="0.4">
      <c r="A441" s="54" t="str">
        <f t="shared" ref="A441:A460" si="470">J418</f>
        <v>12-14</v>
      </c>
      <c r="B441" s="55">
        <f t="shared" ref="B441:B460" si="471">K418</f>
        <v>162530</v>
      </c>
      <c r="C441" s="60">
        <f t="shared" si="451"/>
        <v>95185</v>
      </c>
      <c r="D441" s="55">
        <f t="shared" si="452"/>
        <v>58.6</v>
      </c>
      <c r="E441" s="60">
        <f t="shared" si="453"/>
        <v>18534</v>
      </c>
      <c r="F441" s="60"/>
      <c r="G441" s="55">
        <f t="shared" si="454"/>
        <v>11.4</v>
      </c>
      <c r="H441" s="55">
        <f t="shared" si="455"/>
        <v>113719</v>
      </c>
      <c r="J441" s="82" t="str">
        <f t="shared" ref="J441" si="472">S418</f>
        <v>12-14</v>
      </c>
      <c r="K441" s="24">
        <v>162530</v>
      </c>
      <c r="L441" s="24">
        <v>95986</v>
      </c>
      <c r="M441" s="76">
        <v>59.1</v>
      </c>
      <c r="N441" s="24">
        <v>26865</v>
      </c>
      <c r="O441" s="76">
        <v>16.5</v>
      </c>
      <c r="P441" s="76"/>
      <c r="Q441" s="24">
        <v>122851</v>
      </c>
      <c r="S441" s="59" t="str">
        <f t="shared" si="462"/>
        <v>12-14</v>
      </c>
      <c r="T441" s="60">
        <f t="shared" si="463"/>
        <v>801</v>
      </c>
      <c r="U441" s="60">
        <f t="shared" si="464"/>
        <v>8331</v>
      </c>
      <c r="V441" s="60"/>
      <c r="W441" s="60">
        <f t="shared" si="465"/>
        <v>9132</v>
      </c>
      <c r="X441" s="61">
        <f t="shared" si="466"/>
        <v>7.2514937533948942E-2</v>
      </c>
      <c r="Y441" s="60">
        <f t="shared" si="467"/>
        <v>267</v>
      </c>
      <c r="Z441" s="60">
        <f t="shared" si="468"/>
        <v>2777</v>
      </c>
      <c r="AA441" s="91"/>
      <c r="AB441" s="35">
        <f>AB440</f>
        <v>3</v>
      </c>
      <c r="AC441" s="50">
        <f>C459/B459</f>
        <v>0.72691604141297583</v>
      </c>
      <c r="AD441" s="2">
        <f>AC441/AD440</f>
        <v>1.0384514877328226</v>
      </c>
      <c r="AE441" s="47" t="str">
        <f t="shared" si="456"/>
        <v>12-14</v>
      </c>
      <c r="AF441" s="45">
        <f t="shared" si="457"/>
        <v>162530</v>
      </c>
      <c r="AG441" s="45">
        <f t="shared" si="458"/>
        <v>95986</v>
      </c>
      <c r="AH441" s="45">
        <f t="shared" si="459"/>
        <v>26865</v>
      </c>
      <c r="AI441" s="45">
        <f t="shared" si="469"/>
        <v>69121</v>
      </c>
      <c r="AJ441" s="1">
        <f t="shared" si="460"/>
        <v>801</v>
      </c>
      <c r="AK441" s="1">
        <f t="shared" si="461"/>
        <v>8331</v>
      </c>
    </row>
    <row r="442" spans="1:37" s="35" customFormat="1" ht="15" thickBot="1" x14ac:dyDescent="0.4">
      <c r="A442" s="54" t="str">
        <f t="shared" si="470"/>
        <v>15-19</v>
      </c>
      <c r="B442" s="55">
        <f t="shared" si="471"/>
        <v>256743</v>
      </c>
      <c r="C442" s="60">
        <f t="shared" si="451"/>
        <v>159256</v>
      </c>
      <c r="D442" s="55">
        <f t="shared" si="452"/>
        <v>62</v>
      </c>
      <c r="E442" s="60">
        <f t="shared" si="453"/>
        <v>41042</v>
      </c>
      <c r="F442" s="60"/>
      <c r="G442" s="55">
        <f t="shared" si="454"/>
        <v>16</v>
      </c>
      <c r="H442" s="55">
        <f t="shared" si="455"/>
        <v>200298</v>
      </c>
      <c r="J442" s="75" t="s">
        <v>309</v>
      </c>
      <c r="K442" s="22">
        <v>256743</v>
      </c>
      <c r="L442" s="22">
        <v>160491</v>
      </c>
      <c r="M442" s="75">
        <v>62.5</v>
      </c>
      <c r="N442" s="22">
        <v>54900</v>
      </c>
      <c r="O442" s="75">
        <v>21.4</v>
      </c>
      <c r="P442" s="75"/>
      <c r="Q442" s="22">
        <v>215391</v>
      </c>
      <c r="S442" s="54" t="str">
        <f t="shared" si="462"/>
        <v>15-19</v>
      </c>
      <c r="T442" s="60">
        <f t="shared" si="463"/>
        <v>1235</v>
      </c>
      <c r="U442" s="60">
        <f t="shared" si="464"/>
        <v>13858</v>
      </c>
      <c r="V442" s="60"/>
      <c r="W442" s="60">
        <f t="shared" si="465"/>
        <v>15093</v>
      </c>
      <c r="X442" s="61">
        <f t="shared" si="466"/>
        <v>0.1118051783451023</v>
      </c>
      <c r="Y442" s="60">
        <f t="shared" si="467"/>
        <v>411.66666666666669</v>
      </c>
      <c r="Z442" s="60">
        <f t="shared" si="468"/>
        <v>4619.333333333333</v>
      </c>
      <c r="AA442" s="91"/>
      <c r="AB442" s="35">
        <f t="shared" ref="AB442:AB460" si="473">AB441</f>
        <v>3</v>
      </c>
      <c r="AC442" s="52" t="s">
        <v>367</v>
      </c>
      <c r="AD442" s="2">
        <v>0.7</v>
      </c>
      <c r="AE442" s="47" t="str">
        <f t="shared" si="456"/>
        <v>15-19</v>
      </c>
      <c r="AF442" s="45">
        <f t="shared" si="457"/>
        <v>256743</v>
      </c>
      <c r="AG442" s="45">
        <f t="shared" si="458"/>
        <v>160491</v>
      </c>
      <c r="AH442" s="45">
        <f t="shared" si="459"/>
        <v>54900</v>
      </c>
      <c r="AI442" s="45">
        <f t="shared" si="469"/>
        <v>105591</v>
      </c>
      <c r="AJ442" s="1">
        <f t="shared" si="460"/>
        <v>1235</v>
      </c>
      <c r="AK442" s="1">
        <f t="shared" si="461"/>
        <v>13858</v>
      </c>
    </row>
    <row r="443" spans="1:37" s="35" customFormat="1" ht="15" thickBot="1" x14ac:dyDescent="0.4">
      <c r="A443" s="54" t="str">
        <f t="shared" si="470"/>
        <v>20-24</v>
      </c>
      <c r="B443" s="55">
        <f t="shared" si="471"/>
        <v>277328</v>
      </c>
      <c r="C443" s="55">
        <f t="shared" si="451"/>
        <v>164272</v>
      </c>
      <c r="D443" s="55">
        <f t="shared" si="452"/>
        <v>59.2</v>
      </c>
      <c r="E443" s="55">
        <f t="shared" si="453"/>
        <v>57623</v>
      </c>
      <c r="F443" s="55"/>
      <c r="G443" s="55">
        <f t="shared" si="454"/>
        <v>20.8</v>
      </c>
      <c r="H443" s="55">
        <f t="shared" si="455"/>
        <v>221895</v>
      </c>
      <c r="J443" s="76" t="s">
        <v>310</v>
      </c>
      <c r="K443" s="24">
        <v>277328</v>
      </c>
      <c r="L443" s="24">
        <v>165788</v>
      </c>
      <c r="M443" s="76">
        <v>59.8</v>
      </c>
      <c r="N443" s="24">
        <v>69846</v>
      </c>
      <c r="O443" s="76">
        <v>25.2</v>
      </c>
      <c r="P443" s="76"/>
      <c r="Q443" s="24">
        <v>235634</v>
      </c>
      <c r="S443" s="57" t="str">
        <f t="shared" si="462"/>
        <v>20-24</v>
      </c>
      <c r="T443" s="56">
        <f t="shared" si="463"/>
        <v>1516</v>
      </c>
      <c r="U443" s="56">
        <f t="shared" si="464"/>
        <v>12223</v>
      </c>
      <c r="V443" s="56"/>
      <c r="W443" s="56">
        <f t="shared" si="465"/>
        <v>13739</v>
      </c>
      <c r="X443" s="62">
        <f t="shared" si="466"/>
        <v>0.13724425131269238</v>
      </c>
      <c r="Y443" s="55">
        <f t="shared" si="467"/>
        <v>505.33333333333331</v>
      </c>
      <c r="Z443" s="55">
        <f t="shared" si="468"/>
        <v>4074.3333333333335</v>
      </c>
      <c r="AA443" s="90"/>
      <c r="AB443" s="35">
        <f t="shared" si="473"/>
        <v>3</v>
      </c>
      <c r="AC443" s="50">
        <f>E459/B459</f>
        <v>0.40742301536236353</v>
      </c>
      <c r="AD443" s="2">
        <f>AC443/AD442</f>
        <v>0.58203287908909074</v>
      </c>
      <c r="AE443" s="47" t="str">
        <f t="shared" si="456"/>
        <v>20-24</v>
      </c>
      <c r="AF443" s="45">
        <f t="shared" si="457"/>
        <v>277328</v>
      </c>
      <c r="AG443" s="45">
        <f t="shared" si="458"/>
        <v>165788</v>
      </c>
      <c r="AH443" s="45">
        <f t="shared" si="459"/>
        <v>69846</v>
      </c>
      <c r="AI443" s="45">
        <f t="shared" si="469"/>
        <v>95942</v>
      </c>
      <c r="AJ443" s="1">
        <f t="shared" si="460"/>
        <v>1516</v>
      </c>
      <c r="AK443" s="1">
        <f t="shared" si="461"/>
        <v>12223</v>
      </c>
    </row>
    <row r="444" spans="1:37" s="35" customFormat="1" ht="15" thickBot="1" x14ac:dyDescent="0.4">
      <c r="A444" s="54" t="str">
        <f t="shared" si="470"/>
        <v>25-29</v>
      </c>
      <c r="B444" s="55">
        <f t="shared" si="471"/>
        <v>314508</v>
      </c>
      <c r="C444" s="55">
        <f t="shared" si="451"/>
        <v>181473</v>
      </c>
      <c r="D444" s="55">
        <f t="shared" si="452"/>
        <v>57.7</v>
      </c>
      <c r="E444" s="55">
        <f t="shared" si="453"/>
        <v>72241</v>
      </c>
      <c r="F444" s="55"/>
      <c r="G444" s="55">
        <f t="shared" si="454"/>
        <v>23</v>
      </c>
      <c r="H444" s="55">
        <f t="shared" si="455"/>
        <v>253714</v>
      </c>
      <c r="J444" s="75" t="s">
        <v>311</v>
      </c>
      <c r="K444" s="22">
        <v>314508</v>
      </c>
      <c r="L444" s="22">
        <v>183006</v>
      </c>
      <c r="M444" s="75">
        <v>58.2</v>
      </c>
      <c r="N444" s="22">
        <v>84966</v>
      </c>
      <c r="O444" s="75">
        <v>27</v>
      </c>
      <c r="P444" s="75"/>
      <c r="Q444" s="22">
        <v>267972</v>
      </c>
      <c r="S444" s="54" t="str">
        <f t="shared" si="462"/>
        <v>25-29</v>
      </c>
      <c r="T444" s="55">
        <f t="shared" si="463"/>
        <v>1533</v>
      </c>
      <c r="U444" s="55">
        <f t="shared" si="464"/>
        <v>12725</v>
      </c>
      <c r="V444" s="55"/>
      <c r="W444" s="55">
        <f t="shared" si="465"/>
        <v>14258</v>
      </c>
      <c r="X444" s="58">
        <f t="shared" si="466"/>
        <v>0.13878326996197718</v>
      </c>
      <c r="Y444" s="55">
        <f t="shared" si="467"/>
        <v>511</v>
      </c>
      <c r="Z444" s="55">
        <f t="shared" si="468"/>
        <v>4241.666666666667</v>
      </c>
      <c r="AA444" s="90"/>
      <c r="AB444" s="35">
        <f t="shared" si="473"/>
        <v>3</v>
      </c>
      <c r="AC444" s="49" t="s">
        <v>363</v>
      </c>
      <c r="AE444" s="47" t="str">
        <f t="shared" si="456"/>
        <v>25-29</v>
      </c>
      <c r="AF444" s="45">
        <f t="shared" si="457"/>
        <v>314508</v>
      </c>
      <c r="AG444" s="45">
        <f t="shared" si="458"/>
        <v>183006</v>
      </c>
      <c r="AH444" s="45">
        <f t="shared" si="459"/>
        <v>84966</v>
      </c>
      <c r="AI444" s="45">
        <f t="shared" si="469"/>
        <v>98040</v>
      </c>
      <c r="AJ444" s="1">
        <f t="shared" si="460"/>
        <v>1533</v>
      </c>
      <c r="AK444" s="1">
        <f t="shared" si="461"/>
        <v>12725</v>
      </c>
    </row>
    <row r="445" spans="1:37" s="35" customFormat="1" ht="15" thickBot="1" x14ac:dyDescent="0.4">
      <c r="A445" s="54" t="str">
        <f t="shared" si="470"/>
        <v>30-34</v>
      </c>
      <c r="B445" s="55">
        <f t="shared" si="471"/>
        <v>356228</v>
      </c>
      <c r="C445" s="55">
        <f t="shared" si="451"/>
        <v>216430</v>
      </c>
      <c r="D445" s="55">
        <f t="shared" si="452"/>
        <v>60.8</v>
      </c>
      <c r="E445" s="55">
        <f t="shared" si="453"/>
        <v>92481</v>
      </c>
      <c r="F445" s="55"/>
      <c r="G445" s="55">
        <f t="shared" si="454"/>
        <v>26</v>
      </c>
      <c r="H445" s="55">
        <f t="shared" si="455"/>
        <v>308911</v>
      </c>
      <c r="J445" s="76" t="s">
        <v>312</v>
      </c>
      <c r="K445" s="24">
        <v>356228</v>
      </c>
      <c r="L445" s="24">
        <v>217964</v>
      </c>
      <c r="M445" s="76">
        <v>61.2</v>
      </c>
      <c r="N445" s="24">
        <v>108415</v>
      </c>
      <c r="O445" s="76">
        <v>30.4</v>
      </c>
      <c r="P445" s="76"/>
      <c r="Q445" s="24">
        <v>326379</v>
      </c>
      <c r="S445" s="57" t="str">
        <f t="shared" si="462"/>
        <v>30-34</v>
      </c>
      <c r="T445" s="56">
        <f t="shared" si="463"/>
        <v>1534</v>
      </c>
      <c r="U445" s="56">
        <f t="shared" si="464"/>
        <v>15934</v>
      </c>
      <c r="V445" s="56"/>
      <c r="W445" s="56">
        <f t="shared" si="465"/>
        <v>17468</v>
      </c>
      <c r="X445" s="62">
        <f t="shared" si="466"/>
        <v>0.13887380047075865</v>
      </c>
      <c r="Y445" s="55">
        <f t="shared" si="467"/>
        <v>511.33333333333331</v>
      </c>
      <c r="Z445" s="55">
        <f t="shared" si="468"/>
        <v>5311.333333333333</v>
      </c>
      <c r="AA445" s="90"/>
      <c r="AB445" s="35">
        <f t="shared" si="473"/>
        <v>3</v>
      </c>
      <c r="AC445" s="51" t="s">
        <v>366</v>
      </c>
      <c r="AD445" s="2">
        <v>0.7</v>
      </c>
      <c r="AE445" s="47" t="str">
        <f t="shared" si="456"/>
        <v>30-34</v>
      </c>
      <c r="AF445" s="45">
        <f t="shared" si="457"/>
        <v>356228</v>
      </c>
      <c r="AG445" s="45">
        <f t="shared" si="458"/>
        <v>217964</v>
      </c>
      <c r="AH445" s="45">
        <f t="shared" si="459"/>
        <v>108415</v>
      </c>
      <c r="AI445" s="45">
        <f t="shared" si="469"/>
        <v>109549</v>
      </c>
      <c r="AJ445" s="1">
        <f t="shared" si="460"/>
        <v>1534</v>
      </c>
      <c r="AK445" s="1">
        <f t="shared" si="461"/>
        <v>15934</v>
      </c>
    </row>
    <row r="446" spans="1:37" s="35" customFormat="1" ht="15" thickBot="1" x14ac:dyDescent="0.4">
      <c r="A446" s="54" t="str">
        <f t="shared" si="470"/>
        <v>35-39</v>
      </c>
      <c r="B446" s="55">
        <f t="shared" si="471"/>
        <v>359302</v>
      </c>
      <c r="C446" s="55">
        <f t="shared" si="451"/>
        <v>234786</v>
      </c>
      <c r="D446" s="55">
        <f t="shared" si="452"/>
        <v>65.3</v>
      </c>
      <c r="E446" s="55">
        <f t="shared" si="453"/>
        <v>104474</v>
      </c>
      <c r="F446" s="55"/>
      <c r="G446" s="55">
        <f t="shared" si="454"/>
        <v>29.1</v>
      </c>
      <c r="H446" s="55">
        <f t="shared" si="455"/>
        <v>339260</v>
      </c>
      <c r="J446" s="75" t="s">
        <v>313</v>
      </c>
      <c r="K446" s="22">
        <v>359302</v>
      </c>
      <c r="L446" s="22">
        <v>236343</v>
      </c>
      <c r="M446" s="75">
        <v>65.8</v>
      </c>
      <c r="N446" s="22">
        <v>121136</v>
      </c>
      <c r="O446" s="75">
        <v>33.700000000000003</v>
      </c>
      <c r="P446" s="75"/>
      <c r="Q446" s="22">
        <v>357479</v>
      </c>
      <c r="S446" s="54" t="str">
        <f t="shared" si="462"/>
        <v>35-39</v>
      </c>
      <c r="T446" s="55">
        <f t="shared" si="463"/>
        <v>1557</v>
      </c>
      <c r="U446" s="55">
        <f t="shared" si="464"/>
        <v>16662</v>
      </c>
      <c r="V446" s="55"/>
      <c r="W446" s="55">
        <f t="shared" si="465"/>
        <v>18219</v>
      </c>
      <c r="X446" s="58">
        <f t="shared" si="466"/>
        <v>0.14095600217273221</v>
      </c>
      <c r="Y446" s="55">
        <f t="shared" si="467"/>
        <v>519</v>
      </c>
      <c r="Z446" s="55">
        <f t="shared" si="468"/>
        <v>5554</v>
      </c>
      <c r="AA446" s="90"/>
      <c r="AB446" s="35">
        <f t="shared" si="473"/>
        <v>3</v>
      </c>
      <c r="AC446" s="50">
        <f>C460/B460</f>
        <v>0.61829553762907108</v>
      </c>
      <c r="AD446" s="2">
        <f>AC446/AD445</f>
        <v>0.88327933947010162</v>
      </c>
      <c r="AE446" s="47" t="str">
        <f t="shared" si="456"/>
        <v>35-39</v>
      </c>
      <c r="AF446" s="45">
        <f t="shared" si="457"/>
        <v>359302</v>
      </c>
      <c r="AG446" s="45">
        <f t="shared" si="458"/>
        <v>236343</v>
      </c>
      <c r="AH446" s="45">
        <f t="shared" si="459"/>
        <v>121136</v>
      </c>
      <c r="AI446" s="45">
        <f t="shared" si="469"/>
        <v>115207</v>
      </c>
      <c r="AJ446" s="1">
        <f t="shared" si="460"/>
        <v>1557</v>
      </c>
      <c r="AK446" s="1">
        <f t="shared" si="461"/>
        <v>16662</v>
      </c>
    </row>
    <row r="447" spans="1:37" s="35" customFormat="1" ht="15" thickBot="1" x14ac:dyDescent="0.4">
      <c r="A447" s="54" t="str">
        <f t="shared" si="470"/>
        <v>40-44</v>
      </c>
      <c r="B447" s="55">
        <f t="shared" si="471"/>
        <v>319889</v>
      </c>
      <c r="C447" s="55">
        <f t="shared" si="451"/>
        <v>222102</v>
      </c>
      <c r="D447" s="55">
        <f t="shared" si="452"/>
        <v>69.400000000000006</v>
      </c>
      <c r="E447" s="55">
        <f t="shared" si="453"/>
        <v>114748</v>
      </c>
      <c r="F447" s="55"/>
      <c r="G447" s="55">
        <f t="shared" si="454"/>
        <v>35.9</v>
      </c>
      <c r="H447" s="55">
        <f t="shared" si="455"/>
        <v>336850</v>
      </c>
      <c r="J447" s="76" t="s">
        <v>314</v>
      </c>
      <c r="K447" s="24">
        <v>319889</v>
      </c>
      <c r="L447" s="24">
        <v>223312</v>
      </c>
      <c r="M447" s="76">
        <v>69.8</v>
      </c>
      <c r="N447" s="24">
        <v>128156</v>
      </c>
      <c r="O447" s="76">
        <v>40.1</v>
      </c>
      <c r="P447" s="76"/>
      <c r="Q447" s="24">
        <v>351468</v>
      </c>
      <c r="S447" s="57" t="str">
        <f t="shared" si="462"/>
        <v>40-44</v>
      </c>
      <c r="T447" s="56">
        <f t="shared" si="463"/>
        <v>1210</v>
      </c>
      <c r="U447" s="56">
        <f t="shared" si="464"/>
        <v>13408</v>
      </c>
      <c r="V447" s="56"/>
      <c r="W447" s="56">
        <f t="shared" si="465"/>
        <v>14618</v>
      </c>
      <c r="X447" s="62">
        <f t="shared" si="466"/>
        <v>0.10954191562556581</v>
      </c>
      <c r="Y447" s="55">
        <f t="shared" si="467"/>
        <v>403.33333333333331</v>
      </c>
      <c r="Z447" s="55">
        <f t="shared" si="468"/>
        <v>4469.333333333333</v>
      </c>
      <c r="AA447" s="90"/>
      <c r="AB447" s="35">
        <f t="shared" si="473"/>
        <v>3</v>
      </c>
      <c r="AC447" s="52" t="s">
        <v>367</v>
      </c>
      <c r="AD447" s="2">
        <v>0.7</v>
      </c>
      <c r="AE447" s="47" t="str">
        <f t="shared" si="456"/>
        <v>40-44</v>
      </c>
      <c r="AF447" s="45">
        <f t="shared" si="457"/>
        <v>319889</v>
      </c>
      <c r="AG447" s="45">
        <f t="shared" si="458"/>
        <v>223312</v>
      </c>
      <c r="AH447" s="45">
        <f t="shared" si="459"/>
        <v>128156</v>
      </c>
      <c r="AI447" s="45">
        <f t="shared" si="469"/>
        <v>95156</v>
      </c>
      <c r="AJ447" s="1">
        <f t="shared" si="460"/>
        <v>1210</v>
      </c>
      <c r="AK447" s="1">
        <f t="shared" si="461"/>
        <v>13408</v>
      </c>
    </row>
    <row r="448" spans="1:37" s="35" customFormat="1" ht="15" thickBot="1" x14ac:dyDescent="0.4">
      <c r="A448" s="54" t="str">
        <f t="shared" si="470"/>
        <v>45-49</v>
      </c>
      <c r="B448" s="55">
        <f t="shared" si="471"/>
        <v>288547</v>
      </c>
      <c r="C448" s="55">
        <f t="shared" si="451"/>
        <v>208462</v>
      </c>
      <c r="D448" s="55">
        <f t="shared" si="452"/>
        <v>72.2</v>
      </c>
      <c r="E448" s="55">
        <f t="shared" si="453"/>
        <v>112791</v>
      </c>
      <c r="F448" s="55"/>
      <c r="G448" s="55">
        <f t="shared" si="454"/>
        <v>39.1</v>
      </c>
      <c r="H448" s="55">
        <f t="shared" si="455"/>
        <v>321253</v>
      </c>
      <c r="J448" s="75" t="s">
        <v>315</v>
      </c>
      <c r="K448" s="22">
        <v>288547</v>
      </c>
      <c r="L448" s="22">
        <v>209521</v>
      </c>
      <c r="M448" s="75">
        <v>72.599999999999994</v>
      </c>
      <c r="N448" s="22">
        <v>125845</v>
      </c>
      <c r="O448" s="75">
        <v>43.6</v>
      </c>
      <c r="P448" s="75"/>
      <c r="Q448" s="22">
        <v>335366</v>
      </c>
      <c r="S448" s="54" t="str">
        <f t="shared" si="462"/>
        <v>45-49</v>
      </c>
      <c r="T448" s="55">
        <f t="shared" si="463"/>
        <v>1059</v>
      </c>
      <c r="U448" s="55">
        <f t="shared" si="464"/>
        <v>13054</v>
      </c>
      <c r="V448" s="55"/>
      <c r="W448" s="55">
        <f t="shared" si="465"/>
        <v>14113</v>
      </c>
      <c r="X448" s="58">
        <f t="shared" si="466"/>
        <v>9.5871808799565458E-2</v>
      </c>
      <c r="Y448" s="55">
        <f t="shared" si="467"/>
        <v>353</v>
      </c>
      <c r="Z448" s="55">
        <f t="shared" si="468"/>
        <v>4351.333333333333</v>
      </c>
      <c r="AA448" s="90"/>
      <c r="AB448" s="35">
        <f t="shared" si="473"/>
        <v>3</v>
      </c>
      <c r="AC448" s="50">
        <f>E460/B460</f>
        <v>0.34654322916890457</v>
      </c>
      <c r="AD448" s="2">
        <f>AC448/AD447</f>
        <v>0.495061755955578</v>
      </c>
      <c r="AE448" s="47" t="str">
        <f t="shared" si="456"/>
        <v>45-49</v>
      </c>
      <c r="AF448" s="45">
        <f t="shared" si="457"/>
        <v>288547</v>
      </c>
      <c r="AG448" s="45">
        <f t="shared" si="458"/>
        <v>209521</v>
      </c>
      <c r="AH448" s="45">
        <f t="shared" si="459"/>
        <v>125845</v>
      </c>
      <c r="AI448" s="45">
        <f t="shared" si="469"/>
        <v>83676</v>
      </c>
      <c r="AJ448" s="1">
        <f t="shared" si="460"/>
        <v>1059</v>
      </c>
      <c r="AK448" s="1">
        <f t="shared" si="461"/>
        <v>13054</v>
      </c>
    </row>
    <row r="449" spans="1:37" s="35" customFormat="1" ht="15" thickBot="1" x14ac:dyDescent="0.4">
      <c r="A449" s="54" t="str">
        <f t="shared" si="470"/>
        <v>50-54</v>
      </c>
      <c r="B449" s="55">
        <f t="shared" si="471"/>
        <v>266491</v>
      </c>
      <c r="C449" s="55">
        <f t="shared" si="451"/>
        <v>202111</v>
      </c>
      <c r="D449" s="55">
        <f t="shared" si="452"/>
        <v>75.8</v>
      </c>
      <c r="E449" s="55">
        <f t="shared" si="453"/>
        <v>115877</v>
      </c>
      <c r="F449" s="55"/>
      <c r="G449" s="55">
        <f t="shared" si="454"/>
        <v>43.5</v>
      </c>
      <c r="H449" s="55">
        <f t="shared" si="455"/>
        <v>317988</v>
      </c>
      <c r="J449" s="76" t="s">
        <v>316</v>
      </c>
      <c r="K449" s="24">
        <v>266491</v>
      </c>
      <c r="L449" s="24">
        <v>203050</v>
      </c>
      <c r="M449" s="76">
        <v>76.2</v>
      </c>
      <c r="N449" s="24">
        <v>128987</v>
      </c>
      <c r="O449" s="76">
        <v>48.4</v>
      </c>
      <c r="P449" s="76"/>
      <c r="Q449" s="24">
        <v>332037</v>
      </c>
      <c r="S449" s="57" t="str">
        <f t="shared" si="462"/>
        <v>50-54</v>
      </c>
      <c r="T449" s="56">
        <f t="shared" si="463"/>
        <v>939</v>
      </c>
      <c r="U449" s="56">
        <f t="shared" si="464"/>
        <v>13110</v>
      </c>
      <c r="V449" s="56"/>
      <c r="W449" s="56">
        <f t="shared" si="465"/>
        <v>14049</v>
      </c>
      <c r="X449" s="62">
        <f t="shared" si="466"/>
        <v>8.5008147745790325E-2</v>
      </c>
      <c r="Y449" s="55">
        <f t="shared" si="467"/>
        <v>313</v>
      </c>
      <c r="Z449" s="55">
        <f t="shared" si="468"/>
        <v>4370</v>
      </c>
      <c r="AA449" s="90"/>
      <c r="AB449" s="35">
        <f t="shared" si="473"/>
        <v>3</v>
      </c>
      <c r="AD449" s="36"/>
      <c r="AE449" s="47" t="str">
        <f t="shared" si="456"/>
        <v>50-54</v>
      </c>
      <c r="AF449" s="45">
        <f t="shared" si="457"/>
        <v>266491</v>
      </c>
      <c r="AG449" s="45">
        <f t="shared" si="458"/>
        <v>203050</v>
      </c>
      <c r="AH449" s="45">
        <f t="shared" si="459"/>
        <v>128987</v>
      </c>
      <c r="AI449" s="45">
        <f t="shared" si="469"/>
        <v>74063</v>
      </c>
      <c r="AJ449" s="1">
        <f t="shared" si="460"/>
        <v>939</v>
      </c>
      <c r="AK449" s="1">
        <f t="shared" si="461"/>
        <v>13110</v>
      </c>
    </row>
    <row r="450" spans="1:37" s="35" customFormat="1" ht="15" thickBot="1" x14ac:dyDescent="0.4">
      <c r="A450" s="54" t="str">
        <f t="shared" si="470"/>
        <v>55-59</v>
      </c>
      <c r="B450" s="55">
        <f t="shared" si="471"/>
        <v>284260</v>
      </c>
      <c r="C450" s="55">
        <f t="shared" si="451"/>
        <v>219245</v>
      </c>
      <c r="D450" s="55">
        <f t="shared" si="452"/>
        <v>77.099999999999994</v>
      </c>
      <c r="E450" s="55">
        <f t="shared" si="453"/>
        <v>138234</v>
      </c>
      <c r="F450" s="55"/>
      <c r="G450" s="55">
        <f t="shared" si="454"/>
        <v>48.6</v>
      </c>
      <c r="H450" s="55">
        <f t="shared" si="455"/>
        <v>357479</v>
      </c>
      <c r="J450" s="75" t="s">
        <v>317</v>
      </c>
      <c r="K450" s="22">
        <v>284260</v>
      </c>
      <c r="L450" s="22">
        <v>220145</v>
      </c>
      <c r="M450" s="75">
        <v>77.400000000000006</v>
      </c>
      <c r="N450" s="22">
        <v>150736</v>
      </c>
      <c r="O450" s="75">
        <v>53</v>
      </c>
      <c r="P450" s="75"/>
      <c r="Q450" s="22">
        <v>370881</v>
      </c>
      <c r="S450" s="54" t="str">
        <f t="shared" si="462"/>
        <v>55-59</v>
      </c>
      <c r="T450" s="55">
        <f t="shared" si="463"/>
        <v>900</v>
      </c>
      <c r="U450" s="55">
        <f t="shared" si="464"/>
        <v>12502</v>
      </c>
      <c r="V450" s="55"/>
      <c r="W450" s="55">
        <f t="shared" si="465"/>
        <v>13402</v>
      </c>
      <c r="X450" s="58">
        <f t="shared" si="466"/>
        <v>8.1477457903313413E-2</v>
      </c>
      <c r="Y450" s="55">
        <f t="shared" si="467"/>
        <v>300</v>
      </c>
      <c r="Z450" s="55">
        <f t="shared" si="468"/>
        <v>4167.333333333333</v>
      </c>
      <c r="AA450" s="90"/>
      <c r="AB450" s="35">
        <f t="shared" si="473"/>
        <v>3</v>
      </c>
      <c r="AC450" s="65">
        <f>J438</f>
        <v>44378</v>
      </c>
      <c r="AD450" s="36"/>
      <c r="AE450" s="47" t="str">
        <f t="shared" si="456"/>
        <v>55-59</v>
      </c>
      <c r="AF450" s="45">
        <f t="shared" si="457"/>
        <v>284260</v>
      </c>
      <c r="AG450" s="45">
        <f t="shared" si="458"/>
        <v>220145</v>
      </c>
      <c r="AH450" s="45">
        <f t="shared" si="459"/>
        <v>150736</v>
      </c>
      <c r="AI450" s="45">
        <f t="shared" si="469"/>
        <v>69409</v>
      </c>
      <c r="AJ450" s="1">
        <f t="shared" si="460"/>
        <v>900</v>
      </c>
      <c r="AK450" s="1">
        <f t="shared" si="461"/>
        <v>12502</v>
      </c>
    </row>
    <row r="451" spans="1:37" s="35" customFormat="1" ht="15" thickBot="1" x14ac:dyDescent="0.4">
      <c r="A451" s="54" t="str">
        <f t="shared" si="470"/>
        <v>60-64</v>
      </c>
      <c r="B451" s="55">
        <f t="shared" si="471"/>
        <v>264339</v>
      </c>
      <c r="C451" s="55">
        <f t="shared" si="451"/>
        <v>220171</v>
      </c>
      <c r="D451" s="55">
        <f t="shared" si="452"/>
        <v>83.3</v>
      </c>
      <c r="E451" s="55">
        <f t="shared" si="453"/>
        <v>158499</v>
      </c>
      <c r="F451" s="55"/>
      <c r="G451" s="55">
        <f t="shared" si="454"/>
        <v>60</v>
      </c>
      <c r="H451" s="55">
        <f t="shared" si="455"/>
        <v>378670</v>
      </c>
      <c r="J451" s="76" t="s">
        <v>318</v>
      </c>
      <c r="K451" s="24">
        <v>264339</v>
      </c>
      <c r="L451" s="24">
        <v>220881</v>
      </c>
      <c r="M451" s="76">
        <v>83.6</v>
      </c>
      <c r="N451" s="24">
        <v>168267</v>
      </c>
      <c r="O451" s="76">
        <v>63.7</v>
      </c>
      <c r="P451" s="76"/>
      <c r="Q451" s="24">
        <v>389148</v>
      </c>
      <c r="S451" s="57" t="str">
        <f t="shared" si="462"/>
        <v>60-64</v>
      </c>
      <c r="T451" s="56">
        <f t="shared" si="463"/>
        <v>710</v>
      </c>
      <c r="U451" s="56">
        <f t="shared" si="464"/>
        <v>9768</v>
      </c>
      <c r="V451" s="56"/>
      <c r="W451" s="56">
        <f t="shared" si="465"/>
        <v>10478</v>
      </c>
      <c r="X451" s="62">
        <f t="shared" si="466"/>
        <v>6.4276661234836135E-2</v>
      </c>
      <c r="Y451" s="55">
        <f t="shared" si="467"/>
        <v>236.66666666666666</v>
      </c>
      <c r="Z451" s="55">
        <f t="shared" si="468"/>
        <v>3256</v>
      </c>
      <c r="AA451" s="90"/>
      <c r="AB451" s="35">
        <f t="shared" si="473"/>
        <v>3</v>
      </c>
      <c r="AC451" s="49" t="s">
        <v>365</v>
      </c>
      <c r="AE451" s="47" t="str">
        <f t="shared" si="456"/>
        <v>60-64</v>
      </c>
      <c r="AF451" s="45">
        <f t="shared" si="457"/>
        <v>264339</v>
      </c>
      <c r="AG451" s="45">
        <f t="shared" si="458"/>
        <v>220881</v>
      </c>
      <c r="AH451" s="45">
        <f t="shared" si="459"/>
        <v>168267</v>
      </c>
      <c r="AI451" s="45">
        <f t="shared" si="469"/>
        <v>52614</v>
      </c>
      <c r="AJ451" s="1">
        <f t="shared" si="460"/>
        <v>710</v>
      </c>
      <c r="AK451" s="1">
        <f t="shared" si="461"/>
        <v>9768</v>
      </c>
    </row>
    <row r="452" spans="1:37" s="35" customFormat="1" ht="15" thickBot="1" x14ac:dyDescent="0.4">
      <c r="A452" s="54" t="str">
        <f t="shared" si="470"/>
        <v>65-69</v>
      </c>
      <c r="B452" s="55">
        <f t="shared" si="471"/>
        <v>210073</v>
      </c>
      <c r="C452" s="55">
        <f t="shared" si="451"/>
        <v>185942</v>
      </c>
      <c r="D452" s="55">
        <f t="shared" si="452"/>
        <v>88.5</v>
      </c>
      <c r="E452" s="55">
        <f t="shared" si="453"/>
        <v>155127</v>
      </c>
      <c r="F452" s="55"/>
      <c r="G452" s="55">
        <f t="shared" si="454"/>
        <v>73.8</v>
      </c>
      <c r="H452" s="55">
        <f t="shared" si="455"/>
        <v>341069</v>
      </c>
      <c r="J452" s="75" t="s">
        <v>319</v>
      </c>
      <c r="K452" s="22">
        <v>210073</v>
      </c>
      <c r="L452" s="22">
        <v>186382</v>
      </c>
      <c r="M452" s="75">
        <v>88.7</v>
      </c>
      <c r="N452" s="22">
        <v>160533</v>
      </c>
      <c r="O452" s="75">
        <v>76.400000000000006</v>
      </c>
      <c r="P452" s="75"/>
      <c r="Q452" s="22">
        <v>346915</v>
      </c>
      <c r="S452" s="54" t="str">
        <f t="shared" si="462"/>
        <v>65-69</v>
      </c>
      <c r="T452" s="55">
        <f t="shared" si="463"/>
        <v>440</v>
      </c>
      <c r="U452" s="55">
        <f t="shared" si="464"/>
        <v>5406</v>
      </c>
      <c r="V452" s="55"/>
      <c r="W452" s="55">
        <f t="shared" si="465"/>
        <v>5846</v>
      </c>
      <c r="X452" s="58">
        <f t="shared" si="466"/>
        <v>3.9833423863842116E-2</v>
      </c>
      <c r="Y452" s="55">
        <f t="shared" si="467"/>
        <v>146.66666666666666</v>
      </c>
      <c r="Z452" s="55">
        <f t="shared" si="468"/>
        <v>1802</v>
      </c>
      <c r="AA452" s="90"/>
      <c r="AB452" s="35">
        <f t="shared" si="473"/>
        <v>3</v>
      </c>
      <c r="AC452" s="51" t="s">
        <v>366</v>
      </c>
      <c r="AD452" s="2">
        <v>0.7</v>
      </c>
      <c r="AE452" s="47" t="str">
        <f t="shared" si="456"/>
        <v>65-69</v>
      </c>
      <c r="AF452" s="45">
        <f t="shared" si="457"/>
        <v>210073</v>
      </c>
      <c r="AG452" s="45">
        <f t="shared" si="458"/>
        <v>186382</v>
      </c>
      <c r="AH452" s="45">
        <f t="shared" si="459"/>
        <v>160533</v>
      </c>
      <c r="AI452" s="45">
        <f t="shared" si="469"/>
        <v>25849</v>
      </c>
      <c r="AJ452" s="1">
        <f t="shared" si="460"/>
        <v>440</v>
      </c>
      <c r="AK452" s="1">
        <f t="shared" si="461"/>
        <v>5406</v>
      </c>
    </row>
    <row r="453" spans="1:37" s="35" customFormat="1" ht="15" thickBot="1" x14ac:dyDescent="0.4">
      <c r="A453" s="54" t="str">
        <f t="shared" si="470"/>
        <v>70-74</v>
      </c>
      <c r="B453" s="55">
        <f t="shared" si="471"/>
        <v>157657</v>
      </c>
      <c r="C453" s="55">
        <f t="shared" si="451"/>
        <v>143315</v>
      </c>
      <c r="D453" s="55">
        <f t="shared" si="452"/>
        <v>90.9</v>
      </c>
      <c r="E453" s="55">
        <f t="shared" si="453"/>
        <v>127538</v>
      </c>
      <c r="F453" s="55"/>
      <c r="G453" s="55">
        <f t="shared" si="454"/>
        <v>80.900000000000006</v>
      </c>
      <c r="H453" s="55">
        <f t="shared" si="455"/>
        <v>270853</v>
      </c>
      <c r="J453" s="76" t="s">
        <v>320</v>
      </c>
      <c r="K453" s="24">
        <v>157657</v>
      </c>
      <c r="L453" s="24">
        <v>143573</v>
      </c>
      <c r="M453" s="76">
        <v>91.1</v>
      </c>
      <c r="N453" s="24">
        <v>130672</v>
      </c>
      <c r="O453" s="76">
        <v>82.9</v>
      </c>
      <c r="P453" s="76"/>
      <c r="Q453" s="24">
        <v>274245</v>
      </c>
      <c r="S453" s="57" t="str">
        <f t="shared" si="462"/>
        <v>70-74</v>
      </c>
      <c r="T453" s="56">
        <f t="shared" si="463"/>
        <v>258</v>
      </c>
      <c r="U453" s="56">
        <f t="shared" si="464"/>
        <v>3134</v>
      </c>
      <c r="V453" s="56"/>
      <c r="W453" s="56">
        <f t="shared" si="465"/>
        <v>3392</v>
      </c>
      <c r="X453" s="62">
        <f t="shared" si="466"/>
        <v>2.3356871265616513E-2</v>
      </c>
      <c r="Y453" s="55">
        <f t="shared" si="467"/>
        <v>86</v>
      </c>
      <c r="Z453" s="55">
        <f t="shared" si="468"/>
        <v>1044.6666666666667</v>
      </c>
      <c r="AA453" s="90"/>
      <c r="AB453" s="35">
        <f t="shared" si="473"/>
        <v>3</v>
      </c>
      <c r="AC453" s="50">
        <f>L459/K459</f>
        <v>0.73060508250158196</v>
      </c>
      <c r="AD453" s="2">
        <f>AC453/AD452</f>
        <v>1.0437215464308314</v>
      </c>
      <c r="AE453" s="48" t="str">
        <f t="shared" si="456"/>
        <v>70-74</v>
      </c>
      <c r="AF453" s="45">
        <f t="shared" si="457"/>
        <v>157657</v>
      </c>
      <c r="AG453" s="45">
        <f t="shared" si="458"/>
        <v>143573</v>
      </c>
      <c r="AH453" s="45">
        <f t="shared" si="459"/>
        <v>130672</v>
      </c>
      <c r="AI453" s="46">
        <f t="shared" si="469"/>
        <v>12901</v>
      </c>
      <c r="AJ453" s="1">
        <f t="shared" si="460"/>
        <v>258</v>
      </c>
      <c r="AK453" s="1">
        <f t="shared" si="461"/>
        <v>3134</v>
      </c>
    </row>
    <row r="454" spans="1:37" s="35" customFormat="1" ht="15" thickBot="1" x14ac:dyDescent="0.4">
      <c r="A454" s="54" t="str">
        <f t="shared" si="470"/>
        <v>75-79</v>
      </c>
      <c r="B454" s="55">
        <f t="shared" si="471"/>
        <v>102977</v>
      </c>
      <c r="C454" s="55">
        <f t="shared" si="451"/>
        <v>92714</v>
      </c>
      <c r="D454" s="55">
        <f t="shared" si="452"/>
        <v>90</v>
      </c>
      <c r="E454" s="55">
        <f t="shared" si="453"/>
        <v>86819</v>
      </c>
      <c r="F454" s="55"/>
      <c r="G454" s="55">
        <f t="shared" si="454"/>
        <v>84.3</v>
      </c>
      <c r="H454" s="55">
        <f t="shared" si="455"/>
        <v>179533</v>
      </c>
      <c r="J454" s="75" t="s">
        <v>321</v>
      </c>
      <c r="K454" s="22">
        <v>102977</v>
      </c>
      <c r="L454" s="22">
        <v>92832</v>
      </c>
      <c r="M454" s="75">
        <v>90.2</v>
      </c>
      <c r="N454" s="22">
        <v>87650</v>
      </c>
      <c r="O454" s="75">
        <v>85.1</v>
      </c>
      <c r="P454" s="75"/>
      <c r="Q454" s="22">
        <v>180482</v>
      </c>
      <c r="S454" s="54" t="str">
        <f t="shared" si="462"/>
        <v>75-79</v>
      </c>
      <c r="T454" s="55">
        <f t="shared" si="463"/>
        <v>118</v>
      </c>
      <c r="U454" s="55">
        <f t="shared" si="464"/>
        <v>831</v>
      </c>
      <c r="V454" s="55"/>
      <c r="W454" s="55">
        <f t="shared" si="465"/>
        <v>949</v>
      </c>
      <c r="X454" s="58">
        <f t="shared" si="466"/>
        <v>1.0682600036212204E-2</v>
      </c>
      <c r="Y454" s="55">
        <f t="shared" si="467"/>
        <v>39.333333333333336</v>
      </c>
      <c r="Z454" s="55">
        <f t="shared" si="468"/>
        <v>277</v>
      </c>
      <c r="AA454" s="90"/>
      <c r="AB454" s="35">
        <f t="shared" si="473"/>
        <v>3</v>
      </c>
      <c r="AC454" s="51" t="s">
        <v>367</v>
      </c>
      <c r="AD454" s="2">
        <v>0.7</v>
      </c>
      <c r="AE454" s="48" t="str">
        <f t="shared" si="456"/>
        <v>75-79</v>
      </c>
      <c r="AF454" s="45">
        <f t="shared" si="457"/>
        <v>102977</v>
      </c>
      <c r="AG454" s="45">
        <f t="shared" si="458"/>
        <v>92832</v>
      </c>
      <c r="AH454" s="45">
        <f t="shared" si="459"/>
        <v>87650</v>
      </c>
      <c r="AI454" s="46">
        <f t="shared" si="469"/>
        <v>5182</v>
      </c>
      <c r="AJ454" s="1">
        <f t="shared" si="460"/>
        <v>118</v>
      </c>
      <c r="AK454" s="1">
        <f t="shared" si="461"/>
        <v>831</v>
      </c>
    </row>
    <row r="455" spans="1:37" s="35" customFormat="1" ht="15" thickBot="1" x14ac:dyDescent="0.4">
      <c r="A455" s="54" t="str">
        <f t="shared" si="470"/>
        <v>80-84</v>
      </c>
      <c r="B455" s="55">
        <f t="shared" si="471"/>
        <v>68566</v>
      </c>
      <c r="C455" s="55">
        <f t="shared" si="451"/>
        <v>61601</v>
      </c>
      <c r="D455" s="55">
        <f t="shared" si="452"/>
        <v>89.8</v>
      </c>
      <c r="E455" s="55">
        <f t="shared" si="453"/>
        <v>57970</v>
      </c>
      <c r="F455" s="55"/>
      <c r="G455" s="55">
        <f t="shared" si="454"/>
        <v>84.5</v>
      </c>
      <c r="H455" s="55">
        <f t="shared" si="455"/>
        <v>119571</v>
      </c>
      <c r="J455" s="76" t="s">
        <v>322</v>
      </c>
      <c r="K455" s="24">
        <v>68566</v>
      </c>
      <c r="L455" s="24">
        <v>61658</v>
      </c>
      <c r="M455" s="76">
        <v>89.9</v>
      </c>
      <c r="N455" s="24">
        <v>58440</v>
      </c>
      <c r="O455" s="76">
        <v>85.2</v>
      </c>
      <c r="P455" s="76"/>
      <c r="Q455" s="24">
        <v>120098</v>
      </c>
      <c r="S455" s="57" t="str">
        <f t="shared" si="462"/>
        <v>80-84</v>
      </c>
      <c r="T455" s="56">
        <f t="shared" si="463"/>
        <v>57</v>
      </c>
      <c r="U455" s="56">
        <f t="shared" si="464"/>
        <v>470</v>
      </c>
      <c r="V455" s="56"/>
      <c r="W455" s="56">
        <f t="shared" si="465"/>
        <v>527</v>
      </c>
      <c r="X455" s="62">
        <f t="shared" si="466"/>
        <v>5.1602390005431832E-3</v>
      </c>
      <c r="Y455" s="55">
        <f t="shared" si="467"/>
        <v>19</v>
      </c>
      <c r="Z455" s="55">
        <f t="shared" si="468"/>
        <v>156.66666666666666</v>
      </c>
      <c r="AA455" s="90"/>
      <c r="AB455" s="35">
        <f t="shared" si="473"/>
        <v>3</v>
      </c>
      <c r="AC455" s="50">
        <f>N459/K459</f>
        <v>0.4480202810849902</v>
      </c>
      <c r="AD455" s="2">
        <f>AC455/AD454</f>
        <v>0.64002897297855743</v>
      </c>
      <c r="AE455" s="48" t="str">
        <f t="shared" si="456"/>
        <v>80-84</v>
      </c>
      <c r="AF455" s="45">
        <f t="shared" si="457"/>
        <v>68566</v>
      </c>
      <c r="AG455" s="45">
        <f t="shared" si="458"/>
        <v>61658</v>
      </c>
      <c r="AH455" s="45">
        <f t="shared" si="459"/>
        <v>58440</v>
      </c>
      <c r="AI455" s="46">
        <f t="shared" si="469"/>
        <v>3218</v>
      </c>
      <c r="AJ455" s="1">
        <f t="shared" si="460"/>
        <v>57</v>
      </c>
      <c r="AK455" s="1">
        <f t="shared" si="461"/>
        <v>470</v>
      </c>
    </row>
    <row r="456" spans="1:37" s="35" customFormat="1" ht="15" thickBot="1" x14ac:dyDescent="0.4">
      <c r="A456" s="54" t="str">
        <f t="shared" si="470"/>
        <v>85-89</v>
      </c>
      <c r="B456" s="55">
        <f t="shared" si="471"/>
        <v>44034</v>
      </c>
      <c r="C456" s="55">
        <f t="shared" si="451"/>
        <v>39375</v>
      </c>
      <c r="D456" s="55">
        <f t="shared" si="452"/>
        <v>89.4</v>
      </c>
      <c r="E456" s="55">
        <f t="shared" si="453"/>
        <v>37330</v>
      </c>
      <c r="F456" s="55"/>
      <c r="G456" s="55">
        <f t="shared" si="454"/>
        <v>84.8</v>
      </c>
      <c r="H456" s="55">
        <f t="shared" si="455"/>
        <v>76705</v>
      </c>
      <c r="J456" s="75" t="s">
        <v>323</v>
      </c>
      <c r="K456" s="22">
        <v>44034</v>
      </c>
      <c r="L456" s="22">
        <v>39400</v>
      </c>
      <c r="M456" s="75">
        <v>89.5</v>
      </c>
      <c r="N456" s="22">
        <v>37572</v>
      </c>
      <c r="O456" s="75">
        <v>85.3</v>
      </c>
      <c r="P456" s="75"/>
      <c r="Q456" s="22">
        <v>76972</v>
      </c>
      <c r="S456" s="54" t="str">
        <f t="shared" si="462"/>
        <v>85-89</v>
      </c>
      <c r="T456" s="55">
        <f t="shared" si="463"/>
        <v>25</v>
      </c>
      <c r="U456" s="55">
        <f t="shared" si="464"/>
        <v>242</v>
      </c>
      <c r="V456" s="55"/>
      <c r="W456" s="55">
        <f t="shared" si="465"/>
        <v>267</v>
      </c>
      <c r="X456" s="58">
        <f t="shared" si="466"/>
        <v>2.2632627195364836E-3</v>
      </c>
      <c r="Y456" s="55">
        <f t="shared" si="467"/>
        <v>8.3333333333333339</v>
      </c>
      <c r="Z456" s="55">
        <f t="shared" si="468"/>
        <v>80.666666666666671</v>
      </c>
      <c r="AA456" s="90"/>
      <c r="AB456" s="35">
        <f t="shared" si="473"/>
        <v>3</v>
      </c>
      <c r="AC456" s="49" t="s">
        <v>362</v>
      </c>
      <c r="AE456" s="48" t="str">
        <f t="shared" si="456"/>
        <v>85-89</v>
      </c>
      <c r="AF456" s="45">
        <f t="shared" si="457"/>
        <v>44034</v>
      </c>
      <c r="AG456" s="45">
        <f t="shared" si="458"/>
        <v>39400</v>
      </c>
      <c r="AH456" s="45">
        <f t="shared" si="459"/>
        <v>37572</v>
      </c>
      <c r="AI456" s="46">
        <f t="shared" si="469"/>
        <v>1828</v>
      </c>
      <c r="AJ456" s="1">
        <f t="shared" si="460"/>
        <v>25</v>
      </c>
      <c r="AK456" s="1">
        <f t="shared" si="461"/>
        <v>242</v>
      </c>
    </row>
    <row r="457" spans="1:37" s="35" customFormat="1" ht="15" thickBot="1" x14ac:dyDescent="0.4">
      <c r="A457" s="54" t="str">
        <f t="shared" si="470"/>
        <v>90+</v>
      </c>
      <c r="B457" s="55">
        <f t="shared" si="471"/>
        <v>27669</v>
      </c>
      <c r="C457" s="55">
        <f t="shared" si="451"/>
        <v>25069</v>
      </c>
      <c r="D457" s="55">
        <f t="shared" si="452"/>
        <v>90.6</v>
      </c>
      <c r="E457" s="55">
        <f t="shared" si="453"/>
        <v>23942</v>
      </c>
      <c r="F457" s="55"/>
      <c r="G457" s="55">
        <f t="shared" si="454"/>
        <v>86.5</v>
      </c>
      <c r="H457" s="55">
        <f t="shared" si="455"/>
        <v>49011</v>
      </c>
      <c r="J457" s="76" t="s">
        <v>324</v>
      </c>
      <c r="K457" s="24">
        <v>27669</v>
      </c>
      <c r="L457" s="24">
        <v>25083</v>
      </c>
      <c r="M457" s="76">
        <v>90.7</v>
      </c>
      <c r="N457" s="24">
        <v>24083</v>
      </c>
      <c r="O457" s="76">
        <v>87</v>
      </c>
      <c r="P457" s="76"/>
      <c r="Q457" s="24">
        <v>49166</v>
      </c>
      <c r="S457" s="57" t="str">
        <f t="shared" si="462"/>
        <v>90+</v>
      </c>
      <c r="T457" s="56">
        <f t="shared" si="463"/>
        <v>14</v>
      </c>
      <c r="U457" s="56">
        <f t="shared" si="464"/>
        <v>141</v>
      </c>
      <c r="V457" s="56"/>
      <c r="W457" s="56">
        <f t="shared" si="465"/>
        <v>155</v>
      </c>
      <c r="X457" s="62">
        <f t="shared" si="466"/>
        <v>1.2674271229404308E-3</v>
      </c>
      <c r="Y457" s="55">
        <f t="shared" si="467"/>
        <v>4.666666666666667</v>
      </c>
      <c r="Z457" s="55">
        <f t="shared" si="468"/>
        <v>47</v>
      </c>
      <c r="AA457" s="90"/>
      <c r="AB457" s="35">
        <f t="shared" si="473"/>
        <v>3</v>
      </c>
      <c r="AC457" s="51" t="s">
        <v>366</v>
      </c>
      <c r="AD457" s="2">
        <v>0.7</v>
      </c>
      <c r="AE457" s="48" t="str">
        <f t="shared" si="456"/>
        <v>90+</v>
      </c>
      <c r="AF457" s="45">
        <f t="shared" si="457"/>
        <v>27669</v>
      </c>
      <c r="AG457" s="45">
        <f t="shared" si="458"/>
        <v>25083</v>
      </c>
      <c r="AH457" s="45">
        <f t="shared" si="459"/>
        <v>24083</v>
      </c>
      <c r="AI457" s="46">
        <f t="shared" si="469"/>
        <v>1000</v>
      </c>
      <c r="AJ457" s="1">
        <f t="shared" si="460"/>
        <v>14</v>
      </c>
      <c r="AK457" s="1">
        <f t="shared" si="461"/>
        <v>141</v>
      </c>
    </row>
    <row r="458" spans="1:37" s="35" customFormat="1" ht="15" thickBot="1" x14ac:dyDescent="0.4">
      <c r="A458" s="54" t="str">
        <f t="shared" si="470"/>
        <v>Unknown</v>
      </c>
      <c r="B458" s="55" t="str">
        <f t="shared" si="471"/>
        <v>NA</v>
      </c>
      <c r="C458" s="55">
        <f t="shared" si="451"/>
        <v>62524</v>
      </c>
      <c r="D458" s="55" t="str">
        <f t="shared" si="452"/>
        <v>NA</v>
      </c>
      <c r="E458" s="55">
        <f t="shared" si="453"/>
        <v>17105</v>
      </c>
      <c r="F458" s="55"/>
      <c r="G458" s="55" t="str">
        <f t="shared" si="454"/>
        <v>NA</v>
      </c>
      <c r="H458" s="55">
        <f t="shared" si="455"/>
        <v>79629</v>
      </c>
      <c r="J458" s="75" t="s">
        <v>325</v>
      </c>
      <c r="K458" s="75" t="s">
        <v>326</v>
      </c>
      <c r="L458" s="22">
        <v>62493</v>
      </c>
      <c r="M458" s="75" t="s">
        <v>326</v>
      </c>
      <c r="N458" s="22">
        <v>17998</v>
      </c>
      <c r="O458" s="75" t="s">
        <v>326</v>
      </c>
      <c r="P458" s="75"/>
      <c r="Q458" s="22">
        <v>80491</v>
      </c>
      <c r="S458" s="54" t="str">
        <f t="shared" si="462"/>
        <v>Unknown</v>
      </c>
      <c r="T458" s="54">
        <f t="shared" si="463"/>
        <v>-31</v>
      </c>
      <c r="U458" s="54">
        <f t="shared" si="464"/>
        <v>893</v>
      </c>
      <c r="V458" s="54"/>
      <c r="W458" s="54">
        <f t="shared" si="465"/>
        <v>862</v>
      </c>
      <c r="X458" s="58">
        <f t="shared" si="466"/>
        <v>-2.8064457722252398E-3</v>
      </c>
      <c r="Y458" s="55">
        <f t="shared" si="467"/>
        <v>-10.333333333333334</v>
      </c>
      <c r="Z458" s="55">
        <f t="shared" si="468"/>
        <v>297.66666666666669</v>
      </c>
      <c r="AA458" s="90"/>
      <c r="AB458" s="35">
        <f t="shared" si="473"/>
        <v>3</v>
      </c>
      <c r="AC458" s="50">
        <f>L460/K460</f>
        <v>0.62143333830104663</v>
      </c>
      <c r="AD458" s="2">
        <f>AC458/AD457</f>
        <v>0.88776191185863806</v>
      </c>
      <c r="AE458" s="47" t="str">
        <f t="shared" si="456"/>
        <v>Unknown</v>
      </c>
      <c r="AF458" s="45" t="str">
        <f t="shared" si="457"/>
        <v>NA</v>
      </c>
      <c r="AG458" s="45">
        <f t="shared" si="458"/>
        <v>62493</v>
      </c>
      <c r="AH458" s="45">
        <f t="shared" si="459"/>
        <v>17998</v>
      </c>
      <c r="AI458" s="45">
        <f t="shared" si="469"/>
        <v>44495</v>
      </c>
      <c r="AJ458" s="1">
        <f t="shared" si="460"/>
        <v>-31</v>
      </c>
      <c r="AK458" s="1">
        <f t="shared" si="461"/>
        <v>893</v>
      </c>
    </row>
    <row r="459" spans="1:37" s="35" customFormat="1" ht="15" thickBot="1" x14ac:dyDescent="0.4">
      <c r="A459" s="54" t="str">
        <f t="shared" si="470"/>
        <v>12+</v>
      </c>
      <c r="B459" s="55">
        <f t="shared" si="471"/>
        <v>3761140</v>
      </c>
      <c r="C459" s="55">
        <f t="shared" si="451"/>
        <v>2734033</v>
      </c>
      <c r="D459" s="55">
        <f t="shared" si="452"/>
        <v>72.7</v>
      </c>
      <c r="E459" s="55">
        <f t="shared" si="453"/>
        <v>1532375</v>
      </c>
      <c r="F459" s="55"/>
      <c r="G459" s="55">
        <f t="shared" si="454"/>
        <v>40.700000000000003</v>
      </c>
      <c r="H459" s="55">
        <f t="shared" si="455"/>
        <v>4266408</v>
      </c>
      <c r="J459" s="76" t="s">
        <v>327</v>
      </c>
      <c r="K459" s="24">
        <v>3761140</v>
      </c>
      <c r="L459" s="24">
        <v>2747908</v>
      </c>
      <c r="M459" s="76">
        <v>73.099999999999994</v>
      </c>
      <c r="N459" s="24">
        <v>1685067</v>
      </c>
      <c r="O459" s="76">
        <v>44.8</v>
      </c>
      <c r="P459" s="76"/>
      <c r="Q459" s="24">
        <v>4432975</v>
      </c>
      <c r="S459" s="57" t="str">
        <f t="shared" si="462"/>
        <v>12+</v>
      </c>
      <c r="T459" s="60">
        <f>L459-C459</f>
        <v>13875</v>
      </c>
      <c r="U459" s="60">
        <f t="shared" si="464"/>
        <v>152692</v>
      </c>
      <c r="V459" s="60"/>
      <c r="W459" s="63">
        <f t="shared" si="465"/>
        <v>166567</v>
      </c>
      <c r="X459" s="62">
        <f t="shared" si="466"/>
        <v>1.2561108093427484</v>
      </c>
      <c r="Y459" s="60">
        <f t="shared" si="467"/>
        <v>4625</v>
      </c>
      <c r="Z459" s="60">
        <f t="shared" si="468"/>
        <v>50897.333333333336</v>
      </c>
      <c r="AA459" s="91"/>
      <c r="AB459" s="35">
        <f t="shared" si="473"/>
        <v>3</v>
      </c>
      <c r="AC459" s="51" t="s">
        <v>367</v>
      </c>
      <c r="AD459" s="2">
        <v>0.7</v>
      </c>
      <c r="AG459" s="38"/>
    </row>
    <row r="460" spans="1:37" s="35" customFormat="1" x14ac:dyDescent="0.35">
      <c r="A460" s="54" t="str">
        <f t="shared" si="470"/>
        <v>ALL</v>
      </c>
      <c r="B460" s="55">
        <f t="shared" si="471"/>
        <v>4421887</v>
      </c>
      <c r="C460" s="55">
        <f t="shared" si="451"/>
        <v>2734033</v>
      </c>
      <c r="D460" s="55">
        <f t="shared" si="452"/>
        <v>61.8</v>
      </c>
      <c r="E460" s="55">
        <f t="shared" si="453"/>
        <v>1532375</v>
      </c>
      <c r="F460" s="55"/>
      <c r="G460" s="55">
        <f t="shared" si="454"/>
        <v>34.6</v>
      </c>
      <c r="H460" s="55">
        <f t="shared" si="455"/>
        <v>4266408</v>
      </c>
      <c r="J460" s="75" t="s">
        <v>328</v>
      </c>
      <c r="K460" s="22">
        <v>4421887</v>
      </c>
      <c r="L460" s="22">
        <v>2747908</v>
      </c>
      <c r="M460" s="75">
        <v>62.1</v>
      </c>
      <c r="N460" s="22">
        <v>1685067</v>
      </c>
      <c r="O460" s="75">
        <v>38.1</v>
      </c>
      <c r="P460" s="75"/>
      <c r="Q460" s="22">
        <v>4432975</v>
      </c>
      <c r="S460" s="54" t="str">
        <f t="shared" si="462"/>
        <v>ALL</v>
      </c>
      <c r="T460" s="60">
        <f t="shared" ref="T460" si="474">L460-C460</f>
        <v>13875</v>
      </c>
      <c r="U460" s="60">
        <f t="shared" si="464"/>
        <v>152692</v>
      </c>
      <c r="V460" s="60"/>
      <c r="W460" s="63">
        <f t="shared" si="465"/>
        <v>166567</v>
      </c>
      <c r="X460" s="58">
        <f t="shared" si="466"/>
        <v>1.2561108093427484</v>
      </c>
      <c r="Y460" s="60">
        <f t="shared" si="467"/>
        <v>4625</v>
      </c>
      <c r="Z460" s="60">
        <f t="shared" si="468"/>
        <v>50897.333333333336</v>
      </c>
      <c r="AA460" s="91"/>
      <c r="AB460" s="35">
        <f t="shared" si="473"/>
        <v>3</v>
      </c>
      <c r="AC460" s="50">
        <f>N460/K460</f>
        <v>0.38107418846297975</v>
      </c>
      <c r="AD460" s="2">
        <f>AC460/AD459</f>
        <v>0.54439169780425678</v>
      </c>
      <c r="AG460" s="2">
        <f>T459/L459</f>
        <v>5.049295682388202E-3</v>
      </c>
      <c r="AH460" s="2">
        <f>U459/N459</f>
        <v>9.0614794545261404E-2</v>
      </c>
      <c r="AI460" s="2">
        <f>W459/Q459</f>
        <v>3.7574540799350326E-2</v>
      </c>
    </row>
    <row r="461" spans="1:37" x14ac:dyDescent="0.35">
      <c r="A461" s="110">
        <f>J438</f>
        <v>44378</v>
      </c>
      <c r="B461" s="110"/>
      <c r="C461" s="110"/>
      <c r="D461" s="110"/>
      <c r="E461" s="110"/>
      <c r="F461" s="110"/>
      <c r="G461" s="110"/>
      <c r="H461" s="110"/>
      <c r="J461" s="110">
        <v>44384</v>
      </c>
      <c r="K461" s="110"/>
      <c r="L461" s="110"/>
      <c r="M461" s="110"/>
      <c r="N461" s="110"/>
      <c r="O461" s="110"/>
      <c r="P461" s="110"/>
      <c r="Q461" s="110"/>
      <c r="S461" s="113" t="str">
        <f>"Change " &amp; TEXT(A461,"DDDD MMM DD, YYYY") &amp; " -  " &amp;TEXT(J461,"DDDD MMM DD, YYYY")</f>
        <v>Change Thursday Jul 01, 2021 -  Wednesday Jul 07, 2021</v>
      </c>
      <c r="T461" s="113"/>
      <c r="U461" s="113"/>
      <c r="V461" s="113"/>
      <c r="W461" s="113"/>
      <c r="X461" s="113"/>
      <c r="Y461" s="113"/>
      <c r="Z461" s="113"/>
      <c r="AA461" s="88"/>
      <c r="AB461" s="35"/>
      <c r="AC461" s="65">
        <f>A461</f>
        <v>44378</v>
      </c>
      <c r="AD461" s="35"/>
      <c r="AE461" s="35"/>
      <c r="AF461" s="35"/>
      <c r="AG461" s="35"/>
      <c r="AH461" s="35"/>
      <c r="AI461" s="35"/>
      <c r="AJ461" s="35"/>
      <c r="AK461" s="35"/>
    </row>
    <row r="462" spans="1:37" ht="36" thickBot="1" x14ac:dyDescent="0.4">
      <c r="A462" s="53" t="str">
        <f>J439</f>
        <v>Age group</v>
      </c>
      <c r="B462" s="53" t="str">
        <f t="shared" ref="B462" si="475">K439</f>
        <v>Population</v>
      </c>
      <c r="C462" s="53" t="str">
        <f t="shared" ref="C462:C483" si="476">L439</f>
        <v>At least 1 dose</v>
      </c>
      <c r="D462" s="53" t="str">
        <f t="shared" ref="D462:D483" si="477">M439</f>
        <v>% of population with at least 1 dose</v>
      </c>
      <c r="E462" s="53" t="str">
        <f t="shared" ref="E462:E483" si="478">N439</f>
        <v>2 doses</v>
      </c>
      <c r="F462" s="53"/>
      <c r="G462" s="53" t="str">
        <f t="shared" ref="G462:G483" si="479">O439</f>
        <v>% of population fully vaccinated</v>
      </c>
      <c r="H462" s="53" t="str">
        <f t="shared" ref="H462:H483" si="480">Q439</f>
        <v>Total administered</v>
      </c>
      <c r="J462" s="25" t="s">
        <v>305</v>
      </c>
      <c r="K462" s="25" t="s">
        <v>2</v>
      </c>
      <c r="L462" s="25" t="s">
        <v>368</v>
      </c>
      <c r="M462" s="25" t="s">
        <v>306</v>
      </c>
      <c r="N462" s="25" t="s">
        <v>369</v>
      </c>
      <c r="O462" s="25" t="s">
        <v>307</v>
      </c>
      <c r="P462" s="25"/>
      <c r="Q462" s="25" t="s">
        <v>304</v>
      </c>
      <c r="S462" s="53" t="s">
        <v>305</v>
      </c>
      <c r="T462" s="53" t="s">
        <v>302</v>
      </c>
      <c r="U462" s="53" t="s">
        <v>303</v>
      </c>
      <c r="V462" s="53" t="s">
        <v>390</v>
      </c>
      <c r="W462" s="53" t="s">
        <v>304</v>
      </c>
      <c r="X462" s="53" t="s">
        <v>335</v>
      </c>
      <c r="Y462" s="53" t="s">
        <v>336</v>
      </c>
      <c r="Z462" s="53" t="s">
        <v>337</v>
      </c>
      <c r="AA462" s="53" t="s">
        <v>391</v>
      </c>
      <c r="AB462" s="35"/>
      <c r="AC462" s="49" t="s">
        <v>365</v>
      </c>
      <c r="AD462" s="64"/>
      <c r="AE462" s="47" t="str">
        <f t="shared" ref="AE462:AE481" si="481">J462</f>
        <v>Age group</v>
      </c>
      <c r="AF462" s="47" t="str">
        <f t="shared" ref="AF462:AF481" si="482">K462</f>
        <v>Population</v>
      </c>
      <c r="AG462" s="47" t="str">
        <f t="shared" ref="AG462:AG481" si="483">L462</f>
        <v>At least 1 dose</v>
      </c>
      <c r="AH462" s="47" t="str">
        <f t="shared" ref="AH462:AH481" si="484">N462</f>
        <v>2 doses</v>
      </c>
      <c r="AI462" s="47" t="s">
        <v>334</v>
      </c>
      <c r="AJ462" s="47" t="str">
        <f t="shared" ref="AJ462:AJ481" si="485">T462</f>
        <v>Dose 1</v>
      </c>
      <c r="AK462" s="47" t="str">
        <f t="shared" ref="AK462:AK481" si="486">U462</f>
        <v>Dose 2</v>
      </c>
    </row>
    <row r="463" spans="1:37" ht="29.5" customHeight="1" thickBot="1" x14ac:dyDescent="0.4">
      <c r="A463" s="54" t="str">
        <f>J440</f>
        <v>00-11</v>
      </c>
      <c r="B463" s="55">
        <f>K440</f>
        <v>660747</v>
      </c>
      <c r="C463" s="55">
        <f t="shared" si="476"/>
        <v>0</v>
      </c>
      <c r="D463" s="55">
        <f t="shared" si="477"/>
        <v>0</v>
      </c>
      <c r="E463" s="55">
        <f t="shared" si="478"/>
        <v>0</v>
      </c>
      <c r="F463" s="55"/>
      <c r="G463" s="55">
        <f t="shared" si="479"/>
        <v>0</v>
      </c>
      <c r="H463" s="55">
        <f t="shared" si="480"/>
        <v>0</v>
      </c>
      <c r="J463" s="75" t="s">
        <v>308</v>
      </c>
      <c r="K463" s="22">
        <v>660747</v>
      </c>
      <c r="L463" s="75">
        <v>0</v>
      </c>
      <c r="M463" s="75">
        <v>0</v>
      </c>
      <c r="N463" s="75">
        <v>0</v>
      </c>
      <c r="O463" s="75">
        <v>0</v>
      </c>
      <c r="P463" s="75"/>
      <c r="Q463" s="75">
        <v>0</v>
      </c>
      <c r="S463" s="54" t="str">
        <f t="shared" ref="S463:S483" si="487">A463</f>
        <v>00-11</v>
      </c>
      <c r="T463" s="55">
        <f t="shared" ref="T463:T481" si="488">L463-C463</f>
        <v>0</v>
      </c>
      <c r="U463" s="55">
        <f t="shared" ref="U463:U483" si="489">N463-E463</f>
        <v>0</v>
      </c>
      <c r="V463" s="55"/>
      <c r="W463" s="55">
        <f t="shared" ref="W463:W483" si="490">Q463-H463</f>
        <v>0</v>
      </c>
      <c r="X463" s="58">
        <f t="shared" ref="X463:X483" si="491">T463/T$299</f>
        <v>0</v>
      </c>
      <c r="Y463" s="55">
        <f t="shared" ref="Y463:Y483" si="492">T463/$AB463</f>
        <v>0</v>
      </c>
      <c r="Z463" s="55">
        <f t="shared" ref="Z463:Z483" si="493">U463/$AB463</f>
        <v>0</v>
      </c>
      <c r="AA463" s="90"/>
      <c r="AB463" s="35">
        <f>IF(DATEDIF(A461,J461,"D")&lt;1,1,DATEDIF(A461,J461,"D"))</f>
        <v>6</v>
      </c>
      <c r="AC463" s="51" t="s">
        <v>366</v>
      </c>
      <c r="AD463" s="2">
        <v>0.7</v>
      </c>
      <c r="AE463" s="47" t="str">
        <f t="shared" si="481"/>
        <v>00-11</v>
      </c>
      <c r="AF463" s="45">
        <f t="shared" si="482"/>
        <v>660747</v>
      </c>
      <c r="AG463" s="45">
        <f t="shared" si="483"/>
        <v>0</v>
      </c>
      <c r="AH463" s="45">
        <f t="shared" si="484"/>
        <v>0</v>
      </c>
      <c r="AI463" s="45">
        <f t="shared" ref="AI463:AI481" si="494">AG463-AH463</f>
        <v>0</v>
      </c>
      <c r="AJ463" s="1">
        <f t="shared" si="485"/>
        <v>0</v>
      </c>
      <c r="AK463" s="1">
        <f t="shared" si="486"/>
        <v>0</v>
      </c>
    </row>
    <row r="464" spans="1:37" ht="15" thickBot="1" x14ac:dyDescent="0.4">
      <c r="A464" s="54" t="str">
        <f t="shared" ref="A464:A483" si="495">J441</f>
        <v>12-14</v>
      </c>
      <c r="B464" s="55">
        <f t="shared" ref="B464:B483" si="496">K441</f>
        <v>162530</v>
      </c>
      <c r="C464" s="60">
        <f t="shared" si="476"/>
        <v>95986</v>
      </c>
      <c r="D464" s="55">
        <f t="shared" si="477"/>
        <v>59.1</v>
      </c>
      <c r="E464" s="60">
        <f t="shared" si="478"/>
        <v>26865</v>
      </c>
      <c r="F464" s="60"/>
      <c r="G464" s="55">
        <f t="shared" si="479"/>
        <v>16.5</v>
      </c>
      <c r="H464" s="55">
        <f t="shared" si="480"/>
        <v>122851</v>
      </c>
      <c r="J464" s="82" t="str">
        <f t="shared" ref="J464" si="497">S441</f>
        <v>12-14</v>
      </c>
      <c r="K464" s="24">
        <v>162530</v>
      </c>
      <c r="L464" s="24">
        <v>97706</v>
      </c>
      <c r="M464" s="76">
        <v>60.1</v>
      </c>
      <c r="N464" s="24">
        <v>43480</v>
      </c>
      <c r="O464" s="76">
        <v>26.8</v>
      </c>
      <c r="P464" s="76"/>
      <c r="Q464" s="24">
        <v>141186</v>
      </c>
      <c r="S464" s="59" t="str">
        <f t="shared" si="487"/>
        <v>12-14</v>
      </c>
      <c r="T464" s="60">
        <f t="shared" si="488"/>
        <v>1720</v>
      </c>
      <c r="U464" s="60">
        <f t="shared" si="489"/>
        <v>16615</v>
      </c>
      <c r="V464" s="60"/>
      <c r="W464" s="60">
        <f t="shared" si="490"/>
        <v>18335</v>
      </c>
      <c r="X464" s="61">
        <f t="shared" si="491"/>
        <v>0.1557124751041101</v>
      </c>
      <c r="Y464" s="60">
        <f t="shared" si="492"/>
        <v>286.66666666666669</v>
      </c>
      <c r="Z464" s="60">
        <f t="shared" si="493"/>
        <v>2769.1666666666665</v>
      </c>
      <c r="AA464" s="91"/>
      <c r="AB464" s="35">
        <f>AB463</f>
        <v>6</v>
      </c>
      <c r="AC464" s="50">
        <f>C482/B482</f>
        <v>0.73060508250158196</v>
      </c>
      <c r="AD464" s="2">
        <f>AC464/AD463</f>
        <v>1.0437215464308314</v>
      </c>
      <c r="AE464" s="47" t="str">
        <f t="shared" si="481"/>
        <v>12-14</v>
      </c>
      <c r="AF464" s="45">
        <f t="shared" si="482"/>
        <v>162530</v>
      </c>
      <c r="AG464" s="45">
        <f t="shared" si="483"/>
        <v>97706</v>
      </c>
      <c r="AH464" s="45">
        <f t="shared" si="484"/>
        <v>43480</v>
      </c>
      <c r="AI464" s="45">
        <f t="shared" si="494"/>
        <v>54226</v>
      </c>
      <c r="AJ464" s="1">
        <f t="shared" si="485"/>
        <v>1720</v>
      </c>
      <c r="AK464" s="1">
        <f t="shared" si="486"/>
        <v>16615</v>
      </c>
    </row>
    <row r="465" spans="1:37" ht="15" thickBot="1" x14ac:dyDescent="0.4">
      <c r="A465" s="54" t="str">
        <f t="shared" si="495"/>
        <v>15-19</v>
      </c>
      <c r="B465" s="55">
        <f t="shared" si="496"/>
        <v>256743</v>
      </c>
      <c r="C465" s="60">
        <f t="shared" si="476"/>
        <v>160491</v>
      </c>
      <c r="D465" s="55">
        <f t="shared" si="477"/>
        <v>62.5</v>
      </c>
      <c r="E465" s="60">
        <f t="shared" si="478"/>
        <v>54900</v>
      </c>
      <c r="F465" s="60"/>
      <c r="G465" s="55">
        <f t="shared" si="479"/>
        <v>21.4</v>
      </c>
      <c r="H465" s="55">
        <f t="shared" si="480"/>
        <v>215391</v>
      </c>
      <c r="J465" s="75" t="s">
        <v>309</v>
      </c>
      <c r="K465" s="22">
        <v>256743</v>
      </c>
      <c r="L465" s="22">
        <v>162778</v>
      </c>
      <c r="M465" s="75">
        <v>63.4</v>
      </c>
      <c r="N465" s="22">
        <v>81615</v>
      </c>
      <c r="O465" s="75">
        <v>31.8</v>
      </c>
      <c r="P465" s="75"/>
      <c r="Q465" s="22">
        <v>244393</v>
      </c>
      <c r="S465" s="54" t="str">
        <f t="shared" si="487"/>
        <v>15-19</v>
      </c>
      <c r="T465" s="60">
        <f t="shared" si="488"/>
        <v>2287</v>
      </c>
      <c r="U465" s="60">
        <f t="shared" si="489"/>
        <v>26715</v>
      </c>
      <c r="V465" s="60"/>
      <c r="W465" s="60">
        <f t="shared" si="490"/>
        <v>29002</v>
      </c>
      <c r="X465" s="61">
        <f t="shared" si="491"/>
        <v>0.20704327358319755</v>
      </c>
      <c r="Y465" s="60">
        <f t="shared" si="492"/>
        <v>381.16666666666669</v>
      </c>
      <c r="Z465" s="60">
        <f t="shared" si="493"/>
        <v>4452.5</v>
      </c>
      <c r="AA465" s="91"/>
      <c r="AB465" s="35">
        <f t="shared" ref="AB465:AB483" si="498">AB464</f>
        <v>6</v>
      </c>
      <c r="AC465" s="52" t="s">
        <v>367</v>
      </c>
      <c r="AD465" s="2">
        <v>0.7</v>
      </c>
      <c r="AE465" s="47" t="str">
        <f t="shared" si="481"/>
        <v>15-19</v>
      </c>
      <c r="AF465" s="45">
        <f t="shared" si="482"/>
        <v>256743</v>
      </c>
      <c r="AG465" s="45">
        <f t="shared" si="483"/>
        <v>162778</v>
      </c>
      <c r="AH465" s="45">
        <f t="shared" si="484"/>
        <v>81615</v>
      </c>
      <c r="AI465" s="45">
        <f t="shared" si="494"/>
        <v>81163</v>
      </c>
      <c r="AJ465" s="1">
        <f t="shared" si="485"/>
        <v>2287</v>
      </c>
      <c r="AK465" s="1">
        <f t="shared" si="486"/>
        <v>26715</v>
      </c>
    </row>
    <row r="466" spans="1:37" ht="15" thickBot="1" x14ac:dyDescent="0.4">
      <c r="A466" s="54" t="str">
        <f t="shared" si="495"/>
        <v>20-24</v>
      </c>
      <c r="B466" s="55">
        <f t="shared" si="496"/>
        <v>277328</v>
      </c>
      <c r="C466" s="55">
        <f t="shared" si="476"/>
        <v>165788</v>
      </c>
      <c r="D466" s="55">
        <f t="shared" si="477"/>
        <v>59.8</v>
      </c>
      <c r="E466" s="55">
        <f t="shared" si="478"/>
        <v>69846</v>
      </c>
      <c r="F466" s="55"/>
      <c r="G466" s="55">
        <f t="shared" si="479"/>
        <v>25.2</v>
      </c>
      <c r="H466" s="55">
        <f t="shared" si="480"/>
        <v>235634</v>
      </c>
      <c r="J466" s="76" t="s">
        <v>310</v>
      </c>
      <c r="K466" s="24">
        <v>277328</v>
      </c>
      <c r="L466" s="24">
        <v>168725</v>
      </c>
      <c r="M466" s="76">
        <v>60.8</v>
      </c>
      <c r="N466" s="24">
        <v>92122</v>
      </c>
      <c r="O466" s="76">
        <v>33.200000000000003</v>
      </c>
      <c r="P466" s="76"/>
      <c r="Q466" s="24">
        <v>260847</v>
      </c>
      <c r="S466" s="57" t="str">
        <f t="shared" si="487"/>
        <v>20-24</v>
      </c>
      <c r="T466" s="56">
        <f t="shared" si="488"/>
        <v>2937</v>
      </c>
      <c r="U466" s="56">
        <f t="shared" si="489"/>
        <v>22276</v>
      </c>
      <c r="V466" s="56"/>
      <c r="W466" s="56">
        <f t="shared" si="490"/>
        <v>25213</v>
      </c>
      <c r="X466" s="62">
        <f t="shared" si="491"/>
        <v>0.26588810429114612</v>
      </c>
      <c r="Y466" s="55">
        <f t="shared" si="492"/>
        <v>489.5</v>
      </c>
      <c r="Z466" s="55">
        <f t="shared" si="493"/>
        <v>3712.6666666666665</v>
      </c>
      <c r="AA466" s="90"/>
      <c r="AB466" s="35">
        <f t="shared" si="498"/>
        <v>6</v>
      </c>
      <c r="AC466" s="50">
        <f>E482/B482</f>
        <v>0.4480202810849902</v>
      </c>
      <c r="AD466" s="2">
        <f>AC466/AD465</f>
        <v>0.64002897297855743</v>
      </c>
      <c r="AE466" s="47" t="str">
        <f t="shared" si="481"/>
        <v>20-24</v>
      </c>
      <c r="AF466" s="45">
        <f t="shared" si="482"/>
        <v>277328</v>
      </c>
      <c r="AG466" s="45">
        <f t="shared" si="483"/>
        <v>168725</v>
      </c>
      <c r="AH466" s="45">
        <f t="shared" si="484"/>
        <v>92122</v>
      </c>
      <c r="AI466" s="45">
        <f t="shared" si="494"/>
        <v>76603</v>
      </c>
      <c r="AJ466" s="1">
        <f t="shared" si="485"/>
        <v>2937</v>
      </c>
      <c r="AK466" s="1">
        <f t="shared" si="486"/>
        <v>22276</v>
      </c>
    </row>
    <row r="467" spans="1:37" ht="15" thickBot="1" x14ac:dyDescent="0.4">
      <c r="A467" s="54" t="str">
        <f t="shared" si="495"/>
        <v>25-29</v>
      </c>
      <c r="B467" s="55">
        <f t="shared" si="496"/>
        <v>314508</v>
      </c>
      <c r="C467" s="55">
        <f t="shared" si="476"/>
        <v>183006</v>
      </c>
      <c r="D467" s="55">
        <f t="shared" si="477"/>
        <v>58.2</v>
      </c>
      <c r="E467" s="55">
        <f t="shared" si="478"/>
        <v>84966</v>
      </c>
      <c r="F467" s="55"/>
      <c r="G467" s="55">
        <f t="shared" si="479"/>
        <v>27</v>
      </c>
      <c r="H467" s="55">
        <f t="shared" si="480"/>
        <v>267972</v>
      </c>
      <c r="J467" s="75" t="s">
        <v>311</v>
      </c>
      <c r="K467" s="22">
        <v>314508</v>
      </c>
      <c r="L467" s="22">
        <v>185909</v>
      </c>
      <c r="M467" s="75">
        <v>59.1</v>
      </c>
      <c r="N467" s="22">
        <v>108006</v>
      </c>
      <c r="O467" s="75">
        <v>34.299999999999997</v>
      </c>
      <c r="P467" s="75"/>
      <c r="Q467" s="22">
        <v>293915</v>
      </c>
      <c r="S467" s="54" t="str">
        <f t="shared" si="487"/>
        <v>25-29</v>
      </c>
      <c r="T467" s="55">
        <f t="shared" si="488"/>
        <v>2903</v>
      </c>
      <c r="U467" s="55">
        <f t="shared" si="489"/>
        <v>23040</v>
      </c>
      <c r="V467" s="55"/>
      <c r="W467" s="55">
        <f t="shared" si="490"/>
        <v>25943</v>
      </c>
      <c r="X467" s="58">
        <f t="shared" si="491"/>
        <v>0.26281006699257647</v>
      </c>
      <c r="Y467" s="55">
        <f t="shared" si="492"/>
        <v>483.83333333333331</v>
      </c>
      <c r="Z467" s="55">
        <f t="shared" si="493"/>
        <v>3840</v>
      </c>
      <c r="AA467" s="90"/>
      <c r="AB467" s="35">
        <f t="shared" si="498"/>
        <v>6</v>
      </c>
      <c r="AC467" s="49" t="s">
        <v>363</v>
      </c>
      <c r="AD467" s="35"/>
      <c r="AE467" s="47" t="str">
        <f t="shared" si="481"/>
        <v>25-29</v>
      </c>
      <c r="AF467" s="45">
        <f t="shared" si="482"/>
        <v>314508</v>
      </c>
      <c r="AG467" s="45">
        <f t="shared" si="483"/>
        <v>185909</v>
      </c>
      <c r="AH467" s="45">
        <f t="shared" si="484"/>
        <v>108006</v>
      </c>
      <c r="AI467" s="45">
        <f t="shared" si="494"/>
        <v>77903</v>
      </c>
      <c r="AJ467" s="1">
        <f t="shared" si="485"/>
        <v>2903</v>
      </c>
      <c r="AK467" s="1">
        <f t="shared" si="486"/>
        <v>23040</v>
      </c>
    </row>
    <row r="468" spans="1:37" ht="15" thickBot="1" x14ac:dyDescent="0.4">
      <c r="A468" s="54" t="str">
        <f t="shared" si="495"/>
        <v>30-34</v>
      </c>
      <c r="B468" s="55">
        <f t="shared" si="496"/>
        <v>356228</v>
      </c>
      <c r="C468" s="55">
        <f t="shared" si="476"/>
        <v>217964</v>
      </c>
      <c r="D468" s="55">
        <f t="shared" si="477"/>
        <v>61.2</v>
      </c>
      <c r="E468" s="55">
        <f t="shared" si="478"/>
        <v>108415</v>
      </c>
      <c r="F468" s="55"/>
      <c r="G468" s="55">
        <f t="shared" si="479"/>
        <v>30.4</v>
      </c>
      <c r="H468" s="55">
        <f t="shared" si="480"/>
        <v>326379</v>
      </c>
      <c r="J468" s="76" t="s">
        <v>312</v>
      </c>
      <c r="K468" s="24">
        <v>356228</v>
      </c>
      <c r="L468" s="24">
        <v>220794</v>
      </c>
      <c r="M468" s="76">
        <v>62</v>
      </c>
      <c r="N468" s="24">
        <v>137108</v>
      </c>
      <c r="O468" s="76">
        <v>38.5</v>
      </c>
      <c r="P468" s="76"/>
      <c r="Q468" s="24">
        <v>357902</v>
      </c>
      <c r="S468" s="57" t="str">
        <f t="shared" si="487"/>
        <v>30-34</v>
      </c>
      <c r="T468" s="56">
        <f t="shared" si="488"/>
        <v>2830</v>
      </c>
      <c r="U468" s="56">
        <f t="shared" si="489"/>
        <v>28693</v>
      </c>
      <c r="V468" s="56"/>
      <c r="W468" s="56">
        <f t="shared" si="490"/>
        <v>31523</v>
      </c>
      <c r="X468" s="62">
        <f t="shared" si="491"/>
        <v>0.25620133985152999</v>
      </c>
      <c r="Y468" s="55">
        <f t="shared" si="492"/>
        <v>471.66666666666669</v>
      </c>
      <c r="Z468" s="55">
        <f t="shared" si="493"/>
        <v>4782.166666666667</v>
      </c>
      <c r="AA468" s="90"/>
      <c r="AB468" s="35">
        <f t="shared" si="498"/>
        <v>6</v>
      </c>
      <c r="AC468" s="51" t="s">
        <v>366</v>
      </c>
      <c r="AD468" s="2">
        <v>0.7</v>
      </c>
      <c r="AE468" s="47" t="str">
        <f t="shared" si="481"/>
        <v>30-34</v>
      </c>
      <c r="AF468" s="45">
        <f t="shared" si="482"/>
        <v>356228</v>
      </c>
      <c r="AG468" s="45">
        <f t="shared" si="483"/>
        <v>220794</v>
      </c>
      <c r="AH468" s="45">
        <f t="shared" si="484"/>
        <v>137108</v>
      </c>
      <c r="AI468" s="45">
        <f t="shared" si="494"/>
        <v>83686</v>
      </c>
      <c r="AJ468" s="1">
        <f t="shared" si="485"/>
        <v>2830</v>
      </c>
      <c r="AK468" s="1">
        <f t="shared" si="486"/>
        <v>28693</v>
      </c>
    </row>
    <row r="469" spans="1:37" ht="15" thickBot="1" x14ac:dyDescent="0.4">
      <c r="A469" s="54" t="str">
        <f t="shared" si="495"/>
        <v>35-39</v>
      </c>
      <c r="B469" s="55">
        <f t="shared" si="496"/>
        <v>359302</v>
      </c>
      <c r="C469" s="55">
        <f t="shared" si="476"/>
        <v>236343</v>
      </c>
      <c r="D469" s="55">
        <f t="shared" si="477"/>
        <v>65.8</v>
      </c>
      <c r="E469" s="55">
        <f t="shared" si="478"/>
        <v>121136</v>
      </c>
      <c r="F469" s="55"/>
      <c r="G469" s="55">
        <f t="shared" si="479"/>
        <v>33.700000000000003</v>
      </c>
      <c r="H469" s="55">
        <f t="shared" si="480"/>
        <v>357479</v>
      </c>
      <c r="J469" s="75" t="s">
        <v>313</v>
      </c>
      <c r="K469" s="22">
        <v>359302</v>
      </c>
      <c r="L469" s="22">
        <v>239172</v>
      </c>
      <c r="M469" s="75">
        <v>66.599999999999994</v>
      </c>
      <c r="N469" s="22">
        <v>151938</v>
      </c>
      <c r="O469" s="75">
        <v>42.3</v>
      </c>
      <c r="P469" s="75"/>
      <c r="Q469" s="22">
        <v>391110</v>
      </c>
      <c r="S469" s="54" t="str">
        <f t="shared" si="487"/>
        <v>35-39</v>
      </c>
      <c r="T469" s="55">
        <f t="shared" si="488"/>
        <v>2829</v>
      </c>
      <c r="U469" s="55">
        <f t="shared" si="489"/>
        <v>30802</v>
      </c>
      <c r="V469" s="55"/>
      <c r="W469" s="55">
        <f t="shared" si="490"/>
        <v>33631</v>
      </c>
      <c r="X469" s="58">
        <f t="shared" si="491"/>
        <v>0.25611080934274849</v>
      </c>
      <c r="Y469" s="55">
        <f t="shared" si="492"/>
        <v>471.5</v>
      </c>
      <c r="Z469" s="55">
        <f t="shared" si="493"/>
        <v>5133.666666666667</v>
      </c>
      <c r="AA469" s="90"/>
      <c r="AB469" s="35">
        <f t="shared" si="498"/>
        <v>6</v>
      </c>
      <c r="AC469" s="50">
        <f>C483/B483</f>
        <v>0.62143333830104663</v>
      </c>
      <c r="AD469" s="2">
        <f>AC469/AD468</f>
        <v>0.88776191185863806</v>
      </c>
      <c r="AE469" s="47" t="str">
        <f t="shared" si="481"/>
        <v>35-39</v>
      </c>
      <c r="AF469" s="45">
        <f t="shared" si="482"/>
        <v>359302</v>
      </c>
      <c r="AG469" s="45">
        <f t="shared" si="483"/>
        <v>239172</v>
      </c>
      <c r="AH469" s="45">
        <f t="shared" si="484"/>
        <v>151938</v>
      </c>
      <c r="AI469" s="45">
        <f t="shared" si="494"/>
        <v>87234</v>
      </c>
      <c r="AJ469" s="1">
        <f t="shared" si="485"/>
        <v>2829</v>
      </c>
      <c r="AK469" s="1">
        <f t="shared" si="486"/>
        <v>30802</v>
      </c>
    </row>
    <row r="470" spans="1:37" ht="15" thickBot="1" x14ac:dyDescent="0.4">
      <c r="A470" s="54" t="str">
        <f t="shared" si="495"/>
        <v>40-44</v>
      </c>
      <c r="B470" s="55">
        <f t="shared" si="496"/>
        <v>319889</v>
      </c>
      <c r="C470" s="55">
        <f t="shared" si="476"/>
        <v>223312</v>
      </c>
      <c r="D470" s="55">
        <f t="shared" si="477"/>
        <v>69.8</v>
      </c>
      <c r="E470" s="55">
        <f t="shared" si="478"/>
        <v>128156</v>
      </c>
      <c r="F470" s="55"/>
      <c r="G470" s="55">
        <f t="shared" si="479"/>
        <v>40.1</v>
      </c>
      <c r="H470" s="55">
        <f t="shared" si="480"/>
        <v>351468</v>
      </c>
      <c r="J470" s="76" t="s">
        <v>314</v>
      </c>
      <c r="K470" s="24">
        <v>319889</v>
      </c>
      <c r="L470" s="24">
        <v>225580</v>
      </c>
      <c r="M470" s="76">
        <v>70.5</v>
      </c>
      <c r="N470" s="24">
        <v>152942</v>
      </c>
      <c r="O470" s="76">
        <v>47.8</v>
      </c>
      <c r="P470" s="76"/>
      <c r="Q470" s="24">
        <v>378522</v>
      </c>
      <c r="S470" s="57" t="str">
        <f t="shared" si="487"/>
        <v>40-44</v>
      </c>
      <c r="T470" s="56">
        <f t="shared" si="488"/>
        <v>2268</v>
      </c>
      <c r="U470" s="56">
        <f t="shared" si="489"/>
        <v>24786</v>
      </c>
      <c r="V470" s="56"/>
      <c r="W470" s="56">
        <f t="shared" si="490"/>
        <v>27054</v>
      </c>
      <c r="X470" s="62">
        <f t="shared" si="491"/>
        <v>0.20532319391634982</v>
      </c>
      <c r="Y470" s="55">
        <f t="shared" si="492"/>
        <v>378</v>
      </c>
      <c r="Z470" s="55">
        <f t="shared" si="493"/>
        <v>4131</v>
      </c>
      <c r="AA470" s="90"/>
      <c r="AB470" s="35">
        <f t="shared" si="498"/>
        <v>6</v>
      </c>
      <c r="AC470" s="52" t="s">
        <v>367</v>
      </c>
      <c r="AD470" s="2">
        <v>0.7</v>
      </c>
      <c r="AE470" s="47" t="str">
        <f t="shared" si="481"/>
        <v>40-44</v>
      </c>
      <c r="AF470" s="45">
        <f t="shared" si="482"/>
        <v>319889</v>
      </c>
      <c r="AG470" s="45">
        <f t="shared" si="483"/>
        <v>225580</v>
      </c>
      <c r="AH470" s="45">
        <f t="shared" si="484"/>
        <v>152942</v>
      </c>
      <c r="AI470" s="45">
        <f t="shared" si="494"/>
        <v>72638</v>
      </c>
      <c r="AJ470" s="1">
        <f t="shared" si="485"/>
        <v>2268</v>
      </c>
      <c r="AK470" s="1">
        <f t="shared" si="486"/>
        <v>24786</v>
      </c>
    </row>
    <row r="471" spans="1:37" ht="15" thickBot="1" x14ac:dyDescent="0.4">
      <c r="A471" s="54" t="str">
        <f t="shared" si="495"/>
        <v>45-49</v>
      </c>
      <c r="B471" s="55">
        <f t="shared" si="496"/>
        <v>288547</v>
      </c>
      <c r="C471" s="55">
        <f t="shared" si="476"/>
        <v>209521</v>
      </c>
      <c r="D471" s="55">
        <f t="shared" si="477"/>
        <v>72.599999999999994</v>
      </c>
      <c r="E471" s="55">
        <f t="shared" si="478"/>
        <v>125845</v>
      </c>
      <c r="F471" s="55"/>
      <c r="G471" s="55">
        <f t="shared" si="479"/>
        <v>43.6</v>
      </c>
      <c r="H471" s="55">
        <f t="shared" si="480"/>
        <v>335366</v>
      </c>
      <c r="J471" s="75" t="s">
        <v>315</v>
      </c>
      <c r="K471" s="22">
        <v>288547</v>
      </c>
      <c r="L471" s="22">
        <v>211484</v>
      </c>
      <c r="M471" s="75">
        <v>73.3</v>
      </c>
      <c r="N471" s="22">
        <v>148963</v>
      </c>
      <c r="O471" s="75">
        <v>51.6</v>
      </c>
      <c r="P471" s="75"/>
      <c r="Q471" s="22">
        <v>360447</v>
      </c>
      <c r="S471" s="54" t="str">
        <f t="shared" si="487"/>
        <v>45-49</v>
      </c>
      <c r="T471" s="55">
        <f t="shared" si="488"/>
        <v>1963</v>
      </c>
      <c r="U471" s="55">
        <f t="shared" si="489"/>
        <v>23118</v>
      </c>
      <c r="V471" s="55"/>
      <c r="W471" s="55">
        <f t="shared" si="490"/>
        <v>25081</v>
      </c>
      <c r="X471" s="58">
        <f t="shared" si="491"/>
        <v>0.17771138873800471</v>
      </c>
      <c r="Y471" s="55">
        <f t="shared" si="492"/>
        <v>327.16666666666669</v>
      </c>
      <c r="Z471" s="55">
        <f t="shared" si="493"/>
        <v>3853</v>
      </c>
      <c r="AA471" s="90"/>
      <c r="AB471" s="35">
        <f t="shared" si="498"/>
        <v>6</v>
      </c>
      <c r="AC471" s="50">
        <f>E483/B483</f>
        <v>0.38107418846297975</v>
      </c>
      <c r="AD471" s="2">
        <f>AC471/AD470</f>
        <v>0.54439169780425678</v>
      </c>
      <c r="AE471" s="47" t="str">
        <f t="shared" si="481"/>
        <v>45-49</v>
      </c>
      <c r="AF471" s="45">
        <f t="shared" si="482"/>
        <v>288547</v>
      </c>
      <c r="AG471" s="45">
        <f t="shared" si="483"/>
        <v>211484</v>
      </c>
      <c r="AH471" s="45">
        <f t="shared" si="484"/>
        <v>148963</v>
      </c>
      <c r="AI471" s="45">
        <f t="shared" si="494"/>
        <v>62521</v>
      </c>
      <c r="AJ471" s="1">
        <f t="shared" si="485"/>
        <v>1963</v>
      </c>
      <c r="AK471" s="1">
        <f t="shared" si="486"/>
        <v>23118</v>
      </c>
    </row>
    <row r="472" spans="1:37" ht="15" thickBot="1" x14ac:dyDescent="0.4">
      <c r="A472" s="54" t="str">
        <f t="shared" si="495"/>
        <v>50-54</v>
      </c>
      <c r="B472" s="55">
        <f t="shared" si="496"/>
        <v>266491</v>
      </c>
      <c r="C472" s="55">
        <f t="shared" si="476"/>
        <v>203050</v>
      </c>
      <c r="D472" s="55">
        <f t="shared" si="477"/>
        <v>76.2</v>
      </c>
      <c r="E472" s="55">
        <f t="shared" si="478"/>
        <v>128987</v>
      </c>
      <c r="F472" s="55"/>
      <c r="G472" s="55">
        <f t="shared" si="479"/>
        <v>48.4</v>
      </c>
      <c r="H472" s="55">
        <f t="shared" si="480"/>
        <v>332037</v>
      </c>
      <c r="J472" s="76" t="s">
        <v>316</v>
      </c>
      <c r="K472" s="24">
        <v>266491</v>
      </c>
      <c r="L472" s="24">
        <v>204693</v>
      </c>
      <c r="M472" s="76">
        <v>76.8</v>
      </c>
      <c r="N472" s="24">
        <v>151241</v>
      </c>
      <c r="O472" s="76">
        <v>56.8</v>
      </c>
      <c r="P472" s="76"/>
      <c r="Q472" s="24">
        <v>355934</v>
      </c>
      <c r="S472" s="57" t="str">
        <f t="shared" si="487"/>
        <v>50-54</v>
      </c>
      <c r="T472" s="56">
        <f t="shared" si="488"/>
        <v>1643</v>
      </c>
      <c r="U472" s="56">
        <f t="shared" si="489"/>
        <v>22254</v>
      </c>
      <c r="V472" s="56"/>
      <c r="W472" s="56">
        <f t="shared" si="490"/>
        <v>23897</v>
      </c>
      <c r="X472" s="62">
        <f t="shared" si="491"/>
        <v>0.14874162592793772</v>
      </c>
      <c r="Y472" s="55">
        <f t="shared" si="492"/>
        <v>273.83333333333331</v>
      </c>
      <c r="Z472" s="55">
        <f t="shared" si="493"/>
        <v>3709</v>
      </c>
      <c r="AA472" s="90"/>
      <c r="AB472" s="35">
        <f t="shared" si="498"/>
        <v>6</v>
      </c>
      <c r="AC472" s="35"/>
      <c r="AD472" s="36"/>
      <c r="AE472" s="47" t="str">
        <f t="shared" si="481"/>
        <v>50-54</v>
      </c>
      <c r="AF472" s="45">
        <f t="shared" si="482"/>
        <v>266491</v>
      </c>
      <c r="AG472" s="45">
        <f t="shared" si="483"/>
        <v>204693</v>
      </c>
      <c r="AH472" s="45">
        <f t="shared" si="484"/>
        <v>151241</v>
      </c>
      <c r="AI472" s="45">
        <f t="shared" si="494"/>
        <v>53452</v>
      </c>
      <c r="AJ472" s="1">
        <f t="shared" si="485"/>
        <v>1643</v>
      </c>
      <c r="AK472" s="1">
        <f t="shared" si="486"/>
        <v>22254</v>
      </c>
    </row>
    <row r="473" spans="1:37" ht="15" thickBot="1" x14ac:dyDescent="0.4">
      <c r="A473" s="54" t="str">
        <f t="shared" si="495"/>
        <v>55-59</v>
      </c>
      <c r="B473" s="55">
        <f t="shared" si="496"/>
        <v>284260</v>
      </c>
      <c r="C473" s="55">
        <f t="shared" si="476"/>
        <v>220145</v>
      </c>
      <c r="D473" s="55">
        <f t="shared" si="477"/>
        <v>77.400000000000006</v>
      </c>
      <c r="E473" s="55">
        <f t="shared" si="478"/>
        <v>150736</v>
      </c>
      <c r="F473" s="55"/>
      <c r="G473" s="55">
        <f t="shared" si="479"/>
        <v>53</v>
      </c>
      <c r="H473" s="55">
        <f t="shared" si="480"/>
        <v>370881</v>
      </c>
      <c r="J473" s="75" t="s">
        <v>317</v>
      </c>
      <c r="K473" s="22">
        <v>284260</v>
      </c>
      <c r="L473" s="22">
        <v>221681</v>
      </c>
      <c r="M473" s="75">
        <v>78</v>
      </c>
      <c r="N473" s="22">
        <v>171353</v>
      </c>
      <c r="O473" s="75">
        <v>60.3</v>
      </c>
      <c r="P473" s="75"/>
      <c r="Q473" s="22">
        <v>393034</v>
      </c>
      <c r="S473" s="54" t="str">
        <f t="shared" si="487"/>
        <v>55-59</v>
      </c>
      <c r="T473" s="55">
        <f t="shared" si="488"/>
        <v>1536</v>
      </c>
      <c r="U473" s="55">
        <f t="shared" si="489"/>
        <v>20617</v>
      </c>
      <c r="V473" s="55"/>
      <c r="W473" s="55">
        <f t="shared" si="490"/>
        <v>22153</v>
      </c>
      <c r="X473" s="58">
        <f t="shared" si="491"/>
        <v>0.13905486148832155</v>
      </c>
      <c r="Y473" s="55">
        <f t="shared" si="492"/>
        <v>256</v>
      </c>
      <c r="Z473" s="55">
        <f t="shared" si="493"/>
        <v>3436.1666666666665</v>
      </c>
      <c r="AA473" s="90"/>
      <c r="AB473" s="35">
        <f t="shared" si="498"/>
        <v>6</v>
      </c>
      <c r="AC473" s="65">
        <f>J461</f>
        <v>44384</v>
      </c>
      <c r="AD473" s="36"/>
      <c r="AE473" s="47" t="str">
        <f t="shared" si="481"/>
        <v>55-59</v>
      </c>
      <c r="AF473" s="45">
        <f t="shared" si="482"/>
        <v>284260</v>
      </c>
      <c r="AG473" s="45">
        <f t="shared" si="483"/>
        <v>221681</v>
      </c>
      <c r="AH473" s="45">
        <f t="shared" si="484"/>
        <v>171353</v>
      </c>
      <c r="AI473" s="45">
        <f t="shared" si="494"/>
        <v>50328</v>
      </c>
      <c r="AJ473" s="1">
        <f t="shared" si="485"/>
        <v>1536</v>
      </c>
      <c r="AK473" s="1">
        <f t="shared" si="486"/>
        <v>20617</v>
      </c>
    </row>
    <row r="474" spans="1:37" ht="15" thickBot="1" x14ac:dyDescent="0.4">
      <c r="A474" s="54" t="str">
        <f t="shared" si="495"/>
        <v>60-64</v>
      </c>
      <c r="B474" s="55">
        <f t="shared" si="496"/>
        <v>264339</v>
      </c>
      <c r="C474" s="55">
        <f t="shared" si="476"/>
        <v>220881</v>
      </c>
      <c r="D474" s="55">
        <f t="shared" si="477"/>
        <v>83.6</v>
      </c>
      <c r="E474" s="55">
        <f t="shared" si="478"/>
        <v>168267</v>
      </c>
      <c r="F474" s="55"/>
      <c r="G474" s="55">
        <f t="shared" si="479"/>
        <v>63.7</v>
      </c>
      <c r="H474" s="55">
        <f t="shared" si="480"/>
        <v>389148</v>
      </c>
      <c r="J474" s="76" t="s">
        <v>318</v>
      </c>
      <c r="K474" s="24">
        <v>264339</v>
      </c>
      <c r="L474" s="24">
        <v>222086</v>
      </c>
      <c r="M474" s="76">
        <v>84</v>
      </c>
      <c r="N474" s="24">
        <v>183745</v>
      </c>
      <c r="O474" s="76">
        <v>69.5</v>
      </c>
      <c r="P474" s="76"/>
      <c r="Q474" s="24">
        <v>405831</v>
      </c>
      <c r="S474" s="57" t="str">
        <f t="shared" si="487"/>
        <v>60-64</v>
      </c>
      <c r="T474" s="56">
        <f t="shared" si="488"/>
        <v>1205</v>
      </c>
      <c r="U474" s="56">
        <f t="shared" si="489"/>
        <v>15478</v>
      </c>
      <c r="V474" s="56"/>
      <c r="W474" s="56">
        <f t="shared" si="490"/>
        <v>16683</v>
      </c>
      <c r="X474" s="62">
        <f t="shared" si="491"/>
        <v>0.10908926308165852</v>
      </c>
      <c r="Y474" s="55">
        <f t="shared" si="492"/>
        <v>200.83333333333334</v>
      </c>
      <c r="Z474" s="55">
        <f t="shared" si="493"/>
        <v>2579.6666666666665</v>
      </c>
      <c r="AA474" s="90"/>
      <c r="AB474" s="35">
        <f t="shared" si="498"/>
        <v>6</v>
      </c>
      <c r="AC474" s="49" t="s">
        <v>365</v>
      </c>
      <c r="AD474" s="35"/>
      <c r="AE474" s="47" t="str">
        <f t="shared" si="481"/>
        <v>60-64</v>
      </c>
      <c r="AF474" s="45">
        <f t="shared" si="482"/>
        <v>264339</v>
      </c>
      <c r="AG474" s="45">
        <f t="shared" si="483"/>
        <v>222086</v>
      </c>
      <c r="AH474" s="45">
        <f t="shared" si="484"/>
        <v>183745</v>
      </c>
      <c r="AI474" s="45">
        <f t="shared" si="494"/>
        <v>38341</v>
      </c>
      <c r="AJ474" s="1">
        <f t="shared" si="485"/>
        <v>1205</v>
      </c>
      <c r="AK474" s="1">
        <f t="shared" si="486"/>
        <v>15478</v>
      </c>
    </row>
    <row r="475" spans="1:37" ht="15" thickBot="1" x14ac:dyDescent="0.4">
      <c r="A475" s="54" t="str">
        <f t="shared" si="495"/>
        <v>65-69</v>
      </c>
      <c r="B475" s="55">
        <f t="shared" si="496"/>
        <v>210073</v>
      </c>
      <c r="C475" s="55">
        <f t="shared" si="476"/>
        <v>186382</v>
      </c>
      <c r="D475" s="55">
        <f t="shared" si="477"/>
        <v>88.7</v>
      </c>
      <c r="E475" s="55">
        <f t="shared" si="478"/>
        <v>160533</v>
      </c>
      <c r="F475" s="55"/>
      <c r="G475" s="55">
        <f t="shared" si="479"/>
        <v>76.400000000000006</v>
      </c>
      <c r="H475" s="55">
        <f t="shared" si="480"/>
        <v>346915</v>
      </c>
      <c r="J475" s="75" t="s">
        <v>319</v>
      </c>
      <c r="K475" s="22">
        <v>210073</v>
      </c>
      <c r="L475" s="22">
        <v>187062</v>
      </c>
      <c r="M475" s="75">
        <v>89</v>
      </c>
      <c r="N475" s="22">
        <v>167810</v>
      </c>
      <c r="O475" s="75">
        <v>79.900000000000006</v>
      </c>
      <c r="P475" s="75"/>
      <c r="Q475" s="22">
        <v>354872</v>
      </c>
      <c r="S475" s="54" t="str">
        <f t="shared" si="487"/>
        <v>65-69</v>
      </c>
      <c r="T475" s="55">
        <f t="shared" si="488"/>
        <v>680</v>
      </c>
      <c r="U475" s="55">
        <f t="shared" si="489"/>
        <v>7277</v>
      </c>
      <c r="V475" s="55"/>
      <c r="W475" s="55">
        <f t="shared" si="490"/>
        <v>7957</v>
      </c>
      <c r="X475" s="58">
        <f t="shared" si="491"/>
        <v>6.1560745971392362E-2</v>
      </c>
      <c r="Y475" s="55">
        <f t="shared" si="492"/>
        <v>113.33333333333333</v>
      </c>
      <c r="Z475" s="55">
        <f t="shared" si="493"/>
        <v>1212.8333333333333</v>
      </c>
      <c r="AA475" s="90"/>
      <c r="AB475" s="35">
        <f t="shared" si="498"/>
        <v>6</v>
      </c>
      <c r="AC475" s="51" t="s">
        <v>366</v>
      </c>
      <c r="AD475" s="2">
        <v>0.7</v>
      </c>
      <c r="AE475" s="47" t="str">
        <f t="shared" si="481"/>
        <v>65-69</v>
      </c>
      <c r="AF475" s="45">
        <f t="shared" si="482"/>
        <v>210073</v>
      </c>
      <c r="AG475" s="45">
        <f t="shared" si="483"/>
        <v>187062</v>
      </c>
      <c r="AH475" s="45">
        <f t="shared" si="484"/>
        <v>167810</v>
      </c>
      <c r="AI475" s="45">
        <f t="shared" si="494"/>
        <v>19252</v>
      </c>
      <c r="AJ475" s="1">
        <f t="shared" si="485"/>
        <v>680</v>
      </c>
      <c r="AK475" s="1">
        <f t="shared" si="486"/>
        <v>7277</v>
      </c>
    </row>
    <row r="476" spans="1:37" ht="15" thickBot="1" x14ac:dyDescent="0.4">
      <c r="A476" s="54" t="str">
        <f t="shared" si="495"/>
        <v>70-74</v>
      </c>
      <c r="B476" s="55">
        <f t="shared" si="496"/>
        <v>157657</v>
      </c>
      <c r="C476" s="55">
        <f t="shared" si="476"/>
        <v>143573</v>
      </c>
      <c r="D476" s="55">
        <f t="shared" si="477"/>
        <v>91.1</v>
      </c>
      <c r="E476" s="55">
        <f t="shared" si="478"/>
        <v>130672</v>
      </c>
      <c r="F476" s="55"/>
      <c r="G476" s="55">
        <f t="shared" si="479"/>
        <v>82.9</v>
      </c>
      <c r="H476" s="55">
        <f t="shared" si="480"/>
        <v>274245</v>
      </c>
      <c r="J476" s="76" t="s">
        <v>320</v>
      </c>
      <c r="K476" s="24">
        <v>157657</v>
      </c>
      <c r="L476" s="24">
        <v>143977</v>
      </c>
      <c r="M476" s="76">
        <v>91.3</v>
      </c>
      <c r="N476" s="24">
        <v>134719</v>
      </c>
      <c r="O476" s="76">
        <v>85.5</v>
      </c>
      <c r="P476" s="76"/>
      <c r="Q476" s="24">
        <v>278696</v>
      </c>
      <c r="S476" s="57" t="str">
        <f t="shared" si="487"/>
        <v>70-74</v>
      </c>
      <c r="T476" s="56">
        <f t="shared" si="488"/>
        <v>404</v>
      </c>
      <c r="U476" s="56">
        <f t="shared" si="489"/>
        <v>4047</v>
      </c>
      <c r="V476" s="56"/>
      <c r="W476" s="56">
        <f t="shared" si="490"/>
        <v>4451</v>
      </c>
      <c r="X476" s="62">
        <f t="shared" si="491"/>
        <v>3.6574325547709577E-2</v>
      </c>
      <c r="Y476" s="55">
        <f t="shared" si="492"/>
        <v>67.333333333333329</v>
      </c>
      <c r="Z476" s="55">
        <f t="shared" si="493"/>
        <v>674.5</v>
      </c>
      <c r="AA476" s="90"/>
      <c r="AB476" s="35">
        <f t="shared" si="498"/>
        <v>6</v>
      </c>
      <c r="AC476" s="50">
        <f>L482/K482</f>
        <v>0.73735968350021541</v>
      </c>
      <c r="AD476" s="2">
        <f>AC476/AD475</f>
        <v>1.0533709764288792</v>
      </c>
      <c r="AE476" s="48" t="str">
        <f t="shared" si="481"/>
        <v>70-74</v>
      </c>
      <c r="AF476" s="45">
        <f t="shared" si="482"/>
        <v>157657</v>
      </c>
      <c r="AG476" s="45">
        <f t="shared" si="483"/>
        <v>143977</v>
      </c>
      <c r="AH476" s="45">
        <f t="shared" si="484"/>
        <v>134719</v>
      </c>
      <c r="AI476" s="46">
        <f t="shared" si="494"/>
        <v>9258</v>
      </c>
      <c r="AJ476" s="1">
        <f t="shared" si="485"/>
        <v>404</v>
      </c>
      <c r="AK476" s="1">
        <f t="shared" si="486"/>
        <v>4047</v>
      </c>
    </row>
    <row r="477" spans="1:37" ht="15" thickBot="1" x14ac:dyDescent="0.4">
      <c r="A477" s="54" t="str">
        <f t="shared" si="495"/>
        <v>75-79</v>
      </c>
      <c r="B477" s="55">
        <f t="shared" si="496"/>
        <v>102977</v>
      </c>
      <c r="C477" s="55">
        <f t="shared" si="476"/>
        <v>92832</v>
      </c>
      <c r="D477" s="55">
        <f t="shared" si="477"/>
        <v>90.2</v>
      </c>
      <c r="E477" s="55">
        <f t="shared" si="478"/>
        <v>87650</v>
      </c>
      <c r="F477" s="55"/>
      <c r="G477" s="55">
        <f t="shared" si="479"/>
        <v>85.1</v>
      </c>
      <c r="H477" s="55">
        <f t="shared" si="480"/>
        <v>180482</v>
      </c>
      <c r="J477" s="75" t="s">
        <v>321</v>
      </c>
      <c r="K477" s="22">
        <v>102977</v>
      </c>
      <c r="L477" s="22">
        <v>93061</v>
      </c>
      <c r="M477" s="75">
        <v>90.4</v>
      </c>
      <c r="N477" s="22">
        <v>88923</v>
      </c>
      <c r="O477" s="75">
        <v>86.3</v>
      </c>
      <c r="P477" s="75"/>
      <c r="Q477" s="22">
        <v>181984</v>
      </c>
      <c r="S477" s="54" t="str">
        <f t="shared" si="487"/>
        <v>75-79</v>
      </c>
      <c r="T477" s="55">
        <f t="shared" si="488"/>
        <v>229</v>
      </c>
      <c r="U477" s="55">
        <f t="shared" si="489"/>
        <v>1273</v>
      </c>
      <c r="V477" s="55"/>
      <c r="W477" s="55">
        <f t="shared" si="490"/>
        <v>1502</v>
      </c>
      <c r="X477" s="58">
        <f t="shared" si="491"/>
        <v>2.0731486510954193E-2</v>
      </c>
      <c r="Y477" s="55">
        <f t="shared" si="492"/>
        <v>38.166666666666664</v>
      </c>
      <c r="Z477" s="55">
        <f t="shared" si="493"/>
        <v>212.16666666666666</v>
      </c>
      <c r="AA477" s="90"/>
      <c r="AB477" s="35">
        <f t="shared" si="498"/>
        <v>6</v>
      </c>
      <c r="AC477" s="51" t="s">
        <v>367</v>
      </c>
      <c r="AD477" s="2">
        <v>0.7</v>
      </c>
      <c r="AE477" s="48" t="str">
        <f t="shared" si="481"/>
        <v>75-79</v>
      </c>
      <c r="AF477" s="45">
        <f t="shared" si="482"/>
        <v>102977</v>
      </c>
      <c r="AG477" s="45">
        <f t="shared" si="483"/>
        <v>93061</v>
      </c>
      <c r="AH477" s="45">
        <f t="shared" si="484"/>
        <v>88923</v>
      </c>
      <c r="AI477" s="46">
        <f t="shared" si="494"/>
        <v>4138</v>
      </c>
      <c r="AJ477" s="1">
        <f t="shared" si="485"/>
        <v>229</v>
      </c>
      <c r="AK477" s="1">
        <f t="shared" si="486"/>
        <v>1273</v>
      </c>
    </row>
    <row r="478" spans="1:37" ht="15" thickBot="1" x14ac:dyDescent="0.4">
      <c r="A478" s="54" t="str">
        <f t="shared" si="495"/>
        <v>80-84</v>
      </c>
      <c r="B478" s="55">
        <f t="shared" si="496"/>
        <v>68566</v>
      </c>
      <c r="C478" s="55">
        <f t="shared" si="476"/>
        <v>61658</v>
      </c>
      <c r="D478" s="55">
        <f t="shared" si="477"/>
        <v>89.9</v>
      </c>
      <c r="E478" s="55">
        <f t="shared" si="478"/>
        <v>58440</v>
      </c>
      <c r="F478" s="55"/>
      <c r="G478" s="55">
        <f t="shared" si="479"/>
        <v>85.2</v>
      </c>
      <c r="H478" s="55">
        <f t="shared" si="480"/>
        <v>120098</v>
      </c>
      <c r="J478" s="76" t="s">
        <v>322</v>
      </c>
      <c r="K478" s="24">
        <v>68566</v>
      </c>
      <c r="L478" s="24">
        <v>61758</v>
      </c>
      <c r="M478" s="76">
        <v>90.1</v>
      </c>
      <c r="N478" s="24">
        <v>59216</v>
      </c>
      <c r="O478" s="76">
        <v>86.4</v>
      </c>
      <c r="P478" s="76"/>
      <c r="Q478" s="24">
        <v>120974</v>
      </c>
      <c r="S478" s="57" t="str">
        <f t="shared" si="487"/>
        <v>80-84</v>
      </c>
      <c r="T478" s="56">
        <f t="shared" si="488"/>
        <v>100</v>
      </c>
      <c r="U478" s="56">
        <f t="shared" si="489"/>
        <v>776</v>
      </c>
      <c r="V478" s="56"/>
      <c r="W478" s="56">
        <f t="shared" si="490"/>
        <v>876</v>
      </c>
      <c r="X478" s="62">
        <f t="shared" si="491"/>
        <v>9.0530508781459344E-3</v>
      </c>
      <c r="Y478" s="55">
        <f t="shared" si="492"/>
        <v>16.666666666666668</v>
      </c>
      <c r="Z478" s="55">
        <f t="shared" si="493"/>
        <v>129.33333333333334</v>
      </c>
      <c r="AA478" s="90"/>
      <c r="AB478" s="35">
        <f t="shared" si="498"/>
        <v>6</v>
      </c>
      <c r="AC478" s="50">
        <f>N482/K482</f>
        <v>0.5196969535832221</v>
      </c>
      <c r="AD478" s="2">
        <f>AC478/AD477</f>
        <v>0.74242421940460301</v>
      </c>
      <c r="AE478" s="48" t="str">
        <f t="shared" si="481"/>
        <v>80-84</v>
      </c>
      <c r="AF478" s="45">
        <f t="shared" si="482"/>
        <v>68566</v>
      </c>
      <c r="AG478" s="45">
        <f t="shared" si="483"/>
        <v>61758</v>
      </c>
      <c r="AH478" s="45">
        <f t="shared" si="484"/>
        <v>59216</v>
      </c>
      <c r="AI478" s="46">
        <f t="shared" si="494"/>
        <v>2542</v>
      </c>
      <c r="AJ478" s="1">
        <f t="shared" si="485"/>
        <v>100</v>
      </c>
      <c r="AK478" s="1">
        <f t="shared" si="486"/>
        <v>776</v>
      </c>
    </row>
    <row r="479" spans="1:37" ht="15" thickBot="1" x14ac:dyDescent="0.4">
      <c r="A479" s="54" t="str">
        <f t="shared" si="495"/>
        <v>85-89</v>
      </c>
      <c r="B479" s="55">
        <f t="shared" si="496"/>
        <v>44034</v>
      </c>
      <c r="C479" s="55">
        <f t="shared" si="476"/>
        <v>39400</v>
      </c>
      <c r="D479" s="55">
        <f t="shared" si="477"/>
        <v>89.5</v>
      </c>
      <c r="E479" s="55">
        <f t="shared" si="478"/>
        <v>37572</v>
      </c>
      <c r="F479" s="55"/>
      <c r="G479" s="55">
        <f t="shared" si="479"/>
        <v>85.3</v>
      </c>
      <c r="H479" s="55">
        <f t="shared" si="480"/>
        <v>76972</v>
      </c>
      <c r="J479" s="75" t="s">
        <v>323</v>
      </c>
      <c r="K479" s="22">
        <v>44034</v>
      </c>
      <c r="L479" s="22">
        <v>39471</v>
      </c>
      <c r="M479" s="75">
        <v>89.6</v>
      </c>
      <c r="N479" s="22">
        <v>37951</v>
      </c>
      <c r="O479" s="75">
        <v>86.2</v>
      </c>
      <c r="P479" s="75"/>
      <c r="Q479" s="22">
        <v>77422</v>
      </c>
      <c r="S479" s="54" t="str">
        <f t="shared" si="487"/>
        <v>85-89</v>
      </c>
      <c r="T479" s="55">
        <f t="shared" si="488"/>
        <v>71</v>
      </c>
      <c r="U479" s="55">
        <f t="shared" si="489"/>
        <v>379</v>
      </c>
      <c r="V479" s="55"/>
      <c r="W479" s="55">
        <f t="shared" si="490"/>
        <v>450</v>
      </c>
      <c r="X479" s="58">
        <f t="shared" si="491"/>
        <v>6.4276661234836142E-3</v>
      </c>
      <c r="Y479" s="55">
        <f t="shared" si="492"/>
        <v>11.833333333333334</v>
      </c>
      <c r="Z479" s="55">
        <f t="shared" si="493"/>
        <v>63.166666666666664</v>
      </c>
      <c r="AA479" s="90"/>
      <c r="AB479" s="35">
        <f t="shared" si="498"/>
        <v>6</v>
      </c>
      <c r="AC479" s="49" t="s">
        <v>362</v>
      </c>
      <c r="AD479" s="35"/>
      <c r="AE479" s="48" t="str">
        <f t="shared" si="481"/>
        <v>85-89</v>
      </c>
      <c r="AF479" s="45">
        <f t="shared" si="482"/>
        <v>44034</v>
      </c>
      <c r="AG479" s="45">
        <f t="shared" si="483"/>
        <v>39471</v>
      </c>
      <c r="AH479" s="45">
        <f t="shared" si="484"/>
        <v>37951</v>
      </c>
      <c r="AI479" s="46">
        <f t="shared" si="494"/>
        <v>1520</v>
      </c>
      <c r="AJ479" s="1">
        <f t="shared" si="485"/>
        <v>71</v>
      </c>
      <c r="AK479" s="1">
        <f t="shared" si="486"/>
        <v>379</v>
      </c>
    </row>
    <row r="480" spans="1:37" ht="15" thickBot="1" x14ac:dyDescent="0.4">
      <c r="A480" s="54" t="str">
        <f t="shared" si="495"/>
        <v>90+</v>
      </c>
      <c r="B480" s="55">
        <f t="shared" si="496"/>
        <v>27669</v>
      </c>
      <c r="C480" s="55">
        <f t="shared" si="476"/>
        <v>25083</v>
      </c>
      <c r="D480" s="55">
        <f t="shared" si="477"/>
        <v>90.7</v>
      </c>
      <c r="E480" s="55">
        <f t="shared" si="478"/>
        <v>24083</v>
      </c>
      <c r="F480" s="55"/>
      <c r="G480" s="55">
        <f t="shared" si="479"/>
        <v>87</v>
      </c>
      <c r="H480" s="55">
        <f t="shared" si="480"/>
        <v>49166</v>
      </c>
      <c r="J480" s="76" t="s">
        <v>324</v>
      </c>
      <c r="K480" s="24">
        <v>27669</v>
      </c>
      <c r="L480" s="24">
        <v>25118</v>
      </c>
      <c r="M480" s="76">
        <v>90.8</v>
      </c>
      <c r="N480" s="24">
        <v>24278</v>
      </c>
      <c r="O480" s="76">
        <v>87.7</v>
      </c>
      <c r="P480" s="76"/>
      <c r="Q480" s="24">
        <v>49396</v>
      </c>
      <c r="S480" s="57" t="str">
        <f t="shared" si="487"/>
        <v>90+</v>
      </c>
      <c r="T480" s="56">
        <f t="shared" si="488"/>
        <v>35</v>
      </c>
      <c r="U480" s="56">
        <f t="shared" si="489"/>
        <v>195</v>
      </c>
      <c r="V480" s="56"/>
      <c r="W480" s="56">
        <f t="shared" si="490"/>
        <v>230</v>
      </c>
      <c r="X480" s="62">
        <f t="shared" si="491"/>
        <v>3.1685678073510772E-3</v>
      </c>
      <c r="Y480" s="55">
        <f t="shared" si="492"/>
        <v>5.833333333333333</v>
      </c>
      <c r="Z480" s="55">
        <f t="shared" si="493"/>
        <v>32.5</v>
      </c>
      <c r="AA480" s="90"/>
      <c r="AB480" s="35">
        <f t="shared" si="498"/>
        <v>6</v>
      </c>
      <c r="AC480" s="51" t="s">
        <v>366</v>
      </c>
      <c r="AD480" s="2">
        <v>0.7</v>
      </c>
      <c r="AE480" s="48" t="str">
        <f t="shared" si="481"/>
        <v>90+</v>
      </c>
      <c r="AF480" s="45">
        <f t="shared" si="482"/>
        <v>27669</v>
      </c>
      <c r="AG480" s="45">
        <f t="shared" si="483"/>
        <v>25118</v>
      </c>
      <c r="AH480" s="45">
        <f t="shared" si="484"/>
        <v>24278</v>
      </c>
      <c r="AI480" s="46">
        <f t="shared" si="494"/>
        <v>840</v>
      </c>
      <c r="AJ480" s="1">
        <f t="shared" si="485"/>
        <v>35</v>
      </c>
      <c r="AK480" s="1">
        <f t="shared" si="486"/>
        <v>195</v>
      </c>
    </row>
    <row r="481" spans="1:37" ht="15" thickBot="1" x14ac:dyDescent="0.4">
      <c r="A481" s="54" t="str">
        <f t="shared" si="495"/>
        <v>Unknown</v>
      </c>
      <c r="B481" s="55" t="str">
        <f t="shared" si="496"/>
        <v>NA</v>
      </c>
      <c r="C481" s="55">
        <f t="shared" si="476"/>
        <v>62493</v>
      </c>
      <c r="D481" s="55" t="str">
        <f t="shared" si="477"/>
        <v>NA</v>
      </c>
      <c r="E481" s="55">
        <f t="shared" si="478"/>
        <v>17998</v>
      </c>
      <c r="F481" s="55"/>
      <c r="G481" s="55" t="str">
        <f t="shared" si="479"/>
        <v>NA</v>
      </c>
      <c r="H481" s="55">
        <f t="shared" si="480"/>
        <v>80491</v>
      </c>
      <c r="J481" s="75" t="s">
        <v>325</v>
      </c>
      <c r="K481" s="75" t="s">
        <v>326</v>
      </c>
      <c r="L481" s="22">
        <v>62258</v>
      </c>
      <c r="M481" s="75" t="s">
        <v>326</v>
      </c>
      <c r="N481" s="22">
        <v>19243</v>
      </c>
      <c r="O481" s="75" t="s">
        <v>326</v>
      </c>
      <c r="P481" s="75"/>
      <c r="Q481" s="22">
        <v>81501</v>
      </c>
      <c r="S481" s="54" t="str">
        <f t="shared" si="487"/>
        <v>Unknown</v>
      </c>
      <c r="T481" s="54">
        <f t="shared" si="488"/>
        <v>-235</v>
      </c>
      <c r="U481" s="54">
        <f t="shared" si="489"/>
        <v>1245</v>
      </c>
      <c r="V481" s="54"/>
      <c r="W481" s="54">
        <f t="shared" si="490"/>
        <v>1010</v>
      </c>
      <c r="X481" s="58">
        <f t="shared" si="491"/>
        <v>-2.1274669563642948E-2</v>
      </c>
      <c r="Y481" s="55">
        <f t="shared" si="492"/>
        <v>-39.166666666666664</v>
      </c>
      <c r="Z481" s="55">
        <f t="shared" si="493"/>
        <v>207.5</v>
      </c>
      <c r="AA481" s="90"/>
      <c r="AB481" s="35">
        <f t="shared" si="498"/>
        <v>6</v>
      </c>
      <c r="AC481" s="50">
        <f>L483/K483</f>
        <v>0.62717862306295935</v>
      </c>
      <c r="AD481" s="2">
        <f>AC481/AD480</f>
        <v>0.89596946151851342</v>
      </c>
      <c r="AE481" s="47" t="str">
        <f t="shared" si="481"/>
        <v>Unknown</v>
      </c>
      <c r="AF481" s="45" t="str">
        <f t="shared" si="482"/>
        <v>NA</v>
      </c>
      <c r="AG481" s="45">
        <f t="shared" si="483"/>
        <v>62258</v>
      </c>
      <c r="AH481" s="45">
        <f t="shared" si="484"/>
        <v>19243</v>
      </c>
      <c r="AI481" s="45">
        <f t="shared" si="494"/>
        <v>43015</v>
      </c>
      <c r="AJ481" s="1">
        <f t="shared" si="485"/>
        <v>-235</v>
      </c>
      <c r="AK481" s="1">
        <f t="shared" si="486"/>
        <v>1245</v>
      </c>
    </row>
    <row r="482" spans="1:37" ht="15" thickBot="1" x14ac:dyDescent="0.4">
      <c r="A482" s="54" t="str">
        <f t="shared" si="495"/>
        <v>12+</v>
      </c>
      <c r="B482" s="55">
        <f t="shared" si="496"/>
        <v>3761140</v>
      </c>
      <c r="C482" s="55">
        <f t="shared" si="476"/>
        <v>2747908</v>
      </c>
      <c r="D482" s="55">
        <f t="shared" si="477"/>
        <v>73.099999999999994</v>
      </c>
      <c r="E482" s="55">
        <f t="shared" si="478"/>
        <v>1685067</v>
      </c>
      <c r="F482" s="55"/>
      <c r="G482" s="55">
        <f t="shared" si="479"/>
        <v>44.8</v>
      </c>
      <c r="H482" s="55">
        <f t="shared" si="480"/>
        <v>4432975</v>
      </c>
      <c r="J482" s="76" t="s">
        <v>327</v>
      </c>
      <c r="K482" s="24">
        <v>3761140</v>
      </c>
      <c r="L482" s="24">
        <v>2773313</v>
      </c>
      <c r="M482" s="76">
        <v>73.7</v>
      </c>
      <c r="N482" s="24">
        <v>1954653</v>
      </c>
      <c r="O482" s="76">
        <v>52</v>
      </c>
      <c r="P482" s="76"/>
      <c r="Q482" s="24">
        <v>4727966</v>
      </c>
      <c r="S482" s="57" t="str">
        <f t="shared" si="487"/>
        <v>12+</v>
      </c>
      <c r="T482" s="60">
        <f>L482-C482</f>
        <v>25405</v>
      </c>
      <c r="U482" s="60">
        <f t="shared" si="489"/>
        <v>269586</v>
      </c>
      <c r="V482" s="60"/>
      <c r="W482" s="63">
        <f t="shared" si="490"/>
        <v>294991</v>
      </c>
      <c r="X482" s="62">
        <f t="shared" si="491"/>
        <v>2.2999275755929749</v>
      </c>
      <c r="Y482" s="60">
        <f t="shared" si="492"/>
        <v>4234.166666666667</v>
      </c>
      <c r="Z482" s="60">
        <f t="shared" si="493"/>
        <v>44931</v>
      </c>
      <c r="AA482" s="91"/>
      <c r="AB482" s="35">
        <f t="shared" si="498"/>
        <v>6</v>
      </c>
      <c r="AC482" s="51" t="s">
        <v>367</v>
      </c>
      <c r="AD482" s="2">
        <v>0.7</v>
      </c>
      <c r="AE482" s="35"/>
      <c r="AF482" s="35"/>
      <c r="AG482" s="38"/>
      <c r="AH482" s="35"/>
      <c r="AI482" s="35"/>
      <c r="AJ482" s="35"/>
      <c r="AK482" s="35"/>
    </row>
    <row r="483" spans="1:37" x14ac:dyDescent="0.35">
      <c r="A483" s="54" t="str">
        <f t="shared" si="495"/>
        <v>ALL</v>
      </c>
      <c r="B483" s="55">
        <f t="shared" si="496"/>
        <v>4421887</v>
      </c>
      <c r="C483" s="55">
        <f t="shared" si="476"/>
        <v>2747908</v>
      </c>
      <c r="D483" s="55">
        <f t="shared" si="477"/>
        <v>62.1</v>
      </c>
      <c r="E483" s="55">
        <f t="shared" si="478"/>
        <v>1685067</v>
      </c>
      <c r="F483" s="55"/>
      <c r="G483" s="55">
        <f t="shared" si="479"/>
        <v>38.1</v>
      </c>
      <c r="H483" s="55">
        <f t="shared" si="480"/>
        <v>4432975</v>
      </c>
      <c r="J483" s="75" t="s">
        <v>328</v>
      </c>
      <c r="K483" s="22">
        <v>4421887</v>
      </c>
      <c r="L483" s="22">
        <v>2773313</v>
      </c>
      <c r="M483" s="75">
        <v>62.7</v>
      </c>
      <c r="N483" s="22">
        <v>1954653</v>
      </c>
      <c r="O483" s="75">
        <v>44.2</v>
      </c>
      <c r="P483" s="75"/>
      <c r="Q483" s="22">
        <v>4727966</v>
      </c>
      <c r="S483" s="54" t="str">
        <f t="shared" si="487"/>
        <v>ALL</v>
      </c>
      <c r="T483" s="60">
        <f t="shared" ref="T483" si="499">L483-C483</f>
        <v>25405</v>
      </c>
      <c r="U483" s="60">
        <f t="shared" si="489"/>
        <v>269586</v>
      </c>
      <c r="V483" s="60"/>
      <c r="W483" s="63">
        <f t="shared" si="490"/>
        <v>294991</v>
      </c>
      <c r="X483" s="58">
        <f t="shared" si="491"/>
        <v>2.2999275755929749</v>
      </c>
      <c r="Y483" s="60">
        <f t="shared" si="492"/>
        <v>4234.166666666667</v>
      </c>
      <c r="Z483" s="60">
        <f t="shared" si="493"/>
        <v>44931</v>
      </c>
      <c r="AA483" s="91"/>
      <c r="AB483" s="35">
        <f t="shared" si="498"/>
        <v>6</v>
      </c>
      <c r="AC483" s="50">
        <f>N483/K483</f>
        <v>0.44204046824353493</v>
      </c>
      <c r="AD483" s="2">
        <f>AC483/AD482</f>
        <v>0.63148638320504991</v>
      </c>
      <c r="AE483" s="35"/>
      <c r="AF483" s="35"/>
      <c r="AG483" s="2">
        <f>T482/L482</f>
        <v>9.1605238932641209E-3</v>
      </c>
      <c r="AH483" s="2">
        <f>U482/N482</f>
        <v>0.13792013211552126</v>
      </c>
      <c r="AI483" s="2">
        <f>W482/Q482</f>
        <v>6.2392792164749071E-2</v>
      </c>
      <c r="AJ483" s="35"/>
      <c r="AK483" s="35"/>
    </row>
    <row r="484" spans="1:37" x14ac:dyDescent="0.35">
      <c r="A484" s="110">
        <f>J461</f>
        <v>44384</v>
      </c>
      <c r="B484" s="110"/>
      <c r="C484" s="110"/>
      <c r="D484" s="110"/>
      <c r="E484" s="110"/>
      <c r="F484" s="110"/>
      <c r="G484" s="110"/>
      <c r="H484" s="110"/>
      <c r="J484" s="110">
        <v>44391</v>
      </c>
      <c r="K484" s="110"/>
      <c r="L484" s="110"/>
      <c r="M484" s="110"/>
      <c r="N484" s="110"/>
      <c r="O484" s="110"/>
      <c r="P484" s="110"/>
      <c r="Q484" s="110"/>
      <c r="S484" s="113" t="str">
        <f>"Change " &amp; TEXT(A484,"DDDD MMM DD, YYYY") &amp; " -  " &amp;TEXT(J484,"DDDD MMM DD, YYYY")</f>
        <v>Change Wednesday Jul 07, 2021 -  Wednesday Jul 14, 2021</v>
      </c>
      <c r="T484" s="113"/>
      <c r="U484" s="113"/>
      <c r="V484" s="113"/>
      <c r="W484" s="113"/>
      <c r="X484" s="113"/>
      <c r="Y484" s="113"/>
      <c r="Z484" s="113"/>
      <c r="AA484" s="88"/>
      <c r="AB484" s="35"/>
      <c r="AC484" s="65">
        <f>A484</f>
        <v>44384</v>
      </c>
      <c r="AD484" s="35"/>
      <c r="AE484" s="35"/>
      <c r="AF484" s="35"/>
      <c r="AG484" s="35"/>
      <c r="AH484" s="35"/>
      <c r="AI484" s="35"/>
      <c r="AJ484" s="35"/>
      <c r="AK484" s="35"/>
    </row>
    <row r="485" spans="1:37" ht="36" thickBot="1" x14ac:dyDescent="0.4">
      <c r="A485" s="53" t="str">
        <f>J462</f>
        <v>Age group</v>
      </c>
      <c r="B485" s="53" t="str">
        <f t="shared" ref="B485" si="500">K462</f>
        <v>Population</v>
      </c>
      <c r="C485" s="53" t="str">
        <f t="shared" ref="C485:C506" si="501">L462</f>
        <v>At least 1 dose</v>
      </c>
      <c r="D485" s="53" t="str">
        <f t="shared" ref="D485:D506" si="502">M462</f>
        <v>% of population with at least 1 dose</v>
      </c>
      <c r="E485" s="53" t="str">
        <f t="shared" ref="E485:E506" si="503">N462</f>
        <v>2 doses</v>
      </c>
      <c r="F485" s="53"/>
      <c r="G485" s="53" t="str">
        <f t="shared" ref="G485:G506" si="504">O462</f>
        <v>% of population fully vaccinated</v>
      </c>
      <c r="H485" s="53" t="str">
        <f t="shared" ref="H485:H506" si="505">Q462</f>
        <v>Total administered</v>
      </c>
      <c r="J485" s="25" t="s">
        <v>305</v>
      </c>
      <c r="K485" s="25" t="s">
        <v>2</v>
      </c>
      <c r="L485" s="25" t="s">
        <v>368</v>
      </c>
      <c r="M485" s="25" t="s">
        <v>306</v>
      </c>
      <c r="N485" s="25" t="s">
        <v>369</v>
      </c>
      <c r="O485" s="25" t="s">
        <v>307</v>
      </c>
      <c r="P485" s="25"/>
      <c r="Q485" s="25" t="s">
        <v>304</v>
      </c>
      <c r="S485" s="53" t="s">
        <v>305</v>
      </c>
      <c r="T485" s="53" t="s">
        <v>302</v>
      </c>
      <c r="U485" s="53" t="s">
        <v>303</v>
      </c>
      <c r="V485" s="53" t="s">
        <v>390</v>
      </c>
      <c r="W485" s="53" t="s">
        <v>304</v>
      </c>
      <c r="X485" s="53" t="s">
        <v>335</v>
      </c>
      <c r="Y485" s="53" t="s">
        <v>336</v>
      </c>
      <c r="Z485" s="53" t="s">
        <v>337</v>
      </c>
      <c r="AA485" s="53" t="s">
        <v>391</v>
      </c>
      <c r="AB485" s="35"/>
      <c r="AC485" s="49" t="s">
        <v>365</v>
      </c>
      <c r="AD485" s="64"/>
      <c r="AE485" s="47" t="str">
        <f t="shared" ref="AE485:AE504" si="506">J485</f>
        <v>Age group</v>
      </c>
      <c r="AF485" s="47" t="str">
        <f t="shared" ref="AF485:AF504" si="507">K485</f>
        <v>Population</v>
      </c>
      <c r="AG485" s="47" t="str">
        <f t="shared" ref="AG485:AG504" si="508">L485</f>
        <v>At least 1 dose</v>
      </c>
      <c r="AH485" s="47" t="str">
        <f t="shared" ref="AH485:AH504" si="509">N485</f>
        <v>2 doses</v>
      </c>
      <c r="AI485" s="47" t="s">
        <v>334</v>
      </c>
      <c r="AJ485" s="47" t="str">
        <f t="shared" ref="AJ485:AJ504" si="510">T485</f>
        <v>Dose 1</v>
      </c>
      <c r="AK485" s="47" t="str">
        <f t="shared" ref="AK485:AK504" si="511">U485</f>
        <v>Dose 2</v>
      </c>
    </row>
    <row r="486" spans="1:37" ht="15" thickBot="1" x14ac:dyDescent="0.4">
      <c r="A486" s="54" t="str">
        <f>J463</f>
        <v>00-11</v>
      </c>
      <c r="B486" s="55">
        <f>K463</f>
        <v>660747</v>
      </c>
      <c r="C486" s="55">
        <f t="shared" si="501"/>
        <v>0</v>
      </c>
      <c r="D486" s="55">
        <f t="shared" si="502"/>
        <v>0</v>
      </c>
      <c r="E486" s="55">
        <f t="shared" si="503"/>
        <v>0</v>
      </c>
      <c r="F486" s="55"/>
      <c r="G486" s="55">
        <f t="shared" si="504"/>
        <v>0</v>
      </c>
      <c r="H486" s="55">
        <f t="shared" si="505"/>
        <v>0</v>
      </c>
      <c r="J486" s="75" t="s">
        <v>308</v>
      </c>
      <c r="K486" s="22">
        <v>660747</v>
      </c>
      <c r="L486" s="75">
        <v>0</v>
      </c>
      <c r="M486" s="75">
        <v>0</v>
      </c>
      <c r="N486" s="75">
        <v>0</v>
      </c>
      <c r="O486" s="75">
        <v>0</v>
      </c>
      <c r="P486" s="75"/>
      <c r="Q486" s="75">
        <v>0</v>
      </c>
      <c r="S486" s="54" t="str">
        <f t="shared" ref="S486:S506" si="512">A486</f>
        <v>00-11</v>
      </c>
      <c r="T486" s="55">
        <f t="shared" ref="T486:T504" si="513">L486-C486</f>
        <v>0</v>
      </c>
      <c r="U486" s="55">
        <f t="shared" ref="U486:U506" si="514">N486-E486</f>
        <v>0</v>
      </c>
      <c r="V486" s="55"/>
      <c r="W486" s="55">
        <f t="shared" ref="W486:W506" si="515">Q486-H486</f>
        <v>0</v>
      </c>
      <c r="X486" s="58">
        <f t="shared" ref="X486:X506" si="516">T486/T$299</f>
        <v>0</v>
      </c>
      <c r="Y486" s="55">
        <f t="shared" ref="Y486:Y506" si="517">T486/$AB486</f>
        <v>0</v>
      </c>
      <c r="Z486" s="55">
        <f t="shared" ref="Z486:Z506" si="518">U486/$AB486</f>
        <v>0</v>
      </c>
      <c r="AA486" s="90"/>
      <c r="AB486" s="35">
        <f>IF(DATEDIF(A484,J484,"D")&lt;1,1,DATEDIF(A484,J484,"D"))</f>
        <v>7</v>
      </c>
      <c r="AC486" s="51" t="s">
        <v>366</v>
      </c>
      <c r="AD486" s="2">
        <v>0.7</v>
      </c>
      <c r="AE486" s="47" t="str">
        <f t="shared" si="506"/>
        <v>00-11</v>
      </c>
      <c r="AF486" s="45">
        <f t="shared" si="507"/>
        <v>660747</v>
      </c>
      <c r="AG486" s="45">
        <f t="shared" si="508"/>
        <v>0</v>
      </c>
      <c r="AH486" s="45">
        <f t="shared" si="509"/>
        <v>0</v>
      </c>
      <c r="AI486" s="45">
        <f t="shared" ref="AI486:AI504" si="519">AG486-AH486</f>
        <v>0</v>
      </c>
      <c r="AJ486" s="1">
        <f t="shared" si="510"/>
        <v>0</v>
      </c>
      <c r="AK486" s="1">
        <f t="shared" si="511"/>
        <v>0</v>
      </c>
    </row>
    <row r="487" spans="1:37" ht="15" thickBot="1" x14ac:dyDescent="0.4">
      <c r="A487" s="54" t="str">
        <f t="shared" ref="A487:A506" si="520">J464</f>
        <v>12-14</v>
      </c>
      <c r="B487" s="55">
        <f t="shared" ref="B487:B506" si="521">K464</f>
        <v>162530</v>
      </c>
      <c r="C487" s="60">
        <f t="shared" si="501"/>
        <v>97706</v>
      </c>
      <c r="D487" s="55">
        <f t="shared" si="502"/>
        <v>60.1</v>
      </c>
      <c r="E487" s="60">
        <f t="shared" si="503"/>
        <v>43480</v>
      </c>
      <c r="F487" s="60"/>
      <c r="G487" s="55">
        <f t="shared" si="504"/>
        <v>26.8</v>
      </c>
      <c r="H487" s="55">
        <f t="shared" si="505"/>
        <v>141186</v>
      </c>
      <c r="J487" s="82" t="str">
        <f t="shared" ref="J487" si="522">S464</f>
        <v>12-14</v>
      </c>
      <c r="K487" s="24">
        <v>162530</v>
      </c>
      <c r="L487" s="24">
        <v>99002</v>
      </c>
      <c r="M487" s="76">
        <v>60.9</v>
      </c>
      <c r="N487" s="24">
        <v>53452</v>
      </c>
      <c r="O487" s="76">
        <v>32.9</v>
      </c>
      <c r="P487" s="76"/>
      <c r="Q487" s="24">
        <v>152454</v>
      </c>
      <c r="S487" s="59" t="str">
        <f t="shared" si="512"/>
        <v>12-14</v>
      </c>
      <c r="T487" s="60">
        <f t="shared" si="513"/>
        <v>1296</v>
      </c>
      <c r="U487" s="60">
        <f t="shared" si="514"/>
        <v>9972</v>
      </c>
      <c r="V487" s="60"/>
      <c r="W487" s="60">
        <f t="shared" si="515"/>
        <v>11268</v>
      </c>
      <c r="X487" s="61">
        <f t="shared" si="516"/>
        <v>0.11732753938077133</v>
      </c>
      <c r="Y487" s="60">
        <f t="shared" si="517"/>
        <v>185.14285714285714</v>
      </c>
      <c r="Z487" s="60">
        <f t="shared" si="518"/>
        <v>1424.5714285714287</v>
      </c>
      <c r="AA487" s="91"/>
      <c r="AB487" s="35">
        <f>AB486</f>
        <v>7</v>
      </c>
      <c r="AC487" s="50">
        <f>C505/B505</f>
        <v>0.73735968350021541</v>
      </c>
      <c r="AD487" s="2">
        <f>AC487/AD486</f>
        <v>1.0533709764288792</v>
      </c>
      <c r="AE487" s="47" t="str">
        <f t="shared" si="506"/>
        <v>12-14</v>
      </c>
      <c r="AF487" s="45">
        <f t="shared" si="507"/>
        <v>162530</v>
      </c>
      <c r="AG487" s="45">
        <f t="shared" si="508"/>
        <v>99002</v>
      </c>
      <c r="AH487" s="45">
        <f t="shared" si="509"/>
        <v>53452</v>
      </c>
      <c r="AI487" s="45">
        <f t="shared" si="519"/>
        <v>45550</v>
      </c>
      <c r="AJ487" s="1">
        <f t="shared" si="510"/>
        <v>1296</v>
      </c>
      <c r="AK487" s="1">
        <f t="shared" si="511"/>
        <v>9972</v>
      </c>
    </row>
    <row r="488" spans="1:37" ht="15" thickBot="1" x14ac:dyDescent="0.4">
      <c r="A488" s="54" t="str">
        <f t="shared" si="520"/>
        <v>15-19</v>
      </c>
      <c r="B488" s="55">
        <f t="shared" si="521"/>
        <v>256743</v>
      </c>
      <c r="C488" s="60">
        <f t="shared" si="501"/>
        <v>162778</v>
      </c>
      <c r="D488" s="55">
        <f t="shared" si="502"/>
        <v>63.4</v>
      </c>
      <c r="E488" s="60">
        <f t="shared" si="503"/>
        <v>81615</v>
      </c>
      <c r="F488" s="60"/>
      <c r="G488" s="55">
        <f t="shared" si="504"/>
        <v>31.8</v>
      </c>
      <c r="H488" s="55">
        <f t="shared" si="505"/>
        <v>244393</v>
      </c>
      <c r="J488" s="75" t="s">
        <v>309</v>
      </c>
      <c r="K488" s="22">
        <v>256743</v>
      </c>
      <c r="L488" s="22">
        <v>164686</v>
      </c>
      <c r="M488" s="75">
        <v>64.099999999999994</v>
      </c>
      <c r="N488" s="22">
        <v>97884</v>
      </c>
      <c r="O488" s="75">
        <v>38.1</v>
      </c>
      <c r="P488" s="75"/>
      <c r="Q488" s="22">
        <v>262570</v>
      </c>
      <c r="S488" s="54" t="str">
        <f t="shared" si="512"/>
        <v>15-19</v>
      </c>
      <c r="T488" s="60">
        <f t="shared" si="513"/>
        <v>1908</v>
      </c>
      <c r="U488" s="60">
        <f t="shared" si="514"/>
        <v>16269</v>
      </c>
      <c r="V488" s="60"/>
      <c r="W488" s="60">
        <f t="shared" si="515"/>
        <v>18177</v>
      </c>
      <c r="X488" s="61">
        <f t="shared" si="516"/>
        <v>0.17273221075502446</v>
      </c>
      <c r="Y488" s="60">
        <f t="shared" si="517"/>
        <v>272.57142857142856</v>
      </c>
      <c r="Z488" s="60">
        <f t="shared" si="518"/>
        <v>2324.1428571428573</v>
      </c>
      <c r="AA488" s="91"/>
      <c r="AB488" s="35">
        <f t="shared" ref="AB488:AB506" si="523">AB487</f>
        <v>7</v>
      </c>
      <c r="AC488" s="52" t="s">
        <v>367</v>
      </c>
      <c r="AD488" s="2">
        <v>0.7</v>
      </c>
      <c r="AE488" s="47" t="str">
        <f t="shared" si="506"/>
        <v>15-19</v>
      </c>
      <c r="AF488" s="45">
        <f t="shared" si="507"/>
        <v>256743</v>
      </c>
      <c r="AG488" s="45">
        <f t="shared" si="508"/>
        <v>164686</v>
      </c>
      <c r="AH488" s="45">
        <f t="shared" si="509"/>
        <v>97884</v>
      </c>
      <c r="AI488" s="45">
        <f t="shared" si="519"/>
        <v>66802</v>
      </c>
      <c r="AJ488" s="1">
        <f t="shared" si="510"/>
        <v>1908</v>
      </c>
      <c r="AK488" s="1">
        <f t="shared" si="511"/>
        <v>16269</v>
      </c>
    </row>
    <row r="489" spans="1:37" ht="15" thickBot="1" x14ac:dyDescent="0.4">
      <c r="A489" s="54" t="str">
        <f t="shared" si="520"/>
        <v>20-24</v>
      </c>
      <c r="B489" s="55">
        <f t="shared" si="521"/>
        <v>277328</v>
      </c>
      <c r="C489" s="55">
        <f t="shared" si="501"/>
        <v>168725</v>
      </c>
      <c r="D489" s="55">
        <f t="shared" si="502"/>
        <v>60.8</v>
      </c>
      <c r="E489" s="55">
        <f t="shared" si="503"/>
        <v>92122</v>
      </c>
      <c r="F489" s="55"/>
      <c r="G489" s="55">
        <f t="shared" si="504"/>
        <v>33.200000000000003</v>
      </c>
      <c r="H489" s="55">
        <f t="shared" si="505"/>
        <v>260847</v>
      </c>
      <c r="J489" s="76" t="s">
        <v>310</v>
      </c>
      <c r="K489" s="24">
        <v>277328</v>
      </c>
      <c r="L489" s="24">
        <v>171308</v>
      </c>
      <c r="M489" s="76">
        <v>61.8</v>
      </c>
      <c r="N489" s="24">
        <v>107557</v>
      </c>
      <c r="O489" s="76">
        <v>38.799999999999997</v>
      </c>
      <c r="P489" s="76"/>
      <c r="Q489" s="24">
        <v>278865</v>
      </c>
      <c r="S489" s="57" t="str">
        <f t="shared" si="512"/>
        <v>20-24</v>
      </c>
      <c r="T489" s="56">
        <f t="shared" si="513"/>
        <v>2583</v>
      </c>
      <c r="U489" s="56">
        <f t="shared" si="514"/>
        <v>15435</v>
      </c>
      <c r="V489" s="56"/>
      <c r="W489" s="56">
        <f t="shared" si="515"/>
        <v>18018</v>
      </c>
      <c r="X489" s="62">
        <f t="shared" si="516"/>
        <v>0.23384030418250951</v>
      </c>
      <c r="Y489" s="55">
        <f t="shared" si="517"/>
        <v>369</v>
      </c>
      <c r="Z489" s="55">
        <f t="shared" si="518"/>
        <v>2205</v>
      </c>
      <c r="AA489" s="90"/>
      <c r="AB489" s="35">
        <f t="shared" si="523"/>
        <v>7</v>
      </c>
      <c r="AC489" s="50">
        <f>E505/B505</f>
        <v>0.5196969535832221</v>
      </c>
      <c r="AD489" s="2">
        <f>AC489/AD488</f>
        <v>0.74242421940460301</v>
      </c>
      <c r="AE489" s="47" t="str">
        <f t="shared" si="506"/>
        <v>20-24</v>
      </c>
      <c r="AF489" s="45">
        <f t="shared" si="507"/>
        <v>277328</v>
      </c>
      <c r="AG489" s="45">
        <f t="shared" si="508"/>
        <v>171308</v>
      </c>
      <c r="AH489" s="45">
        <f t="shared" si="509"/>
        <v>107557</v>
      </c>
      <c r="AI489" s="45">
        <f t="shared" si="519"/>
        <v>63751</v>
      </c>
      <c r="AJ489" s="1">
        <f t="shared" si="510"/>
        <v>2583</v>
      </c>
      <c r="AK489" s="1">
        <f t="shared" si="511"/>
        <v>15435</v>
      </c>
    </row>
    <row r="490" spans="1:37" ht="15" thickBot="1" x14ac:dyDescent="0.4">
      <c r="A490" s="54" t="str">
        <f t="shared" si="520"/>
        <v>25-29</v>
      </c>
      <c r="B490" s="55">
        <f t="shared" si="521"/>
        <v>314508</v>
      </c>
      <c r="C490" s="55">
        <f t="shared" si="501"/>
        <v>185909</v>
      </c>
      <c r="D490" s="55">
        <f t="shared" si="502"/>
        <v>59.1</v>
      </c>
      <c r="E490" s="55">
        <f t="shared" si="503"/>
        <v>108006</v>
      </c>
      <c r="F490" s="55"/>
      <c r="G490" s="55">
        <f t="shared" si="504"/>
        <v>34.299999999999997</v>
      </c>
      <c r="H490" s="55">
        <f t="shared" si="505"/>
        <v>293915</v>
      </c>
      <c r="J490" s="75" t="s">
        <v>311</v>
      </c>
      <c r="K490" s="22">
        <v>314508</v>
      </c>
      <c r="L490" s="22">
        <v>188551</v>
      </c>
      <c r="M490" s="75">
        <v>60</v>
      </c>
      <c r="N490" s="22">
        <v>123715</v>
      </c>
      <c r="O490" s="75">
        <v>39.299999999999997</v>
      </c>
      <c r="P490" s="75"/>
      <c r="Q490" s="22">
        <v>312266</v>
      </c>
      <c r="S490" s="54" t="str">
        <f t="shared" si="512"/>
        <v>25-29</v>
      </c>
      <c r="T490" s="55">
        <f t="shared" si="513"/>
        <v>2642</v>
      </c>
      <c r="U490" s="55">
        <f t="shared" si="514"/>
        <v>15709</v>
      </c>
      <c r="V490" s="55"/>
      <c r="W490" s="55">
        <f t="shared" si="515"/>
        <v>18351</v>
      </c>
      <c r="X490" s="58">
        <f t="shared" si="516"/>
        <v>0.2391816042006156</v>
      </c>
      <c r="Y490" s="55">
        <f t="shared" si="517"/>
        <v>377.42857142857144</v>
      </c>
      <c r="Z490" s="55">
        <f t="shared" si="518"/>
        <v>2244.1428571428573</v>
      </c>
      <c r="AA490" s="90"/>
      <c r="AB490" s="35">
        <f t="shared" si="523"/>
        <v>7</v>
      </c>
      <c r="AC490" s="49" t="s">
        <v>363</v>
      </c>
      <c r="AD490" s="35"/>
      <c r="AE490" s="47" t="str">
        <f t="shared" si="506"/>
        <v>25-29</v>
      </c>
      <c r="AF490" s="45">
        <f t="shared" si="507"/>
        <v>314508</v>
      </c>
      <c r="AG490" s="45">
        <f t="shared" si="508"/>
        <v>188551</v>
      </c>
      <c r="AH490" s="45">
        <f t="shared" si="509"/>
        <v>123715</v>
      </c>
      <c r="AI490" s="45">
        <f t="shared" si="519"/>
        <v>64836</v>
      </c>
      <c r="AJ490" s="1">
        <f t="shared" si="510"/>
        <v>2642</v>
      </c>
      <c r="AK490" s="1">
        <f t="shared" si="511"/>
        <v>15709</v>
      </c>
    </row>
    <row r="491" spans="1:37" ht="15" thickBot="1" x14ac:dyDescent="0.4">
      <c r="A491" s="54" t="str">
        <f t="shared" si="520"/>
        <v>30-34</v>
      </c>
      <c r="B491" s="55">
        <f t="shared" si="521"/>
        <v>356228</v>
      </c>
      <c r="C491" s="55">
        <f t="shared" si="501"/>
        <v>220794</v>
      </c>
      <c r="D491" s="55">
        <f t="shared" si="502"/>
        <v>62</v>
      </c>
      <c r="E491" s="55">
        <f t="shared" si="503"/>
        <v>137108</v>
      </c>
      <c r="F491" s="55"/>
      <c r="G491" s="55">
        <f t="shared" si="504"/>
        <v>38.5</v>
      </c>
      <c r="H491" s="55">
        <f t="shared" si="505"/>
        <v>357902</v>
      </c>
      <c r="J491" s="76" t="s">
        <v>312</v>
      </c>
      <c r="K491" s="24">
        <v>356228</v>
      </c>
      <c r="L491" s="24">
        <v>223515</v>
      </c>
      <c r="M491" s="76">
        <v>62.7</v>
      </c>
      <c r="N491" s="24">
        <v>155155</v>
      </c>
      <c r="O491" s="76">
        <v>43.5</v>
      </c>
      <c r="P491" s="76"/>
      <c r="Q491" s="24">
        <v>378670</v>
      </c>
      <c r="S491" s="57" t="str">
        <f t="shared" si="512"/>
        <v>30-34</v>
      </c>
      <c r="T491" s="56">
        <f t="shared" si="513"/>
        <v>2721</v>
      </c>
      <c r="U491" s="56">
        <f t="shared" si="514"/>
        <v>18047</v>
      </c>
      <c r="V491" s="56"/>
      <c r="W491" s="56">
        <f t="shared" si="515"/>
        <v>20768</v>
      </c>
      <c r="X491" s="62">
        <f t="shared" si="516"/>
        <v>0.24633351439435089</v>
      </c>
      <c r="Y491" s="55">
        <f t="shared" si="517"/>
        <v>388.71428571428572</v>
      </c>
      <c r="Z491" s="55">
        <f t="shared" si="518"/>
        <v>2578.1428571428573</v>
      </c>
      <c r="AA491" s="90"/>
      <c r="AB491" s="35">
        <f t="shared" si="523"/>
        <v>7</v>
      </c>
      <c r="AC491" s="51" t="s">
        <v>366</v>
      </c>
      <c r="AD491" s="2">
        <v>0.7</v>
      </c>
      <c r="AE491" s="47" t="str">
        <f t="shared" si="506"/>
        <v>30-34</v>
      </c>
      <c r="AF491" s="45">
        <f t="shared" si="507"/>
        <v>356228</v>
      </c>
      <c r="AG491" s="45">
        <f t="shared" si="508"/>
        <v>223515</v>
      </c>
      <c r="AH491" s="45">
        <f t="shared" si="509"/>
        <v>155155</v>
      </c>
      <c r="AI491" s="45">
        <f t="shared" si="519"/>
        <v>68360</v>
      </c>
      <c r="AJ491" s="1">
        <f t="shared" si="510"/>
        <v>2721</v>
      </c>
      <c r="AK491" s="1">
        <f t="shared" si="511"/>
        <v>18047</v>
      </c>
    </row>
    <row r="492" spans="1:37" ht="15" thickBot="1" x14ac:dyDescent="0.4">
      <c r="A492" s="54" t="str">
        <f t="shared" si="520"/>
        <v>35-39</v>
      </c>
      <c r="B492" s="55">
        <f t="shared" si="521"/>
        <v>359302</v>
      </c>
      <c r="C492" s="55">
        <f t="shared" si="501"/>
        <v>239172</v>
      </c>
      <c r="D492" s="55">
        <f t="shared" si="502"/>
        <v>66.599999999999994</v>
      </c>
      <c r="E492" s="55">
        <f t="shared" si="503"/>
        <v>151938</v>
      </c>
      <c r="F492" s="55"/>
      <c r="G492" s="55">
        <f t="shared" si="504"/>
        <v>42.3</v>
      </c>
      <c r="H492" s="55">
        <f t="shared" si="505"/>
        <v>391110</v>
      </c>
      <c r="J492" s="75" t="s">
        <v>313</v>
      </c>
      <c r="K492" s="22">
        <v>359302</v>
      </c>
      <c r="L492" s="22">
        <v>241665</v>
      </c>
      <c r="M492" s="75">
        <v>67.3</v>
      </c>
      <c r="N492" s="22">
        <v>171628</v>
      </c>
      <c r="O492" s="75">
        <v>47.8</v>
      </c>
      <c r="P492" s="75"/>
      <c r="Q492" s="22">
        <v>413293</v>
      </c>
      <c r="S492" s="54" t="str">
        <f t="shared" si="512"/>
        <v>35-39</v>
      </c>
      <c r="T492" s="55">
        <f t="shared" si="513"/>
        <v>2493</v>
      </c>
      <c r="U492" s="55">
        <f t="shared" si="514"/>
        <v>19690</v>
      </c>
      <c r="V492" s="55"/>
      <c r="W492" s="55">
        <f t="shared" si="515"/>
        <v>22183</v>
      </c>
      <c r="X492" s="58">
        <f t="shared" si="516"/>
        <v>0.22569255839217817</v>
      </c>
      <c r="Y492" s="55">
        <f t="shared" si="517"/>
        <v>356.14285714285717</v>
      </c>
      <c r="Z492" s="55">
        <f t="shared" si="518"/>
        <v>2812.8571428571427</v>
      </c>
      <c r="AA492" s="90"/>
      <c r="AB492" s="35">
        <f t="shared" si="523"/>
        <v>7</v>
      </c>
      <c r="AC492" s="50">
        <f>C506/B506</f>
        <v>0.62717862306295935</v>
      </c>
      <c r="AD492" s="2">
        <f>AC492/AD491</f>
        <v>0.89596946151851342</v>
      </c>
      <c r="AE492" s="47" t="str">
        <f t="shared" si="506"/>
        <v>35-39</v>
      </c>
      <c r="AF492" s="45">
        <f t="shared" si="507"/>
        <v>359302</v>
      </c>
      <c r="AG492" s="45">
        <f t="shared" si="508"/>
        <v>241665</v>
      </c>
      <c r="AH492" s="45">
        <f t="shared" si="509"/>
        <v>171628</v>
      </c>
      <c r="AI492" s="45">
        <f t="shared" si="519"/>
        <v>70037</v>
      </c>
      <c r="AJ492" s="1">
        <f t="shared" si="510"/>
        <v>2493</v>
      </c>
      <c r="AK492" s="1">
        <f t="shared" si="511"/>
        <v>19690</v>
      </c>
    </row>
    <row r="493" spans="1:37" ht="15" thickBot="1" x14ac:dyDescent="0.4">
      <c r="A493" s="54" t="str">
        <f t="shared" si="520"/>
        <v>40-44</v>
      </c>
      <c r="B493" s="55">
        <f t="shared" si="521"/>
        <v>319889</v>
      </c>
      <c r="C493" s="55">
        <f t="shared" si="501"/>
        <v>225580</v>
      </c>
      <c r="D493" s="55">
        <f t="shared" si="502"/>
        <v>70.5</v>
      </c>
      <c r="E493" s="55">
        <f t="shared" si="503"/>
        <v>152942</v>
      </c>
      <c r="F493" s="55"/>
      <c r="G493" s="55">
        <f t="shared" si="504"/>
        <v>47.8</v>
      </c>
      <c r="H493" s="55">
        <f t="shared" si="505"/>
        <v>378522</v>
      </c>
      <c r="J493" s="76" t="s">
        <v>314</v>
      </c>
      <c r="K493" s="24">
        <v>319889</v>
      </c>
      <c r="L493" s="24">
        <v>227482</v>
      </c>
      <c r="M493" s="76">
        <v>71.099999999999994</v>
      </c>
      <c r="N493" s="24">
        <v>169101</v>
      </c>
      <c r="O493" s="76">
        <v>52.9</v>
      </c>
      <c r="P493" s="76"/>
      <c r="Q493" s="24">
        <v>396583</v>
      </c>
      <c r="S493" s="57" t="str">
        <f t="shared" si="512"/>
        <v>40-44</v>
      </c>
      <c r="T493" s="56">
        <f t="shared" si="513"/>
        <v>1902</v>
      </c>
      <c r="U493" s="56">
        <f t="shared" si="514"/>
        <v>16159</v>
      </c>
      <c r="V493" s="56"/>
      <c r="W493" s="56">
        <f t="shared" si="515"/>
        <v>18061</v>
      </c>
      <c r="X493" s="62">
        <f t="shared" si="516"/>
        <v>0.17218902770233568</v>
      </c>
      <c r="Y493" s="55">
        <f t="shared" si="517"/>
        <v>271.71428571428572</v>
      </c>
      <c r="Z493" s="55">
        <f t="shared" si="518"/>
        <v>2308.4285714285716</v>
      </c>
      <c r="AA493" s="90"/>
      <c r="AB493" s="35">
        <f t="shared" si="523"/>
        <v>7</v>
      </c>
      <c r="AC493" s="52" t="s">
        <v>367</v>
      </c>
      <c r="AD493" s="2">
        <v>0.7</v>
      </c>
      <c r="AE493" s="47" t="str">
        <f t="shared" si="506"/>
        <v>40-44</v>
      </c>
      <c r="AF493" s="45">
        <f t="shared" si="507"/>
        <v>319889</v>
      </c>
      <c r="AG493" s="45">
        <f t="shared" si="508"/>
        <v>227482</v>
      </c>
      <c r="AH493" s="45">
        <f t="shared" si="509"/>
        <v>169101</v>
      </c>
      <c r="AI493" s="45">
        <f t="shared" si="519"/>
        <v>58381</v>
      </c>
      <c r="AJ493" s="1">
        <f t="shared" si="510"/>
        <v>1902</v>
      </c>
      <c r="AK493" s="1">
        <f t="shared" si="511"/>
        <v>16159</v>
      </c>
    </row>
    <row r="494" spans="1:37" ht="15" thickBot="1" x14ac:dyDescent="0.4">
      <c r="A494" s="54" t="str">
        <f t="shared" si="520"/>
        <v>45-49</v>
      </c>
      <c r="B494" s="55">
        <f t="shared" si="521"/>
        <v>288547</v>
      </c>
      <c r="C494" s="55">
        <f t="shared" si="501"/>
        <v>211484</v>
      </c>
      <c r="D494" s="55">
        <f t="shared" si="502"/>
        <v>73.3</v>
      </c>
      <c r="E494" s="55">
        <f t="shared" si="503"/>
        <v>148963</v>
      </c>
      <c r="F494" s="55"/>
      <c r="G494" s="55">
        <f t="shared" si="504"/>
        <v>51.6</v>
      </c>
      <c r="H494" s="55">
        <f t="shared" si="505"/>
        <v>360447</v>
      </c>
      <c r="J494" s="75" t="s">
        <v>315</v>
      </c>
      <c r="K494" s="22">
        <v>288547</v>
      </c>
      <c r="L494" s="22">
        <v>213111</v>
      </c>
      <c r="M494" s="75">
        <v>73.900000000000006</v>
      </c>
      <c r="N494" s="22">
        <v>163470</v>
      </c>
      <c r="O494" s="75">
        <v>56.6</v>
      </c>
      <c r="P494" s="75"/>
      <c r="Q494" s="22">
        <v>376581</v>
      </c>
      <c r="S494" s="54" t="str">
        <f t="shared" si="512"/>
        <v>45-49</v>
      </c>
      <c r="T494" s="55">
        <f t="shared" si="513"/>
        <v>1627</v>
      </c>
      <c r="U494" s="55">
        <f t="shared" si="514"/>
        <v>14507</v>
      </c>
      <c r="V494" s="55"/>
      <c r="W494" s="55">
        <f t="shared" si="515"/>
        <v>16134</v>
      </c>
      <c r="X494" s="58">
        <f t="shared" si="516"/>
        <v>0.14729313778743436</v>
      </c>
      <c r="Y494" s="55">
        <f t="shared" si="517"/>
        <v>232.42857142857142</v>
      </c>
      <c r="Z494" s="55">
        <f t="shared" si="518"/>
        <v>2072.4285714285716</v>
      </c>
      <c r="AA494" s="90"/>
      <c r="AB494" s="35">
        <f t="shared" si="523"/>
        <v>7</v>
      </c>
      <c r="AC494" s="50">
        <f>E506/B506</f>
        <v>0.44204046824353493</v>
      </c>
      <c r="AD494" s="2">
        <f>AC494/AD493</f>
        <v>0.63148638320504991</v>
      </c>
      <c r="AE494" s="47" t="str">
        <f t="shared" si="506"/>
        <v>45-49</v>
      </c>
      <c r="AF494" s="45">
        <f t="shared" si="507"/>
        <v>288547</v>
      </c>
      <c r="AG494" s="45">
        <f t="shared" si="508"/>
        <v>213111</v>
      </c>
      <c r="AH494" s="45">
        <f t="shared" si="509"/>
        <v>163470</v>
      </c>
      <c r="AI494" s="45">
        <f t="shared" si="519"/>
        <v>49641</v>
      </c>
      <c r="AJ494" s="1">
        <f t="shared" si="510"/>
        <v>1627</v>
      </c>
      <c r="AK494" s="1">
        <f t="shared" si="511"/>
        <v>14507</v>
      </c>
    </row>
    <row r="495" spans="1:37" ht="15" thickBot="1" x14ac:dyDescent="0.4">
      <c r="A495" s="54" t="str">
        <f t="shared" si="520"/>
        <v>50-54</v>
      </c>
      <c r="B495" s="55">
        <f t="shared" si="521"/>
        <v>266491</v>
      </c>
      <c r="C495" s="55">
        <f t="shared" si="501"/>
        <v>204693</v>
      </c>
      <c r="D495" s="55">
        <f t="shared" si="502"/>
        <v>76.8</v>
      </c>
      <c r="E495" s="55">
        <f t="shared" si="503"/>
        <v>151241</v>
      </c>
      <c r="F495" s="55"/>
      <c r="G495" s="55">
        <f t="shared" si="504"/>
        <v>56.8</v>
      </c>
      <c r="H495" s="55">
        <f t="shared" si="505"/>
        <v>355934</v>
      </c>
      <c r="J495" s="76" t="s">
        <v>316</v>
      </c>
      <c r="K495" s="24">
        <v>266491</v>
      </c>
      <c r="L495" s="24">
        <v>206155</v>
      </c>
      <c r="M495" s="76">
        <v>77.400000000000006</v>
      </c>
      <c r="N495" s="24">
        <v>164305</v>
      </c>
      <c r="O495" s="76">
        <v>61.6</v>
      </c>
      <c r="P495" s="76"/>
      <c r="Q495" s="24">
        <v>370460</v>
      </c>
      <c r="S495" s="57" t="str">
        <f t="shared" si="512"/>
        <v>50-54</v>
      </c>
      <c r="T495" s="56">
        <f t="shared" si="513"/>
        <v>1462</v>
      </c>
      <c r="U495" s="56">
        <f t="shared" si="514"/>
        <v>13064</v>
      </c>
      <c r="V495" s="56"/>
      <c r="W495" s="56">
        <f t="shared" si="515"/>
        <v>14526</v>
      </c>
      <c r="X495" s="62">
        <f t="shared" si="516"/>
        <v>0.13235560383849357</v>
      </c>
      <c r="Y495" s="55">
        <f t="shared" si="517"/>
        <v>208.85714285714286</v>
      </c>
      <c r="Z495" s="55">
        <f t="shared" si="518"/>
        <v>1866.2857142857142</v>
      </c>
      <c r="AA495" s="90"/>
      <c r="AB495" s="35">
        <f t="shared" si="523"/>
        <v>7</v>
      </c>
      <c r="AC495" s="35"/>
      <c r="AD495" s="36"/>
      <c r="AE495" s="47" t="str">
        <f t="shared" si="506"/>
        <v>50-54</v>
      </c>
      <c r="AF495" s="45">
        <f t="shared" si="507"/>
        <v>266491</v>
      </c>
      <c r="AG495" s="45">
        <f t="shared" si="508"/>
        <v>206155</v>
      </c>
      <c r="AH495" s="45">
        <f t="shared" si="509"/>
        <v>164305</v>
      </c>
      <c r="AI495" s="45">
        <f t="shared" si="519"/>
        <v>41850</v>
      </c>
      <c r="AJ495" s="1">
        <f t="shared" si="510"/>
        <v>1462</v>
      </c>
      <c r="AK495" s="1">
        <f t="shared" si="511"/>
        <v>13064</v>
      </c>
    </row>
    <row r="496" spans="1:37" ht="15" thickBot="1" x14ac:dyDescent="0.4">
      <c r="A496" s="54" t="str">
        <f t="shared" si="520"/>
        <v>55-59</v>
      </c>
      <c r="B496" s="55">
        <f t="shared" si="521"/>
        <v>284260</v>
      </c>
      <c r="C496" s="55">
        <f t="shared" si="501"/>
        <v>221681</v>
      </c>
      <c r="D496" s="55">
        <f t="shared" si="502"/>
        <v>78</v>
      </c>
      <c r="E496" s="55">
        <f t="shared" si="503"/>
        <v>171353</v>
      </c>
      <c r="F496" s="55"/>
      <c r="G496" s="55">
        <f t="shared" si="504"/>
        <v>60.3</v>
      </c>
      <c r="H496" s="55">
        <f t="shared" si="505"/>
        <v>393034</v>
      </c>
      <c r="J496" s="75" t="s">
        <v>317</v>
      </c>
      <c r="K496" s="22">
        <v>284260</v>
      </c>
      <c r="L496" s="22">
        <v>222999</v>
      </c>
      <c r="M496" s="75">
        <v>78.5</v>
      </c>
      <c r="N496" s="22">
        <v>183327</v>
      </c>
      <c r="O496" s="75">
        <v>64.5</v>
      </c>
      <c r="P496" s="75"/>
      <c r="Q496" s="22">
        <v>406326</v>
      </c>
      <c r="S496" s="54" t="str">
        <f t="shared" si="512"/>
        <v>55-59</v>
      </c>
      <c r="T496" s="55">
        <f t="shared" si="513"/>
        <v>1318</v>
      </c>
      <c r="U496" s="55">
        <f t="shared" si="514"/>
        <v>11974</v>
      </c>
      <c r="V496" s="55"/>
      <c r="W496" s="55">
        <f t="shared" si="515"/>
        <v>13292</v>
      </c>
      <c r="X496" s="58">
        <f t="shared" si="516"/>
        <v>0.11931921057396343</v>
      </c>
      <c r="Y496" s="55">
        <f t="shared" si="517"/>
        <v>188.28571428571428</v>
      </c>
      <c r="Z496" s="55">
        <f t="shared" si="518"/>
        <v>1710.5714285714287</v>
      </c>
      <c r="AA496" s="90"/>
      <c r="AB496" s="35">
        <f t="shared" si="523"/>
        <v>7</v>
      </c>
      <c r="AC496" s="65">
        <f>J484</f>
        <v>44391</v>
      </c>
      <c r="AD496" s="36"/>
      <c r="AE496" s="47" t="str">
        <f t="shared" si="506"/>
        <v>55-59</v>
      </c>
      <c r="AF496" s="45">
        <f t="shared" si="507"/>
        <v>284260</v>
      </c>
      <c r="AG496" s="45">
        <f t="shared" si="508"/>
        <v>222999</v>
      </c>
      <c r="AH496" s="45">
        <f t="shared" si="509"/>
        <v>183327</v>
      </c>
      <c r="AI496" s="45">
        <f t="shared" si="519"/>
        <v>39672</v>
      </c>
      <c r="AJ496" s="1">
        <f t="shared" si="510"/>
        <v>1318</v>
      </c>
      <c r="AK496" s="1">
        <f t="shared" si="511"/>
        <v>11974</v>
      </c>
    </row>
    <row r="497" spans="1:37" ht="15" thickBot="1" x14ac:dyDescent="0.4">
      <c r="A497" s="54" t="str">
        <f t="shared" si="520"/>
        <v>60-64</v>
      </c>
      <c r="B497" s="55">
        <f t="shared" si="521"/>
        <v>264339</v>
      </c>
      <c r="C497" s="55">
        <f t="shared" si="501"/>
        <v>222086</v>
      </c>
      <c r="D497" s="55">
        <f t="shared" si="502"/>
        <v>84</v>
      </c>
      <c r="E497" s="55">
        <f t="shared" si="503"/>
        <v>183745</v>
      </c>
      <c r="F497" s="55"/>
      <c r="G497" s="55">
        <f t="shared" si="504"/>
        <v>69.5</v>
      </c>
      <c r="H497" s="55">
        <f t="shared" si="505"/>
        <v>405831</v>
      </c>
      <c r="J497" s="76" t="s">
        <v>318</v>
      </c>
      <c r="K497" s="24">
        <v>264339</v>
      </c>
      <c r="L497" s="24">
        <v>223115</v>
      </c>
      <c r="M497" s="76">
        <v>84.4</v>
      </c>
      <c r="N497" s="24">
        <v>192795</v>
      </c>
      <c r="O497" s="76">
        <v>72.900000000000006</v>
      </c>
      <c r="P497" s="76"/>
      <c r="Q497" s="24">
        <v>415910</v>
      </c>
      <c r="S497" s="57" t="str">
        <f t="shared" si="512"/>
        <v>60-64</v>
      </c>
      <c r="T497" s="56">
        <f t="shared" si="513"/>
        <v>1029</v>
      </c>
      <c r="U497" s="56">
        <f t="shared" si="514"/>
        <v>9050</v>
      </c>
      <c r="V497" s="56"/>
      <c r="W497" s="56">
        <f t="shared" si="515"/>
        <v>10079</v>
      </c>
      <c r="X497" s="62">
        <f t="shared" si="516"/>
        <v>9.3155893536121678E-2</v>
      </c>
      <c r="Y497" s="55">
        <f t="shared" si="517"/>
        <v>147</v>
      </c>
      <c r="Z497" s="55">
        <f t="shared" si="518"/>
        <v>1292.8571428571429</v>
      </c>
      <c r="AA497" s="90"/>
      <c r="AB497" s="35">
        <f t="shared" si="523"/>
        <v>7</v>
      </c>
      <c r="AC497" s="49" t="s">
        <v>365</v>
      </c>
      <c r="AD497" s="35"/>
      <c r="AE497" s="47" t="str">
        <f t="shared" si="506"/>
        <v>60-64</v>
      </c>
      <c r="AF497" s="45">
        <f t="shared" si="507"/>
        <v>264339</v>
      </c>
      <c r="AG497" s="45">
        <f t="shared" si="508"/>
        <v>223115</v>
      </c>
      <c r="AH497" s="45">
        <f t="shared" si="509"/>
        <v>192795</v>
      </c>
      <c r="AI497" s="45">
        <f t="shared" si="519"/>
        <v>30320</v>
      </c>
      <c r="AJ497" s="1">
        <f t="shared" si="510"/>
        <v>1029</v>
      </c>
      <c r="AK497" s="1">
        <f t="shared" si="511"/>
        <v>9050</v>
      </c>
    </row>
    <row r="498" spans="1:37" ht="15" thickBot="1" x14ac:dyDescent="0.4">
      <c r="A498" s="54" t="str">
        <f t="shared" si="520"/>
        <v>65-69</v>
      </c>
      <c r="B498" s="55">
        <f t="shared" si="521"/>
        <v>210073</v>
      </c>
      <c r="C498" s="55">
        <f t="shared" si="501"/>
        <v>187062</v>
      </c>
      <c r="D498" s="55">
        <f t="shared" si="502"/>
        <v>89</v>
      </c>
      <c r="E498" s="55">
        <f t="shared" si="503"/>
        <v>167810</v>
      </c>
      <c r="F498" s="55"/>
      <c r="G498" s="55">
        <f t="shared" si="504"/>
        <v>79.900000000000006</v>
      </c>
      <c r="H498" s="55">
        <f t="shared" si="505"/>
        <v>354872</v>
      </c>
      <c r="J498" s="75" t="s">
        <v>319</v>
      </c>
      <c r="K498" s="22">
        <v>210073</v>
      </c>
      <c r="L498" s="22">
        <v>187707</v>
      </c>
      <c r="M498" s="75">
        <v>89.3</v>
      </c>
      <c r="N498" s="22">
        <v>171987</v>
      </c>
      <c r="O498" s="75">
        <v>81.900000000000006</v>
      </c>
      <c r="P498" s="75"/>
      <c r="Q498" s="22">
        <v>359694</v>
      </c>
      <c r="S498" s="54" t="str">
        <f t="shared" si="512"/>
        <v>65-69</v>
      </c>
      <c r="T498" s="55">
        <f t="shared" si="513"/>
        <v>645</v>
      </c>
      <c r="U498" s="55">
        <f t="shared" si="514"/>
        <v>4177</v>
      </c>
      <c r="V498" s="55"/>
      <c r="W498" s="55">
        <f t="shared" si="515"/>
        <v>4822</v>
      </c>
      <c r="X498" s="58">
        <f t="shared" si="516"/>
        <v>5.8392178164041283E-2</v>
      </c>
      <c r="Y498" s="55">
        <f t="shared" si="517"/>
        <v>92.142857142857139</v>
      </c>
      <c r="Z498" s="55">
        <f t="shared" si="518"/>
        <v>596.71428571428567</v>
      </c>
      <c r="AA498" s="90"/>
      <c r="AB498" s="35">
        <f t="shared" si="523"/>
        <v>7</v>
      </c>
      <c r="AC498" s="51" t="s">
        <v>366</v>
      </c>
      <c r="AD498" s="2">
        <v>0.7</v>
      </c>
      <c r="AE498" s="47" t="str">
        <f t="shared" si="506"/>
        <v>65-69</v>
      </c>
      <c r="AF498" s="45">
        <f t="shared" si="507"/>
        <v>210073</v>
      </c>
      <c r="AG498" s="45">
        <f t="shared" si="508"/>
        <v>187707</v>
      </c>
      <c r="AH498" s="45">
        <f t="shared" si="509"/>
        <v>171987</v>
      </c>
      <c r="AI498" s="45">
        <f t="shared" si="519"/>
        <v>15720</v>
      </c>
      <c r="AJ498" s="1">
        <f t="shared" si="510"/>
        <v>645</v>
      </c>
      <c r="AK498" s="1">
        <f t="shared" si="511"/>
        <v>4177</v>
      </c>
    </row>
    <row r="499" spans="1:37" ht="15" thickBot="1" x14ac:dyDescent="0.4">
      <c r="A499" s="54" t="str">
        <f t="shared" si="520"/>
        <v>70-74</v>
      </c>
      <c r="B499" s="55">
        <f t="shared" si="521"/>
        <v>157657</v>
      </c>
      <c r="C499" s="55">
        <f t="shared" si="501"/>
        <v>143977</v>
      </c>
      <c r="D499" s="55">
        <f t="shared" si="502"/>
        <v>91.3</v>
      </c>
      <c r="E499" s="55">
        <f t="shared" si="503"/>
        <v>134719</v>
      </c>
      <c r="F499" s="55"/>
      <c r="G499" s="55">
        <f t="shared" si="504"/>
        <v>85.5</v>
      </c>
      <c r="H499" s="55">
        <f t="shared" si="505"/>
        <v>278696</v>
      </c>
      <c r="J499" s="76" t="s">
        <v>320</v>
      </c>
      <c r="K499" s="24">
        <v>157657</v>
      </c>
      <c r="L499" s="24">
        <v>144317</v>
      </c>
      <c r="M499" s="76">
        <v>91.5</v>
      </c>
      <c r="N499" s="24">
        <v>137032</v>
      </c>
      <c r="O499" s="76">
        <v>86.9</v>
      </c>
      <c r="P499" s="76"/>
      <c r="Q499" s="24">
        <v>281349</v>
      </c>
      <c r="S499" s="57" t="str">
        <f t="shared" si="512"/>
        <v>70-74</v>
      </c>
      <c r="T499" s="56">
        <f t="shared" si="513"/>
        <v>340</v>
      </c>
      <c r="U499" s="56">
        <f t="shared" si="514"/>
        <v>2313</v>
      </c>
      <c r="V499" s="56"/>
      <c r="W499" s="56">
        <f t="shared" si="515"/>
        <v>2653</v>
      </c>
      <c r="X499" s="62">
        <f t="shared" si="516"/>
        <v>3.0780372985696181E-2</v>
      </c>
      <c r="Y499" s="55">
        <f t="shared" si="517"/>
        <v>48.571428571428569</v>
      </c>
      <c r="Z499" s="55">
        <f t="shared" si="518"/>
        <v>330.42857142857144</v>
      </c>
      <c r="AA499" s="90"/>
      <c r="AB499" s="35">
        <f t="shared" si="523"/>
        <v>7</v>
      </c>
      <c r="AC499" s="50">
        <f>L505/K505</f>
        <v>0.74339748055110955</v>
      </c>
      <c r="AD499" s="2">
        <f>AC499/AD498</f>
        <v>1.0619964007872995</v>
      </c>
      <c r="AE499" s="48" t="str">
        <f t="shared" si="506"/>
        <v>70-74</v>
      </c>
      <c r="AF499" s="45">
        <f t="shared" si="507"/>
        <v>157657</v>
      </c>
      <c r="AG499" s="45">
        <f t="shared" si="508"/>
        <v>144317</v>
      </c>
      <c r="AH499" s="45">
        <f t="shared" si="509"/>
        <v>137032</v>
      </c>
      <c r="AI499" s="46">
        <f t="shared" si="519"/>
        <v>7285</v>
      </c>
      <c r="AJ499" s="1">
        <f t="shared" si="510"/>
        <v>340</v>
      </c>
      <c r="AK499" s="1">
        <f t="shared" si="511"/>
        <v>2313</v>
      </c>
    </row>
    <row r="500" spans="1:37" ht="15" thickBot="1" x14ac:dyDescent="0.4">
      <c r="A500" s="54" t="str">
        <f t="shared" si="520"/>
        <v>75-79</v>
      </c>
      <c r="B500" s="55">
        <f t="shared" si="521"/>
        <v>102977</v>
      </c>
      <c r="C500" s="55">
        <f t="shared" si="501"/>
        <v>93061</v>
      </c>
      <c r="D500" s="55">
        <f t="shared" si="502"/>
        <v>90.4</v>
      </c>
      <c r="E500" s="55">
        <f t="shared" si="503"/>
        <v>88923</v>
      </c>
      <c r="F500" s="55"/>
      <c r="G500" s="55">
        <f t="shared" si="504"/>
        <v>86.3</v>
      </c>
      <c r="H500" s="55">
        <f t="shared" si="505"/>
        <v>181984</v>
      </c>
      <c r="J500" s="75" t="s">
        <v>321</v>
      </c>
      <c r="K500" s="22">
        <v>102977</v>
      </c>
      <c r="L500" s="22">
        <v>93229</v>
      </c>
      <c r="M500" s="75">
        <v>90.5</v>
      </c>
      <c r="N500" s="22">
        <v>89745</v>
      </c>
      <c r="O500" s="75">
        <v>87.2</v>
      </c>
      <c r="P500" s="75"/>
      <c r="Q500" s="22">
        <v>182974</v>
      </c>
      <c r="S500" s="54" t="str">
        <f t="shared" si="512"/>
        <v>75-79</v>
      </c>
      <c r="T500" s="55">
        <f t="shared" si="513"/>
        <v>168</v>
      </c>
      <c r="U500" s="55">
        <f t="shared" si="514"/>
        <v>822</v>
      </c>
      <c r="V500" s="55"/>
      <c r="W500" s="55">
        <f t="shared" si="515"/>
        <v>990</v>
      </c>
      <c r="X500" s="58">
        <f t="shared" si="516"/>
        <v>1.5209125475285171E-2</v>
      </c>
      <c r="Y500" s="55">
        <f t="shared" si="517"/>
        <v>24</v>
      </c>
      <c r="Z500" s="55">
        <f t="shared" si="518"/>
        <v>117.42857142857143</v>
      </c>
      <c r="AA500" s="90"/>
      <c r="AB500" s="35">
        <f t="shared" si="523"/>
        <v>7</v>
      </c>
      <c r="AC500" s="51" t="s">
        <v>367</v>
      </c>
      <c r="AD500" s="2">
        <v>0.7</v>
      </c>
      <c r="AE500" s="48" t="str">
        <f t="shared" si="506"/>
        <v>75-79</v>
      </c>
      <c r="AF500" s="45">
        <f t="shared" si="507"/>
        <v>102977</v>
      </c>
      <c r="AG500" s="45">
        <f t="shared" si="508"/>
        <v>93229</v>
      </c>
      <c r="AH500" s="45">
        <f t="shared" si="509"/>
        <v>89745</v>
      </c>
      <c r="AI500" s="46">
        <f t="shared" si="519"/>
        <v>3484</v>
      </c>
      <c r="AJ500" s="1">
        <f t="shared" si="510"/>
        <v>168</v>
      </c>
      <c r="AK500" s="1">
        <f t="shared" si="511"/>
        <v>822</v>
      </c>
    </row>
    <row r="501" spans="1:37" ht="15" thickBot="1" x14ac:dyDescent="0.4">
      <c r="A501" s="54" t="str">
        <f t="shared" si="520"/>
        <v>80-84</v>
      </c>
      <c r="B501" s="55">
        <f t="shared" si="521"/>
        <v>68566</v>
      </c>
      <c r="C501" s="55">
        <f t="shared" si="501"/>
        <v>61758</v>
      </c>
      <c r="D501" s="55">
        <f t="shared" si="502"/>
        <v>90.1</v>
      </c>
      <c r="E501" s="55">
        <f t="shared" si="503"/>
        <v>59216</v>
      </c>
      <c r="F501" s="55"/>
      <c r="G501" s="55">
        <f t="shared" si="504"/>
        <v>86.4</v>
      </c>
      <c r="H501" s="55">
        <f t="shared" si="505"/>
        <v>120974</v>
      </c>
      <c r="J501" s="76" t="s">
        <v>322</v>
      </c>
      <c r="K501" s="24">
        <v>68566</v>
      </c>
      <c r="L501" s="24">
        <v>61846</v>
      </c>
      <c r="M501" s="76">
        <v>90.2</v>
      </c>
      <c r="N501" s="24">
        <v>59711</v>
      </c>
      <c r="O501" s="76">
        <v>87.1</v>
      </c>
      <c r="P501" s="76"/>
      <c r="Q501" s="24">
        <v>121557</v>
      </c>
      <c r="S501" s="57" t="str">
        <f t="shared" si="512"/>
        <v>80-84</v>
      </c>
      <c r="T501" s="56">
        <f t="shared" si="513"/>
        <v>88</v>
      </c>
      <c r="U501" s="56">
        <f t="shared" si="514"/>
        <v>495</v>
      </c>
      <c r="V501" s="56"/>
      <c r="W501" s="56">
        <f t="shared" si="515"/>
        <v>583</v>
      </c>
      <c r="X501" s="62">
        <f t="shared" si="516"/>
        <v>7.9666847727684238E-3</v>
      </c>
      <c r="Y501" s="55">
        <f t="shared" si="517"/>
        <v>12.571428571428571</v>
      </c>
      <c r="Z501" s="55">
        <f t="shared" si="518"/>
        <v>70.714285714285708</v>
      </c>
      <c r="AA501" s="90"/>
      <c r="AB501" s="35">
        <f t="shared" si="523"/>
        <v>7</v>
      </c>
      <c r="AC501" s="50">
        <f>N505/K505</f>
        <v>0.56482741934626202</v>
      </c>
      <c r="AD501" s="2">
        <f>AC501/AD500</f>
        <v>0.8068963133518029</v>
      </c>
      <c r="AE501" s="48" t="str">
        <f t="shared" si="506"/>
        <v>80-84</v>
      </c>
      <c r="AF501" s="45">
        <f t="shared" si="507"/>
        <v>68566</v>
      </c>
      <c r="AG501" s="45">
        <f t="shared" si="508"/>
        <v>61846</v>
      </c>
      <c r="AH501" s="45">
        <f t="shared" si="509"/>
        <v>59711</v>
      </c>
      <c r="AI501" s="46">
        <f t="shared" si="519"/>
        <v>2135</v>
      </c>
      <c r="AJ501" s="1">
        <f t="shared" si="510"/>
        <v>88</v>
      </c>
      <c r="AK501" s="1">
        <f t="shared" si="511"/>
        <v>495</v>
      </c>
    </row>
    <row r="502" spans="1:37" ht="15" thickBot="1" x14ac:dyDescent="0.4">
      <c r="A502" s="54" t="str">
        <f t="shared" si="520"/>
        <v>85-89</v>
      </c>
      <c r="B502" s="55">
        <f t="shared" si="521"/>
        <v>44034</v>
      </c>
      <c r="C502" s="55">
        <f t="shared" si="501"/>
        <v>39471</v>
      </c>
      <c r="D502" s="55">
        <f t="shared" si="502"/>
        <v>89.6</v>
      </c>
      <c r="E502" s="55">
        <f t="shared" si="503"/>
        <v>37951</v>
      </c>
      <c r="F502" s="55"/>
      <c r="G502" s="55">
        <f t="shared" si="504"/>
        <v>86.2</v>
      </c>
      <c r="H502" s="55">
        <f t="shared" si="505"/>
        <v>77422</v>
      </c>
      <c r="J502" s="75" t="s">
        <v>323</v>
      </c>
      <c r="K502" s="22">
        <v>44034</v>
      </c>
      <c r="L502" s="22">
        <v>39510</v>
      </c>
      <c r="M502" s="75">
        <v>89.7</v>
      </c>
      <c r="N502" s="22">
        <v>38206</v>
      </c>
      <c r="O502" s="75">
        <v>86.8</v>
      </c>
      <c r="P502" s="75"/>
      <c r="Q502" s="22">
        <v>77716</v>
      </c>
      <c r="S502" s="54" t="str">
        <f t="shared" si="512"/>
        <v>85-89</v>
      </c>
      <c r="T502" s="55">
        <f t="shared" si="513"/>
        <v>39</v>
      </c>
      <c r="U502" s="55">
        <f t="shared" si="514"/>
        <v>255</v>
      </c>
      <c r="V502" s="55"/>
      <c r="W502" s="55">
        <f t="shared" si="515"/>
        <v>294</v>
      </c>
      <c r="X502" s="58">
        <f t="shared" si="516"/>
        <v>3.5306898424769147E-3</v>
      </c>
      <c r="Y502" s="55">
        <f t="shared" si="517"/>
        <v>5.5714285714285712</v>
      </c>
      <c r="Z502" s="55">
        <f t="shared" si="518"/>
        <v>36.428571428571431</v>
      </c>
      <c r="AA502" s="90"/>
      <c r="AB502" s="35">
        <f t="shared" si="523"/>
        <v>7</v>
      </c>
      <c r="AC502" s="49" t="s">
        <v>362</v>
      </c>
      <c r="AD502" s="35"/>
      <c r="AE502" s="48" t="str">
        <f t="shared" si="506"/>
        <v>85-89</v>
      </c>
      <c r="AF502" s="45">
        <f t="shared" si="507"/>
        <v>44034</v>
      </c>
      <c r="AG502" s="45">
        <f t="shared" si="508"/>
        <v>39510</v>
      </c>
      <c r="AH502" s="45">
        <f t="shared" si="509"/>
        <v>38206</v>
      </c>
      <c r="AI502" s="46">
        <f t="shared" si="519"/>
        <v>1304</v>
      </c>
      <c r="AJ502" s="1">
        <f t="shared" si="510"/>
        <v>39</v>
      </c>
      <c r="AK502" s="1">
        <f t="shared" si="511"/>
        <v>255</v>
      </c>
    </row>
    <row r="503" spans="1:37" ht="15" thickBot="1" x14ac:dyDescent="0.4">
      <c r="A503" s="54" t="str">
        <f t="shared" si="520"/>
        <v>90+</v>
      </c>
      <c r="B503" s="55">
        <f t="shared" si="521"/>
        <v>27669</v>
      </c>
      <c r="C503" s="55">
        <f t="shared" si="501"/>
        <v>25118</v>
      </c>
      <c r="D503" s="55">
        <f t="shared" si="502"/>
        <v>90.8</v>
      </c>
      <c r="E503" s="55">
        <f t="shared" si="503"/>
        <v>24278</v>
      </c>
      <c r="F503" s="55"/>
      <c r="G503" s="55">
        <f t="shared" si="504"/>
        <v>87.7</v>
      </c>
      <c r="H503" s="55">
        <f t="shared" si="505"/>
        <v>49396</v>
      </c>
      <c r="J503" s="76" t="s">
        <v>324</v>
      </c>
      <c r="K503" s="24">
        <v>27669</v>
      </c>
      <c r="L503" s="24">
        <v>25143</v>
      </c>
      <c r="M503" s="76">
        <v>90.9</v>
      </c>
      <c r="N503" s="24">
        <v>24381</v>
      </c>
      <c r="O503" s="76">
        <v>88.1</v>
      </c>
      <c r="P503" s="76"/>
      <c r="Q503" s="24">
        <v>49524</v>
      </c>
      <c r="S503" s="57" t="str">
        <f t="shared" si="512"/>
        <v>90+</v>
      </c>
      <c r="T503" s="56">
        <f t="shared" si="513"/>
        <v>25</v>
      </c>
      <c r="U503" s="56">
        <f t="shared" si="514"/>
        <v>103</v>
      </c>
      <c r="V503" s="56"/>
      <c r="W503" s="56">
        <f t="shared" si="515"/>
        <v>128</v>
      </c>
      <c r="X503" s="62">
        <f t="shared" si="516"/>
        <v>2.2632627195364836E-3</v>
      </c>
      <c r="Y503" s="55">
        <f t="shared" si="517"/>
        <v>3.5714285714285716</v>
      </c>
      <c r="Z503" s="55">
        <f t="shared" si="518"/>
        <v>14.714285714285714</v>
      </c>
      <c r="AA503" s="90"/>
      <c r="AB503" s="35">
        <f t="shared" si="523"/>
        <v>7</v>
      </c>
      <c r="AC503" s="51" t="s">
        <v>366</v>
      </c>
      <c r="AD503" s="2">
        <v>0.7</v>
      </c>
      <c r="AE503" s="48" t="str">
        <f t="shared" si="506"/>
        <v>90+</v>
      </c>
      <c r="AF503" s="45">
        <f t="shared" si="507"/>
        <v>27669</v>
      </c>
      <c r="AG503" s="45">
        <f t="shared" si="508"/>
        <v>25143</v>
      </c>
      <c r="AH503" s="45">
        <f t="shared" si="509"/>
        <v>24381</v>
      </c>
      <c r="AI503" s="46">
        <f t="shared" si="519"/>
        <v>762</v>
      </c>
      <c r="AJ503" s="1">
        <f t="shared" si="510"/>
        <v>25</v>
      </c>
      <c r="AK503" s="1">
        <f t="shared" si="511"/>
        <v>103</v>
      </c>
    </row>
    <row r="504" spans="1:37" ht="15" thickBot="1" x14ac:dyDescent="0.4">
      <c r="A504" s="54" t="str">
        <f t="shared" si="520"/>
        <v>Unknown</v>
      </c>
      <c r="B504" s="55" t="str">
        <f t="shared" si="521"/>
        <v>NA</v>
      </c>
      <c r="C504" s="55">
        <f t="shared" si="501"/>
        <v>62258</v>
      </c>
      <c r="D504" s="55" t="str">
        <f t="shared" si="502"/>
        <v>NA</v>
      </c>
      <c r="E504" s="55">
        <f t="shared" si="503"/>
        <v>19243</v>
      </c>
      <c r="F504" s="55"/>
      <c r="G504" s="55" t="str">
        <f t="shared" si="504"/>
        <v>NA</v>
      </c>
      <c r="H504" s="55">
        <f t="shared" si="505"/>
        <v>81501</v>
      </c>
      <c r="J504" s="75" t="s">
        <v>325</v>
      </c>
      <c r="K504" s="75" t="s">
        <v>326</v>
      </c>
      <c r="L504" s="22">
        <v>62681</v>
      </c>
      <c r="M504" s="75" t="s">
        <v>326</v>
      </c>
      <c r="N504" s="22">
        <v>20944</v>
      </c>
      <c r="O504" s="75" t="s">
        <v>326</v>
      </c>
      <c r="P504" s="75"/>
      <c r="Q504" s="22">
        <v>83625</v>
      </c>
      <c r="S504" s="54" t="str">
        <f t="shared" si="512"/>
        <v>Unknown</v>
      </c>
      <c r="T504" s="54">
        <f t="shared" si="513"/>
        <v>423</v>
      </c>
      <c r="U504" s="54">
        <f t="shared" si="514"/>
        <v>1701</v>
      </c>
      <c r="V504" s="54"/>
      <c r="W504" s="54">
        <f t="shared" si="515"/>
        <v>2124</v>
      </c>
      <c r="X504" s="58">
        <f t="shared" si="516"/>
        <v>3.8294405214557306E-2</v>
      </c>
      <c r="Y504" s="55">
        <f t="shared" si="517"/>
        <v>60.428571428571431</v>
      </c>
      <c r="Z504" s="55">
        <f t="shared" si="518"/>
        <v>243</v>
      </c>
      <c r="AA504" s="90"/>
      <c r="AB504" s="35">
        <f t="shared" si="523"/>
        <v>7</v>
      </c>
      <c r="AC504" s="50">
        <f>L506/K506</f>
        <v>0.63231421336637506</v>
      </c>
      <c r="AD504" s="2">
        <f>AC504/AD503</f>
        <v>0.90330601909482156</v>
      </c>
      <c r="AE504" s="47" t="str">
        <f t="shared" si="506"/>
        <v>Unknown</v>
      </c>
      <c r="AF504" s="45" t="str">
        <f t="shared" si="507"/>
        <v>NA</v>
      </c>
      <c r="AG504" s="45">
        <f t="shared" si="508"/>
        <v>62681</v>
      </c>
      <c r="AH504" s="45">
        <f t="shared" si="509"/>
        <v>20944</v>
      </c>
      <c r="AI504" s="45">
        <f t="shared" si="519"/>
        <v>41737</v>
      </c>
      <c r="AJ504" s="1">
        <f t="shared" si="510"/>
        <v>423</v>
      </c>
      <c r="AK504" s="1">
        <f t="shared" si="511"/>
        <v>1701</v>
      </c>
    </row>
    <row r="505" spans="1:37" ht="15" thickBot="1" x14ac:dyDescent="0.4">
      <c r="A505" s="54" t="str">
        <f t="shared" si="520"/>
        <v>12+</v>
      </c>
      <c r="B505" s="55">
        <f t="shared" si="521"/>
        <v>3761140</v>
      </c>
      <c r="C505" s="55">
        <f t="shared" si="501"/>
        <v>2773313</v>
      </c>
      <c r="D505" s="55">
        <f t="shared" si="502"/>
        <v>73.7</v>
      </c>
      <c r="E505" s="55">
        <f t="shared" si="503"/>
        <v>1954653</v>
      </c>
      <c r="F505" s="55"/>
      <c r="G505" s="55">
        <f t="shared" si="504"/>
        <v>52</v>
      </c>
      <c r="H505" s="55">
        <f t="shared" si="505"/>
        <v>4727966</v>
      </c>
      <c r="J505" s="76" t="s">
        <v>327</v>
      </c>
      <c r="K505" s="24">
        <v>3761140</v>
      </c>
      <c r="L505" s="24">
        <v>2796022</v>
      </c>
      <c r="M505" s="76">
        <v>74.3</v>
      </c>
      <c r="N505" s="24">
        <v>2124395</v>
      </c>
      <c r="O505" s="76">
        <v>56.5</v>
      </c>
      <c r="P505" s="76"/>
      <c r="Q505" s="24">
        <v>4920417</v>
      </c>
      <c r="S505" s="57" t="str">
        <f t="shared" si="512"/>
        <v>12+</v>
      </c>
      <c r="T505" s="60">
        <f>L505-C505</f>
        <v>22709</v>
      </c>
      <c r="U505" s="60">
        <f t="shared" si="514"/>
        <v>169742</v>
      </c>
      <c r="V505" s="60"/>
      <c r="W505" s="63">
        <f t="shared" si="515"/>
        <v>192451</v>
      </c>
      <c r="X505" s="62">
        <f t="shared" si="516"/>
        <v>2.0558573239181603</v>
      </c>
      <c r="Y505" s="60">
        <f t="shared" si="517"/>
        <v>3244.1428571428573</v>
      </c>
      <c r="Z505" s="60">
        <f t="shared" si="518"/>
        <v>24248.857142857141</v>
      </c>
      <c r="AA505" s="91"/>
      <c r="AB505" s="35">
        <f t="shared" si="523"/>
        <v>7</v>
      </c>
      <c r="AC505" s="51" t="s">
        <v>367</v>
      </c>
      <c r="AD505" s="2">
        <v>0.7</v>
      </c>
      <c r="AE505" s="35"/>
      <c r="AF505" s="35"/>
      <c r="AG505" s="38"/>
      <c r="AH505" s="35"/>
      <c r="AI505" s="35"/>
      <c r="AJ505" s="35"/>
      <c r="AK505" s="35"/>
    </row>
    <row r="506" spans="1:37" x14ac:dyDescent="0.35">
      <c r="A506" s="54" t="str">
        <f t="shared" si="520"/>
        <v>ALL</v>
      </c>
      <c r="B506" s="55">
        <f t="shared" si="521"/>
        <v>4421887</v>
      </c>
      <c r="C506" s="55">
        <f t="shared" si="501"/>
        <v>2773313</v>
      </c>
      <c r="D506" s="55">
        <f t="shared" si="502"/>
        <v>62.7</v>
      </c>
      <c r="E506" s="55">
        <f t="shared" si="503"/>
        <v>1954653</v>
      </c>
      <c r="F506" s="55"/>
      <c r="G506" s="55">
        <f t="shared" si="504"/>
        <v>44.2</v>
      </c>
      <c r="H506" s="55">
        <f t="shared" si="505"/>
        <v>4727966</v>
      </c>
      <c r="J506" s="75" t="s">
        <v>328</v>
      </c>
      <c r="K506" s="22">
        <v>4421887</v>
      </c>
      <c r="L506" s="22">
        <v>2796022</v>
      </c>
      <c r="M506" s="75">
        <v>63.2</v>
      </c>
      <c r="N506" s="22">
        <v>2124395</v>
      </c>
      <c r="O506" s="75">
        <v>48</v>
      </c>
      <c r="P506" s="75"/>
      <c r="Q506" s="22">
        <v>4920417</v>
      </c>
      <c r="S506" s="54" t="str">
        <f t="shared" si="512"/>
        <v>ALL</v>
      </c>
      <c r="T506" s="60">
        <f t="shared" ref="T506" si="524">L506-C506</f>
        <v>22709</v>
      </c>
      <c r="U506" s="60">
        <f t="shared" si="514"/>
        <v>169742</v>
      </c>
      <c r="V506" s="60"/>
      <c r="W506" s="63">
        <f t="shared" si="515"/>
        <v>192451</v>
      </c>
      <c r="X506" s="58">
        <f t="shared" si="516"/>
        <v>2.0558573239181603</v>
      </c>
      <c r="Y506" s="60">
        <f t="shared" si="517"/>
        <v>3244.1428571428573</v>
      </c>
      <c r="Z506" s="60">
        <f t="shared" si="518"/>
        <v>24248.857142857141</v>
      </c>
      <c r="AA506" s="91"/>
      <c r="AB506" s="35">
        <f t="shared" si="523"/>
        <v>7</v>
      </c>
      <c r="AC506" s="50">
        <f>N506/K506</f>
        <v>0.48042724746245213</v>
      </c>
      <c r="AD506" s="2">
        <f>AC506/AD505</f>
        <v>0.68632463923207454</v>
      </c>
      <c r="AE506" s="35"/>
      <c r="AF506" s="35"/>
      <c r="AG506" s="2">
        <f>T505/L505</f>
        <v>8.121896036583403E-3</v>
      </c>
      <c r="AH506" s="2">
        <f>U505/N505</f>
        <v>7.990133661583651E-2</v>
      </c>
      <c r="AI506" s="2">
        <f>W505/Q505</f>
        <v>3.9112741867203531E-2</v>
      </c>
      <c r="AJ506" s="35"/>
      <c r="AK506" s="35"/>
    </row>
    <row r="507" spans="1:37" x14ac:dyDescent="0.35">
      <c r="A507" s="110">
        <f>J484</f>
        <v>44391</v>
      </c>
      <c r="B507" s="110"/>
      <c r="C507" s="110"/>
      <c r="D507" s="110"/>
      <c r="E507" s="110"/>
      <c r="F507" s="110"/>
      <c r="G507" s="110"/>
      <c r="H507" s="110"/>
      <c r="J507" s="110">
        <v>44392</v>
      </c>
      <c r="K507" s="110"/>
      <c r="L507" s="110"/>
      <c r="M507" s="110"/>
      <c r="N507" s="110"/>
      <c r="O507" s="110"/>
      <c r="P507" s="110"/>
      <c r="Q507" s="110"/>
      <c r="S507" s="113" t="str">
        <f>"Change " &amp; TEXT(A507,"DDDD MMM DD, YYYY") &amp; " -  " &amp;TEXT(J507,"DDDD MMM DD, YYYY")</f>
        <v>Change Wednesday Jul 14, 2021 -  Thursday Jul 15, 2021</v>
      </c>
      <c r="T507" s="113"/>
      <c r="U507" s="113"/>
      <c r="V507" s="113"/>
      <c r="W507" s="113"/>
      <c r="X507" s="113"/>
      <c r="Y507" s="113"/>
      <c r="Z507" s="113"/>
      <c r="AA507" s="88"/>
      <c r="AB507" s="35"/>
      <c r="AC507" s="65">
        <f>A507</f>
        <v>44391</v>
      </c>
      <c r="AD507" s="35"/>
      <c r="AE507" s="35"/>
      <c r="AF507" s="35"/>
      <c r="AG507" s="35"/>
      <c r="AH507" s="35"/>
      <c r="AI507" s="35"/>
      <c r="AJ507" s="35"/>
      <c r="AK507" s="35"/>
    </row>
    <row r="508" spans="1:37" ht="36" thickBot="1" x14ac:dyDescent="0.4">
      <c r="A508" s="53" t="str">
        <f>J485</f>
        <v>Age group</v>
      </c>
      <c r="B508" s="53" t="str">
        <f t="shared" ref="B508" si="525">K485</f>
        <v>Population</v>
      </c>
      <c r="C508" s="53" t="str">
        <f t="shared" ref="C508:C529" si="526">L485</f>
        <v>At least 1 dose</v>
      </c>
      <c r="D508" s="53" t="str">
        <f t="shared" ref="D508:D529" si="527">M485</f>
        <v>% of population with at least 1 dose</v>
      </c>
      <c r="E508" s="53" t="str">
        <f t="shared" ref="E508:E529" si="528">N485</f>
        <v>2 doses</v>
      </c>
      <c r="F508" s="53"/>
      <c r="G508" s="53" t="str">
        <f t="shared" ref="G508:G529" si="529">O485</f>
        <v>% of population fully vaccinated</v>
      </c>
      <c r="H508" s="53" t="str">
        <f t="shared" ref="H508:H529" si="530">Q485</f>
        <v>Total administered</v>
      </c>
      <c r="J508" s="25" t="s">
        <v>305</v>
      </c>
      <c r="K508" s="25" t="s">
        <v>2</v>
      </c>
      <c r="L508" s="25" t="s">
        <v>368</v>
      </c>
      <c r="M508" s="25" t="s">
        <v>306</v>
      </c>
      <c r="N508" s="25" t="s">
        <v>369</v>
      </c>
      <c r="O508" s="25" t="s">
        <v>307</v>
      </c>
      <c r="P508" s="25"/>
      <c r="Q508" s="25" t="s">
        <v>304</v>
      </c>
      <c r="S508" s="53" t="s">
        <v>305</v>
      </c>
      <c r="T508" s="53" t="s">
        <v>302</v>
      </c>
      <c r="U508" s="53" t="s">
        <v>303</v>
      </c>
      <c r="V508" s="53" t="s">
        <v>390</v>
      </c>
      <c r="W508" s="53" t="s">
        <v>304</v>
      </c>
      <c r="X508" s="53" t="s">
        <v>335</v>
      </c>
      <c r="Y508" s="53" t="s">
        <v>336</v>
      </c>
      <c r="Z508" s="53" t="s">
        <v>337</v>
      </c>
      <c r="AA508" s="53" t="s">
        <v>391</v>
      </c>
      <c r="AB508" s="35"/>
      <c r="AC508" s="49" t="s">
        <v>365</v>
      </c>
      <c r="AD508" s="64"/>
      <c r="AE508" s="47" t="str">
        <f t="shared" ref="AE508:AE527" si="531">J508</f>
        <v>Age group</v>
      </c>
      <c r="AF508" s="47" t="str">
        <f t="shared" ref="AF508:AF527" si="532">K508</f>
        <v>Population</v>
      </c>
      <c r="AG508" s="47" t="str">
        <f t="shared" ref="AG508:AG527" si="533">L508</f>
        <v>At least 1 dose</v>
      </c>
      <c r="AH508" s="47" t="str">
        <f t="shared" ref="AH508:AH527" si="534">N508</f>
        <v>2 doses</v>
      </c>
      <c r="AI508" s="47" t="s">
        <v>334</v>
      </c>
      <c r="AJ508" s="47" t="str">
        <f t="shared" ref="AJ508:AJ527" si="535">T508</f>
        <v>Dose 1</v>
      </c>
      <c r="AK508" s="47" t="str">
        <f t="shared" ref="AK508:AK527" si="536">U508</f>
        <v>Dose 2</v>
      </c>
    </row>
    <row r="509" spans="1:37" ht="15" thickBot="1" x14ac:dyDescent="0.4">
      <c r="A509" s="54" t="str">
        <f>J486</f>
        <v>00-11</v>
      </c>
      <c r="B509" s="55">
        <f>K486</f>
        <v>660747</v>
      </c>
      <c r="C509" s="55">
        <f t="shared" si="526"/>
        <v>0</v>
      </c>
      <c r="D509" s="55">
        <f t="shared" si="527"/>
        <v>0</v>
      </c>
      <c r="E509" s="55">
        <f t="shared" si="528"/>
        <v>0</v>
      </c>
      <c r="F509" s="55"/>
      <c r="G509" s="55">
        <f t="shared" si="529"/>
        <v>0</v>
      </c>
      <c r="H509" s="55">
        <f t="shared" si="530"/>
        <v>0</v>
      </c>
      <c r="J509" s="75" t="s">
        <v>308</v>
      </c>
      <c r="K509" s="22">
        <v>660747</v>
      </c>
      <c r="L509" s="75">
        <v>0</v>
      </c>
      <c r="M509" s="75">
        <v>0</v>
      </c>
      <c r="N509" s="75">
        <v>0</v>
      </c>
      <c r="O509" s="75">
        <v>0</v>
      </c>
      <c r="P509" s="75"/>
      <c r="Q509" s="75">
        <v>0</v>
      </c>
      <c r="S509" s="54" t="str">
        <f t="shared" ref="S509:S529" si="537">A509</f>
        <v>00-11</v>
      </c>
      <c r="T509" s="55">
        <f t="shared" ref="T509:T527" si="538">L509-C509</f>
        <v>0</v>
      </c>
      <c r="U509" s="55">
        <f t="shared" ref="U509:U529" si="539">N509-E509</f>
        <v>0</v>
      </c>
      <c r="V509" s="55"/>
      <c r="W509" s="55">
        <f t="shared" ref="W509:W529" si="540">Q509-H509</f>
        <v>0</v>
      </c>
      <c r="X509" s="58">
        <f t="shared" ref="X509:X529" si="541">T509/T$299</f>
        <v>0</v>
      </c>
      <c r="Y509" s="55">
        <f t="shared" ref="Y509:Y529" si="542">T509/$AB509</f>
        <v>0</v>
      </c>
      <c r="Z509" s="55">
        <f t="shared" ref="Z509:Z529" si="543">U509/$AB509</f>
        <v>0</v>
      </c>
      <c r="AA509" s="90"/>
      <c r="AB509" s="35">
        <f>IF(DATEDIF(A507,J507,"D")&lt;1,1,DATEDIF(A507,J507,"D"))</f>
        <v>1</v>
      </c>
      <c r="AC509" s="51" t="s">
        <v>366</v>
      </c>
      <c r="AD509" s="2">
        <v>0.7</v>
      </c>
      <c r="AE509" s="47" t="str">
        <f t="shared" si="531"/>
        <v>00-11</v>
      </c>
      <c r="AF509" s="45">
        <f t="shared" si="532"/>
        <v>660747</v>
      </c>
      <c r="AG509" s="45">
        <f t="shared" si="533"/>
        <v>0</v>
      </c>
      <c r="AH509" s="45">
        <f t="shared" si="534"/>
        <v>0</v>
      </c>
      <c r="AI509" s="45">
        <f t="shared" ref="AI509:AI527" si="544">AG509-AH509</f>
        <v>0</v>
      </c>
      <c r="AJ509" s="1">
        <f t="shared" si="535"/>
        <v>0</v>
      </c>
      <c r="AK509" s="1">
        <f t="shared" si="536"/>
        <v>0</v>
      </c>
    </row>
    <row r="510" spans="1:37" ht="15" thickBot="1" x14ac:dyDescent="0.4">
      <c r="A510" s="54" t="str">
        <f t="shared" ref="A510:A529" si="545">J487</f>
        <v>12-14</v>
      </c>
      <c r="B510" s="55">
        <f t="shared" ref="B510:B529" si="546">K487</f>
        <v>162530</v>
      </c>
      <c r="C510" s="60">
        <f t="shared" si="526"/>
        <v>99002</v>
      </c>
      <c r="D510" s="55">
        <f t="shared" si="527"/>
        <v>60.9</v>
      </c>
      <c r="E510" s="60">
        <f t="shared" si="528"/>
        <v>53452</v>
      </c>
      <c r="F510" s="60"/>
      <c r="G510" s="55">
        <f t="shared" si="529"/>
        <v>32.9</v>
      </c>
      <c r="H510" s="55">
        <f t="shared" si="530"/>
        <v>152454</v>
      </c>
      <c r="J510" s="82" t="str">
        <f t="shared" ref="J510" si="547">S487</f>
        <v>12-14</v>
      </c>
      <c r="K510" s="24">
        <v>162530</v>
      </c>
      <c r="L510" s="24">
        <v>99560</v>
      </c>
      <c r="M510" s="76">
        <v>61.3</v>
      </c>
      <c r="N510" s="24">
        <v>57763</v>
      </c>
      <c r="O510" s="76">
        <v>35.5</v>
      </c>
      <c r="P510" s="76"/>
      <c r="Q510" s="24">
        <v>157323</v>
      </c>
      <c r="S510" s="59" t="str">
        <f t="shared" si="537"/>
        <v>12-14</v>
      </c>
      <c r="T510" s="60">
        <f t="shared" si="538"/>
        <v>558</v>
      </c>
      <c r="U510" s="60">
        <f t="shared" si="539"/>
        <v>4311</v>
      </c>
      <c r="V510" s="60"/>
      <c r="W510" s="60">
        <f t="shared" si="540"/>
        <v>4869</v>
      </c>
      <c r="X510" s="61">
        <f t="shared" si="541"/>
        <v>5.0516023900054316E-2</v>
      </c>
      <c r="Y510" s="60">
        <f t="shared" si="542"/>
        <v>558</v>
      </c>
      <c r="Z510" s="60">
        <f t="shared" si="543"/>
        <v>4311</v>
      </c>
      <c r="AA510" s="91"/>
      <c r="AB510" s="35">
        <f>AB509</f>
        <v>1</v>
      </c>
      <c r="AC510" s="50">
        <f>C528/B528</f>
        <v>0.74339748055110955</v>
      </c>
      <c r="AD510" s="2">
        <f>AC510/AD509</f>
        <v>1.0619964007872995</v>
      </c>
      <c r="AE510" s="47" t="str">
        <f t="shared" si="531"/>
        <v>12-14</v>
      </c>
      <c r="AF510" s="45">
        <f t="shared" si="532"/>
        <v>162530</v>
      </c>
      <c r="AG510" s="45">
        <f t="shared" si="533"/>
        <v>99560</v>
      </c>
      <c r="AH510" s="45">
        <f t="shared" si="534"/>
        <v>57763</v>
      </c>
      <c r="AI510" s="45">
        <f t="shared" si="544"/>
        <v>41797</v>
      </c>
      <c r="AJ510" s="1">
        <f t="shared" si="535"/>
        <v>558</v>
      </c>
      <c r="AK510" s="1">
        <f t="shared" si="536"/>
        <v>4311</v>
      </c>
    </row>
    <row r="511" spans="1:37" ht="15" thickBot="1" x14ac:dyDescent="0.4">
      <c r="A511" s="54" t="str">
        <f t="shared" si="545"/>
        <v>15-19</v>
      </c>
      <c r="B511" s="55">
        <f t="shared" si="546"/>
        <v>256743</v>
      </c>
      <c r="C511" s="60">
        <f t="shared" si="526"/>
        <v>164686</v>
      </c>
      <c r="D511" s="55">
        <f t="shared" si="527"/>
        <v>64.099999999999994</v>
      </c>
      <c r="E511" s="60">
        <f t="shared" si="528"/>
        <v>97884</v>
      </c>
      <c r="F511" s="60"/>
      <c r="G511" s="55">
        <f t="shared" si="529"/>
        <v>38.1</v>
      </c>
      <c r="H511" s="55">
        <f t="shared" si="530"/>
        <v>262570</v>
      </c>
      <c r="J511" s="75" t="s">
        <v>309</v>
      </c>
      <c r="K511" s="22">
        <v>256743</v>
      </c>
      <c r="L511" s="22">
        <v>165487</v>
      </c>
      <c r="M511" s="75">
        <v>64.5</v>
      </c>
      <c r="N511" s="22">
        <v>103804</v>
      </c>
      <c r="O511" s="75">
        <v>40.4</v>
      </c>
      <c r="P511" s="75"/>
      <c r="Q511" s="22">
        <v>269291</v>
      </c>
      <c r="S511" s="54" t="str">
        <f t="shared" si="537"/>
        <v>15-19</v>
      </c>
      <c r="T511" s="60">
        <f t="shared" si="538"/>
        <v>801</v>
      </c>
      <c r="U511" s="60">
        <f t="shared" si="539"/>
        <v>5920</v>
      </c>
      <c r="V511" s="60"/>
      <c r="W511" s="60">
        <f t="shared" si="540"/>
        <v>6721</v>
      </c>
      <c r="X511" s="61">
        <f t="shared" si="541"/>
        <v>7.2514937533948942E-2</v>
      </c>
      <c r="Y511" s="60">
        <f t="shared" si="542"/>
        <v>801</v>
      </c>
      <c r="Z511" s="60">
        <f t="shared" si="543"/>
        <v>5920</v>
      </c>
      <c r="AA511" s="91"/>
      <c r="AB511" s="35">
        <f t="shared" ref="AB511:AB529" si="548">AB510</f>
        <v>1</v>
      </c>
      <c r="AC511" s="52" t="s">
        <v>367</v>
      </c>
      <c r="AD511" s="2">
        <v>0.7</v>
      </c>
      <c r="AE511" s="47" t="str">
        <f t="shared" si="531"/>
        <v>15-19</v>
      </c>
      <c r="AF511" s="45">
        <f t="shared" si="532"/>
        <v>256743</v>
      </c>
      <c r="AG511" s="45">
        <f t="shared" si="533"/>
        <v>165487</v>
      </c>
      <c r="AH511" s="45">
        <f t="shared" si="534"/>
        <v>103804</v>
      </c>
      <c r="AI511" s="45">
        <f t="shared" si="544"/>
        <v>61683</v>
      </c>
      <c r="AJ511" s="1">
        <f t="shared" si="535"/>
        <v>801</v>
      </c>
      <c r="AK511" s="1">
        <f t="shared" si="536"/>
        <v>5920</v>
      </c>
    </row>
    <row r="512" spans="1:37" ht="15" thickBot="1" x14ac:dyDescent="0.4">
      <c r="A512" s="54" t="str">
        <f t="shared" si="545"/>
        <v>20-24</v>
      </c>
      <c r="B512" s="55">
        <f t="shared" si="546"/>
        <v>277328</v>
      </c>
      <c r="C512" s="55">
        <f t="shared" si="526"/>
        <v>171308</v>
      </c>
      <c r="D512" s="55">
        <f t="shared" si="527"/>
        <v>61.8</v>
      </c>
      <c r="E512" s="55">
        <f t="shared" si="528"/>
        <v>107557</v>
      </c>
      <c r="F512" s="55"/>
      <c r="G512" s="55">
        <f t="shared" si="529"/>
        <v>38.799999999999997</v>
      </c>
      <c r="H512" s="55">
        <f t="shared" si="530"/>
        <v>278865</v>
      </c>
      <c r="J512" s="76" t="s">
        <v>310</v>
      </c>
      <c r="K512" s="24">
        <v>277328</v>
      </c>
      <c r="L512" s="24">
        <v>172247</v>
      </c>
      <c r="M512" s="76">
        <v>62.1</v>
      </c>
      <c r="N512" s="24">
        <v>112364</v>
      </c>
      <c r="O512" s="76">
        <v>40.5</v>
      </c>
      <c r="P512" s="76"/>
      <c r="Q512" s="24">
        <v>284611</v>
      </c>
      <c r="S512" s="57" t="str">
        <f t="shared" si="537"/>
        <v>20-24</v>
      </c>
      <c r="T512" s="56">
        <f t="shared" si="538"/>
        <v>939</v>
      </c>
      <c r="U512" s="56">
        <f t="shared" si="539"/>
        <v>4807</v>
      </c>
      <c r="V512" s="56"/>
      <c r="W512" s="56">
        <f t="shared" si="540"/>
        <v>5746</v>
      </c>
      <c r="X512" s="62">
        <f t="shared" si="541"/>
        <v>8.5008147745790325E-2</v>
      </c>
      <c r="Y512" s="55">
        <f t="shared" si="542"/>
        <v>939</v>
      </c>
      <c r="Z512" s="55">
        <f t="shared" si="543"/>
        <v>4807</v>
      </c>
      <c r="AA512" s="90"/>
      <c r="AB512" s="35">
        <f t="shared" si="548"/>
        <v>1</v>
      </c>
      <c r="AC512" s="50">
        <f>E528/B528</f>
        <v>0.56482741934626202</v>
      </c>
      <c r="AD512" s="2">
        <f>AC512/AD511</f>
        <v>0.8068963133518029</v>
      </c>
      <c r="AE512" s="47" t="str">
        <f t="shared" si="531"/>
        <v>20-24</v>
      </c>
      <c r="AF512" s="45">
        <f t="shared" si="532"/>
        <v>277328</v>
      </c>
      <c r="AG512" s="45">
        <f t="shared" si="533"/>
        <v>172247</v>
      </c>
      <c r="AH512" s="45">
        <f t="shared" si="534"/>
        <v>112364</v>
      </c>
      <c r="AI512" s="45">
        <f t="shared" si="544"/>
        <v>59883</v>
      </c>
      <c r="AJ512" s="1">
        <f t="shared" si="535"/>
        <v>939</v>
      </c>
      <c r="AK512" s="1">
        <f t="shared" si="536"/>
        <v>4807</v>
      </c>
    </row>
    <row r="513" spans="1:37" ht="15" thickBot="1" x14ac:dyDescent="0.4">
      <c r="A513" s="54" t="str">
        <f t="shared" si="545"/>
        <v>25-29</v>
      </c>
      <c r="B513" s="55">
        <f t="shared" si="546"/>
        <v>314508</v>
      </c>
      <c r="C513" s="55">
        <f t="shared" si="526"/>
        <v>188551</v>
      </c>
      <c r="D513" s="55">
        <f t="shared" si="527"/>
        <v>60</v>
      </c>
      <c r="E513" s="55">
        <f t="shared" si="528"/>
        <v>123715</v>
      </c>
      <c r="F513" s="55"/>
      <c r="G513" s="55">
        <f t="shared" si="529"/>
        <v>39.299999999999997</v>
      </c>
      <c r="H513" s="55">
        <f t="shared" si="530"/>
        <v>312266</v>
      </c>
      <c r="J513" s="75" t="s">
        <v>311</v>
      </c>
      <c r="K513" s="22">
        <v>314508</v>
      </c>
      <c r="L513" s="22">
        <v>189561</v>
      </c>
      <c r="M513" s="75">
        <v>60.3</v>
      </c>
      <c r="N513" s="22">
        <v>128627</v>
      </c>
      <c r="O513" s="75">
        <v>40.9</v>
      </c>
      <c r="P513" s="75"/>
      <c r="Q513" s="22">
        <v>318188</v>
      </c>
      <c r="S513" s="54" t="str">
        <f t="shared" si="537"/>
        <v>25-29</v>
      </c>
      <c r="T513" s="55">
        <f t="shared" si="538"/>
        <v>1010</v>
      </c>
      <c r="U513" s="55">
        <f t="shared" si="539"/>
        <v>4912</v>
      </c>
      <c r="V513" s="55"/>
      <c r="W513" s="55">
        <f t="shared" si="540"/>
        <v>5922</v>
      </c>
      <c r="X513" s="58">
        <f t="shared" si="541"/>
        <v>9.1435813869273949E-2</v>
      </c>
      <c r="Y513" s="55">
        <f t="shared" si="542"/>
        <v>1010</v>
      </c>
      <c r="Z513" s="55">
        <f t="shared" si="543"/>
        <v>4912</v>
      </c>
      <c r="AA513" s="90"/>
      <c r="AB513" s="35">
        <f t="shared" si="548"/>
        <v>1</v>
      </c>
      <c r="AC513" s="49" t="s">
        <v>363</v>
      </c>
      <c r="AD513" s="35"/>
      <c r="AE513" s="47" t="str">
        <f t="shared" si="531"/>
        <v>25-29</v>
      </c>
      <c r="AF513" s="45">
        <f t="shared" si="532"/>
        <v>314508</v>
      </c>
      <c r="AG513" s="45">
        <f t="shared" si="533"/>
        <v>189561</v>
      </c>
      <c r="AH513" s="45">
        <f t="shared" si="534"/>
        <v>128627</v>
      </c>
      <c r="AI513" s="45">
        <f t="shared" si="544"/>
        <v>60934</v>
      </c>
      <c r="AJ513" s="1">
        <f t="shared" si="535"/>
        <v>1010</v>
      </c>
      <c r="AK513" s="1">
        <f t="shared" si="536"/>
        <v>4912</v>
      </c>
    </row>
    <row r="514" spans="1:37" ht="15" thickBot="1" x14ac:dyDescent="0.4">
      <c r="A514" s="54" t="str">
        <f t="shared" si="545"/>
        <v>30-34</v>
      </c>
      <c r="B514" s="55">
        <f t="shared" si="546"/>
        <v>356228</v>
      </c>
      <c r="C514" s="55">
        <f t="shared" si="526"/>
        <v>223515</v>
      </c>
      <c r="D514" s="55">
        <f t="shared" si="527"/>
        <v>62.7</v>
      </c>
      <c r="E514" s="55">
        <f t="shared" si="528"/>
        <v>155155</v>
      </c>
      <c r="F514" s="55"/>
      <c r="G514" s="55">
        <f t="shared" si="529"/>
        <v>43.5</v>
      </c>
      <c r="H514" s="55">
        <f t="shared" si="530"/>
        <v>378670</v>
      </c>
      <c r="J514" s="76" t="s">
        <v>312</v>
      </c>
      <c r="K514" s="24">
        <v>356228</v>
      </c>
      <c r="L514" s="24">
        <v>224448</v>
      </c>
      <c r="M514" s="76">
        <v>63</v>
      </c>
      <c r="N514" s="24">
        <v>160519</v>
      </c>
      <c r="O514" s="76">
        <v>45.1</v>
      </c>
      <c r="P514" s="76"/>
      <c r="Q514" s="24">
        <v>384967</v>
      </c>
      <c r="S514" s="57" t="str">
        <f t="shared" si="537"/>
        <v>30-34</v>
      </c>
      <c r="T514" s="56">
        <f t="shared" si="538"/>
        <v>933</v>
      </c>
      <c r="U514" s="56">
        <f t="shared" si="539"/>
        <v>5364</v>
      </c>
      <c r="V514" s="56"/>
      <c r="W514" s="56">
        <f t="shared" si="540"/>
        <v>6297</v>
      </c>
      <c r="X514" s="62">
        <f t="shared" si="541"/>
        <v>8.446496469310158E-2</v>
      </c>
      <c r="Y514" s="55">
        <f t="shared" si="542"/>
        <v>933</v>
      </c>
      <c r="Z514" s="55">
        <f t="shared" si="543"/>
        <v>5364</v>
      </c>
      <c r="AA514" s="90"/>
      <c r="AB514" s="35">
        <f t="shared" si="548"/>
        <v>1</v>
      </c>
      <c r="AC514" s="51" t="s">
        <v>366</v>
      </c>
      <c r="AD514" s="2">
        <v>0.7</v>
      </c>
      <c r="AE514" s="47" t="str">
        <f t="shared" si="531"/>
        <v>30-34</v>
      </c>
      <c r="AF514" s="45">
        <f t="shared" si="532"/>
        <v>356228</v>
      </c>
      <c r="AG514" s="45">
        <f t="shared" si="533"/>
        <v>224448</v>
      </c>
      <c r="AH514" s="45">
        <f t="shared" si="534"/>
        <v>160519</v>
      </c>
      <c r="AI514" s="45">
        <f t="shared" si="544"/>
        <v>63929</v>
      </c>
      <c r="AJ514" s="1">
        <f t="shared" si="535"/>
        <v>933</v>
      </c>
      <c r="AK514" s="1">
        <f t="shared" si="536"/>
        <v>5364</v>
      </c>
    </row>
    <row r="515" spans="1:37" ht="15" thickBot="1" x14ac:dyDescent="0.4">
      <c r="A515" s="54" t="str">
        <f t="shared" si="545"/>
        <v>35-39</v>
      </c>
      <c r="B515" s="55">
        <f t="shared" si="546"/>
        <v>359302</v>
      </c>
      <c r="C515" s="55">
        <f t="shared" si="526"/>
        <v>241665</v>
      </c>
      <c r="D515" s="55">
        <f t="shared" si="527"/>
        <v>67.3</v>
      </c>
      <c r="E515" s="55">
        <f t="shared" si="528"/>
        <v>171628</v>
      </c>
      <c r="F515" s="55"/>
      <c r="G515" s="55">
        <f t="shared" si="529"/>
        <v>47.8</v>
      </c>
      <c r="H515" s="55">
        <f t="shared" si="530"/>
        <v>413293</v>
      </c>
      <c r="J515" s="75" t="s">
        <v>313</v>
      </c>
      <c r="K515" s="22">
        <v>359302</v>
      </c>
      <c r="L515" s="22">
        <v>242651</v>
      </c>
      <c r="M515" s="75">
        <v>67.5</v>
      </c>
      <c r="N515" s="22">
        <v>177606</v>
      </c>
      <c r="O515" s="75">
        <v>49.4</v>
      </c>
      <c r="P515" s="75"/>
      <c r="Q515" s="22">
        <v>420257</v>
      </c>
      <c r="S515" s="54" t="str">
        <f t="shared" si="537"/>
        <v>35-39</v>
      </c>
      <c r="T515" s="55">
        <f t="shared" si="538"/>
        <v>986</v>
      </c>
      <c r="U515" s="55">
        <f t="shared" si="539"/>
        <v>5978</v>
      </c>
      <c r="V515" s="55"/>
      <c r="W515" s="55">
        <f t="shared" si="540"/>
        <v>6964</v>
      </c>
      <c r="X515" s="58">
        <f t="shared" si="541"/>
        <v>8.9263081658518914E-2</v>
      </c>
      <c r="Y515" s="55">
        <f t="shared" si="542"/>
        <v>986</v>
      </c>
      <c r="Z515" s="55">
        <f t="shared" si="543"/>
        <v>5978</v>
      </c>
      <c r="AA515" s="90"/>
      <c r="AB515" s="35">
        <f t="shared" si="548"/>
        <v>1</v>
      </c>
      <c r="AC515" s="50">
        <f>C529/B529</f>
        <v>0.63231421336637506</v>
      </c>
      <c r="AD515" s="2">
        <f>AC515/AD514</f>
        <v>0.90330601909482156</v>
      </c>
      <c r="AE515" s="47" t="str">
        <f t="shared" si="531"/>
        <v>35-39</v>
      </c>
      <c r="AF515" s="45">
        <f t="shared" si="532"/>
        <v>359302</v>
      </c>
      <c r="AG515" s="45">
        <f t="shared" si="533"/>
        <v>242651</v>
      </c>
      <c r="AH515" s="45">
        <f t="shared" si="534"/>
        <v>177606</v>
      </c>
      <c r="AI515" s="45">
        <f t="shared" si="544"/>
        <v>65045</v>
      </c>
      <c r="AJ515" s="1">
        <f t="shared" si="535"/>
        <v>986</v>
      </c>
      <c r="AK515" s="1">
        <f t="shared" si="536"/>
        <v>5978</v>
      </c>
    </row>
    <row r="516" spans="1:37" ht="15" thickBot="1" x14ac:dyDescent="0.4">
      <c r="A516" s="54" t="str">
        <f t="shared" si="545"/>
        <v>40-44</v>
      </c>
      <c r="B516" s="55">
        <f t="shared" si="546"/>
        <v>319889</v>
      </c>
      <c r="C516" s="55">
        <f t="shared" si="526"/>
        <v>227482</v>
      </c>
      <c r="D516" s="55">
        <f t="shared" si="527"/>
        <v>71.099999999999994</v>
      </c>
      <c r="E516" s="55">
        <f t="shared" si="528"/>
        <v>169101</v>
      </c>
      <c r="F516" s="55"/>
      <c r="G516" s="55">
        <f t="shared" si="529"/>
        <v>52.9</v>
      </c>
      <c r="H516" s="55">
        <f t="shared" si="530"/>
        <v>396583</v>
      </c>
      <c r="J516" s="76" t="s">
        <v>314</v>
      </c>
      <c r="K516" s="24">
        <v>319889</v>
      </c>
      <c r="L516" s="24">
        <v>228266</v>
      </c>
      <c r="M516" s="76">
        <v>71.400000000000006</v>
      </c>
      <c r="N516" s="24">
        <v>174172</v>
      </c>
      <c r="O516" s="76">
        <v>54.5</v>
      </c>
      <c r="P516" s="76"/>
      <c r="Q516" s="24">
        <v>402438</v>
      </c>
      <c r="S516" s="57" t="str">
        <f t="shared" si="537"/>
        <v>40-44</v>
      </c>
      <c r="T516" s="56">
        <f t="shared" si="538"/>
        <v>784</v>
      </c>
      <c r="U516" s="56">
        <f t="shared" si="539"/>
        <v>5071</v>
      </c>
      <c r="V516" s="56"/>
      <c r="W516" s="56">
        <f t="shared" si="540"/>
        <v>5855</v>
      </c>
      <c r="X516" s="62">
        <f t="shared" si="541"/>
        <v>7.0975918884664133E-2</v>
      </c>
      <c r="Y516" s="55">
        <f t="shared" si="542"/>
        <v>784</v>
      </c>
      <c r="Z516" s="55">
        <f t="shared" si="543"/>
        <v>5071</v>
      </c>
      <c r="AA516" s="90"/>
      <c r="AB516" s="35">
        <f t="shared" si="548"/>
        <v>1</v>
      </c>
      <c r="AC516" s="52" t="s">
        <v>367</v>
      </c>
      <c r="AD516" s="2">
        <v>0.7</v>
      </c>
      <c r="AE516" s="47" t="str">
        <f t="shared" si="531"/>
        <v>40-44</v>
      </c>
      <c r="AF516" s="45">
        <f t="shared" si="532"/>
        <v>319889</v>
      </c>
      <c r="AG516" s="45">
        <f t="shared" si="533"/>
        <v>228266</v>
      </c>
      <c r="AH516" s="45">
        <f t="shared" si="534"/>
        <v>174172</v>
      </c>
      <c r="AI516" s="45">
        <f t="shared" si="544"/>
        <v>54094</v>
      </c>
      <c r="AJ516" s="1">
        <f t="shared" si="535"/>
        <v>784</v>
      </c>
      <c r="AK516" s="1">
        <f t="shared" si="536"/>
        <v>5071</v>
      </c>
    </row>
    <row r="517" spans="1:37" ht="15" thickBot="1" x14ac:dyDescent="0.4">
      <c r="A517" s="54" t="str">
        <f t="shared" si="545"/>
        <v>45-49</v>
      </c>
      <c r="B517" s="55">
        <f t="shared" si="546"/>
        <v>288547</v>
      </c>
      <c r="C517" s="55">
        <f t="shared" si="526"/>
        <v>213111</v>
      </c>
      <c r="D517" s="55">
        <f t="shared" si="527"/>
        <v>73.900000000000006</v>
      </c>
      <c r="E517" s="55">
        <f t="shared" si="528"/>
        <v>163470</v>
      </c>
      <c r="F517" s="55"/>
      <c r="G517" s="55">
        <f t="shared" si="529"/>
        <v>56.6</v>
      </c>
      <c r="H517" s="55">
        <f t="shared" si="530"/>
        <v>376581</v>
      </c>
      <c r="J517" s="75" t="s">
        <v>315</v>
      </c>
      <c r="K517" s="22">
        <v>288547</v>
      </c>
      <c r="L517" s="22">
        <v>213758</v>
      </c>
      <c r="M517" s="75">
        <v>74.099999999999994</v>
      </c>
      <c r="N517" s="22">
        <v>167847</v>
      </c>
      <c r="O517" s="75">
        <v>58.2</v>
      </c>
      <c r="P517" s="75"/>
      <c r="Q517" s="22">
        <v>381605</v>
      </c>
      <c r="S517" s="54" t="str">
        <f t="shared" si="537"/>
        <v>45-49</v>
      </c>
      <c r="T517" s="55">
        <f t="shared" si="538"/>
        <v>647</v>
      </c>
      <c r="U517" s="55">
        <f t="shared" si="539"/>
        <v>4377</v>
      </c>
      <c r="V517" s="55"/>
      <c r="W517" s="55">
        <f t="shared" si="540"/>
        <v>5024</v>
      </c>
      <c r="X517" s="58">
        <f t="shared" si="541"/>
        <v>5.8573239181604203E-2</v>
      </c>
      <c r="Y517" s="55">
        <f t="shared" si="542"/>
        <v>647</v>
      </c>
      <c r="Z517" s="55">
        <f t="shared" si="543"/>
        <v>4377</v>
      </c>
      <c r="AA517" s="90"/>
      <c r="AB517" s="35">
        <f t="shared" si="548"/>
        <v>1</v>
      </c>
      <c r="AC517" s="50">
        <f>E529/B529</f>
        <v>0.48042724746245213</v>
      </c>
      <c r="AD517" s="2">
        <f>AC517/AD516</f>
        <v>0.68632463923207454</v>
      </c>
      <c r="AE517" s="47" t="str">
        <f t="shared" si="531"/>
        <v>45-49</v>
      </c>
      <c r="AF517" s="45">
        <f t="shared" si="532"/>
        <v>288547</v>
      </c>
      <c r="AG517" s="45">
        <f t="shared" si="533"/>
        <v>213758</v>
      </c>
      <c r="AH517" s="45">
        <f t="shared" si="534"/>
        <v>167847</v>
      </c>
      <c r="AI517" s="45">
        <f t="shared" si="544"/>
        <v>45911</v>
      </c>
      <c r="AJ517" s="1">
        <f t="shared" si="535"/>
        <v>647</v>
      </c>
      <c r="AK517" s="1">
        <f t="shared" si="536"/>
        <v>4377</v>
      </c>
    </row>
    <row r="518" spans="1:37" ht="15" thickBot="1" x14ac:dyDescent="0.4">
      <c r="A518" s="54" t="str">
        <f t="shared" si="545"/>
        <v>50-54</v>
      </c>
      <c r="B518" s="55">
        <f t="shared" si="546"/>
        <v>266491</v>
      </c>
      <c r="C518" s="55">
        <f t="shared" si="526"/>
        <v>206155</v>
      </c>
      <c r="D518" s="55">
        <f t="shared" si="527"/>
        <v>77.400000000000006</v>
      </c>
      <c r="E518" s="55">
        <f t="shared" si="528"/>
        <v>164305</v>
      </c>
      <c r="F518" s="55"/>
      <c r="G518" s="55">
        <f t="shared" si="529"/>
        <v>61.6</v>
      </c>
      <c r="H518" s="55">
        <f t="shared" si="530"/>
        <v>370460</v>
      </c>
      <c r="J518" s="76" t="s">
        <v>316</v>
      </c>
      <c r="K518" s="24">
        <v>266491</v>
      </c>
      <c r="L518" s="24">
        <v>206707</v>
      </c>
      <c r="M518" s="76">
        <v>77.599999999999994</v>
      </c>
      <c r="N518" s="24">
        <v>168156</v>
      </c>
      <c r="O518" s="76">
        <v>63.1</v>
      </c>
      <c r="P518" s="76"/>
      <c r="Q518" s="24">
        <v>374863</v>
      </c>
      <c r="S518" s="57" t="str">
        <f t="shared" si="537"/>
        <v>50-54</v>
      </c>
      <c r="T518" s="56">
        <f t="shared" si="538"/>
        <v>552</v>
      </c>
      <c r="U518" s="56">
        <f t="shared" si="539"/>
        <v>3851</v>
      </c>
      <c r="V518" s="56"/>
      <c r="W518" s="56">
        <f t="shared" si="540"/>
        <v>4403</v>
      </c>
      <c r="X518" s="62">
        <f t="shared" si="541"/>
        <v>4.9972840847365564E-2</v>
      </c>
      <c r="Y518" s="55">
        <f t="shared" si="542"/>
        <v>552</v>
      </c>
      <c r="Z518" s="55">
        <f t="shared" si="543"/>
        <v>3851</v>
      </c>
      <c r="AA518" s="90"/>
      <c r="AB518" s="35">
        <f t="shared" si="548"/>
        <v>1</v>
      </c>
      <c r="AC518" s="35"/>
      <c r="AD518" s="36"/>
      <c r="AE518" s="47" t="str">
        <f t="shared" si="531"/>
        <v>50-54</v>
      </c>
      <c r="AF518" s="45">
        <f t="shared" si="532"/>
        <v>266491</v>
      </c>
      <c r="AG518" s="45">
        <f t="shared" si="533"/>
        <v>206707</v>
      </c>
      <c r="AH518" s="45">
        <f t="shared" si="534"/>
        <v>168156</v>
      </c>
      <c r="AI518" s="45">
        <f t="shared" si="544"/>
        <v>38551</v>
      </c>
      <c r="AJ518" s="1">
        <f t="shared" si="535"/>
        <v>552</v>
      </c>
      <c r="AK518" s="1">
        <f t="shared" si="536"/>
        <v>3851</v>
      </c>
    </row>
    <row r="519" spans="1:37" ht="15" thickBot="1" x14ac:dyDescent="0.4">
      <c r="A519" s="54" t="str">
        <f t="shared" si="545"/>
        <v>55-59</v>
      </c>
      <c r="B519" s="55">
        <f t="shared" si="546"/>
        <v>284260</v>
      </c>
      <c r="C519" s="55">
        <f t="shared" si="526"/>
        <v>222999</v>
      </c>
      <c r="D519" s="55">
        <f t="shared" si="527"/>
        <v>78.5</v>
      </c>
      <c r="E519" s="55">
        <f t="shared" si="528"/>
        <v>183327</v>
      </c>
      <c r="F519" s="55"/>
      <c r="G519" s="55">
        <f t="shared" si="529"/>
        <v>64.5</v>
      </c>
      <c r="H519" s="55">
        <f t="shared" si="530"/>
        <v>406326</v>
      </c>
      <c r="J519" s="75" t="s">
        <v>317</v>
      </c>
      <c r="K519" s="22">
        <v>284260</v>
      </c>
      <c r="L519" s="22">
        <v>223542</v>
      </c>
      <c r="M519" s="75">
        <v>78.599999999999994</v>
      </c>
      <c r="N519" s="22">
        <v>186820</v>
      </c>
      <c r="O519" s="75">
        <v>65.7</v>
      </c>
      <c r="P519" s="75"/>
      <c r="Q519" s="22">
        <v>410362</v>
      </c>
      <c r="S519" s="54" t="str">
        <f t="shared" si="537"/>
        <v>55-59</v>
      </c>
      <c r="T519" s="55">
        <f t="shared" si="538"/>
        <v>543</v>
      </c>
      <c r="U519" s="55">
        <f t="shared" si="539"/>
        <v>3493</v>
      </c>
      <c r="V519" s="55"/>
      <c r="W519" s="55">
        <f t="shared" si="540"/>
        <v>4036</v>
      </c>
      <c r="X519" s="58">
        <f t="shared" si="541"/>
        <v>4.9158066268332426E-2</v>
      </c>
      <c r="Y519" s="55">
        <f t="shared" si="542"/>
        <v>543</v>
      </c>
      <c r="Z519" s="55">
        <f t="shared" si="543"/>
        <v>3493</v>
      </c>
      <c r="AA519" s="90"/>
      <c r="AB519" s="35">
        <f t="shared" si="548"/>
        <v>1</v>
      </c>
      <c r="AC519" s="65">
        <f>J507</f>
        <v>44392</v>
      </c>
      <c r="AD519" s="36"/>
      <c r="AE519" s="47" t="str">
        <f t="shared" si="531"/>
        <v>55-59</v>
      </c>
      <c r="AF519" s="45">
        <f t="shared" si="532"/>
        <v>284260</v>
      </c>
      <c r="AG519" s="45">
        <f t="shared" si="533"/>
        <v>223542</v>
      </c>
      <c r="AH519" s="45">
        <f t="shared" si="534"/>
        <v>186820</v>
      </c>
      <c r="AI519" s="45">
        <f t="shared" si="544"/>
        <v>36722</v>
      </c>
      <c r="AJ519" s="1">
        <f t="shared" si="535"/>
        <v>543</v>
      </c>
      <c r="AK519" s="1">
        <f t="shared" si="536"/>
        <v>3493</v>
      </c>
    </row>
    <row r="520" spans="1:37" ht="15" thickBot="1" x14ac:dyDescent="0.4">
      <c r="A520" s="54" t="str">
        <f t="shared" si="545"/>
        <v>60-64</v>
      </c>
      <c r="B520" s="55">
        <f t="shared" si="546"/>
        <v>264339</v>
      </c>
      <c r="C520" s="55">
        <f t="shared" si="526"/>
        <v>223115</v>
      </c>
      <c r="D520" s="55">
        <f t="shared" si="527"/>
        <v>84.4</v>
      </c>
      <c r="E520" s="55">
        <f t="shared" si="528"/>
        <v>192795</v>
      </c>
      <c r="F520" s="55"/>
      <c r="G520" s="55">
        <f t="shared" si="529"/>
        <v>72.900000000000006</v>
      </c>
      <c r="H520" s="55">
        <f t="shared" si="530"/>
        <v>415910</v>
      </c>
      <c r="J520" s="76" t="s">
        <v>318</v>
      </c>
      <c r="K520" s="24">
        <v>264339</v>
      </c>
      <c r="L520" s="24">
        <v>223582</v>
      </c>
      <c r="M520" s="76">
        <v>84.6</v>
      </c>
      <c r="N520" s="24">
        <v>195609</v>
      </c>
      <c r="O520" s="76">
        <v>74</v>
      </c>
      <c r="P520" s="76"/>
      <c r="Q520" s="24">
        <v>419191</v>
      </c>
      <c r="S520" s="57" t="str">
        <f t="shared" si="537"/>
        <v>60-64</v>
      </c>
      <c r="T520" s="56">
        <f t="shared" si="538"/>
        <v>467</v>
      </c>
      <c r="U520" s="56">
        <f t="shared" si="539"/>
        <v>2814</v>
      </c>
      <c r="V520" s="56"/>
      <c r="W520" s="56">
        <f t="shared" si="540"/>
        <v>3281</v>
      </c>
      <c r="X520" s="62">
        <f t="shared" si="541"/>
        <v>4.2277747600941516E-2</v>
      </c>
      <c r="Y520" s="55">
        <f t="shared" si="542"/>
        <v>467</v>
      </c>
      <c r="Z520" s="55">
        <f t="shared" si="543"/>
        <v>2814</v>
      </c>
      <c r="AA520" s="90"/>
      <c r="AB520" s="35">
        <f t="shared" si="548"/>
        <v>1</v>
      </c>
      <c r="AC520" s="49" t="s">
        <v>365</v>
      </c>
      <c r="AD520" s="35"/>
      <c r="AE520" s="47" t="str">
        <f t="shared" si="531"/>
        <v>60-64</v>
      </c>
      <c r="AF520" s="45">
        <f t="shared" si="532"/>
        <v>264339</v>
      </c>
      <c r="AG520" s="45">
        <f t="shared" si="533"/>
        <v>223582</v>
      </c>
      <c r="AH520" s="45">
        <f t="shared" si="534"/>
        <v>195609</v>
      </c>
      <c r="AI520" s="45">
        <f t="shared" si="544"/>
        <v>27973</v>
      </c>
      <c r="AJ520" s="1">
        <f t="shared" si="535"/>
        <v>467</v>
      </c>
      <c r="AK520" s="1">
        <f t="shared" si="536"/>
        <v>2814</v>
      </c>
    </row>
    <row r="521" spans="1:37" ht="15" thickBot="1" x14ac:dyDescent="0.4">
      <c r="A521" s="54" t="str">
        <f t="shared" si="545"/>
        <v>65-69</v>
      </c>
      <c r="B521" s="55">
        <f t="shared" si="546"/>
        <v>210073</v>
      </c>
      <c r="C521" s="55">
        <f t="shared" si="526"/>
        <v>187707</v>
      </c>
      <c r="D521" s="55">
        <f t="shared" si="527"/>
        <v>89.3</v>
      </c>
      <c r="E521" s="55">
        <f t="shared" si="528"/>
        <v>171987</v>
      </c>
      <c r="F521" s="55"/>
      <c r="G521" s="55">
        <f t="shared" si="529"/>
        <v>81.900000000000006</v>
      </c>
      <c r="H521" s="55">
        <f t="shared" si="530"/>
        <v>359694</v>
      </c>
      <c r="J521" s="75" t="s">
        <v>319</v>
      </c>
      <c r="K521" s="22">
        <v>210073</v>
      </c>
      <c r="L521" s="22">
        <v>188091</v>
      </c>
      <c r="M521" s="75">
        <v>89.5</v>
      </c>
      <c r="N521" s="22">
        <v>173538</v>
      </c>
      <c r="O521" s="75">
        <v>82.6</v>
      </c>
      <c r="P521" s="75"/>
      <c r="Q521" s="22">
        <v>361629</v>
      </c>
      <c r="S521" s="54" t="str">
        <f t="shared" si="537"/>
        <v>65-69</v>
      </c>
      <c r="T521" s="55">
        <f t="shared" si="538"/>
        <v>384</v>
      </c>
      <c r="U521" s="55">
        <f t="shared" si="539"/>
        <v>1551</v>
      </c>
      <c r="V521" s="55"/>
      <c r="W521" s="55">
        <f t="shared" si="540"/>
        <v>1935</v>
      </c>
      <c r="X521" s="58">
        <f t="shared" si="541"/>
        <v>3.4763715372080388E-2</v>
      </c>
      <c r="Y521" s="55">
        <f t="shared" si="542"/>
        <v>384</v>
      </c>
      <c r="Z521" s="55">
        <f t="shared" si="543"/>
        <v>1551</v>
      </c>
      <c r="AA521" s="90"/>
      <c r="AB521" s="35">
        <f t="shared" si="548"/>
        <v>1</v>
      </c>
      <c r="AC521" s="51" t="s">
        <v>366</v>
      </c>
      <c r="AD521" s="2">
        <v>0.7</v>
      </c>
      <c r="AE521" s="47" t="str">
        <f t="shared" si="531"/>
        <v>65-69</v>
      </c>
      <c r="AF521" s="45">
        <f t="shared" si="532"/>
        <v>210073</v>
      </c>
      <c r="AG521" s="45">
        <f t="shared" si="533"/>
        <v>188091</v>
      </c>
      <c r="AH521" s="45">
        <f t="shared" si="534"/>
        <v>173538</v>
      </c>
      <c r="AI521" s="45">
        <f t="shared" si="544"/>
        <v>14553</v>
      </c>
      <c r="AJ521" s="1">
        <f t="shared" si="535"/>
        <v>384</v>
      </c>
      <c r="AK521" s="1">
        <f t="shared" si="536"/>
        <v>1551</v>
      </c>
    </row>
    <row r="522" spans="1:37" ht="15" thickBot="1" x14ac:dyDescent="0.4">
      <c r="A522" s="54" t="str">
        <f t="shared" si="545"/>
        <v>70-74</v>
      </c>
      <c r="B522" s="55">
        <f t="shared" si="546"/>
        <v>157657</v>
      </c>
      <c r="C522" s="55">
        <f t="shared" si="526"/>
        <v>144317</v>
      </c>
      <c r="D522" s="55">
        <f t="shared" si="527"/>
        <v>91.5</v>
      </c>
      <c r="E522" s="55">
        <f t="shared" si="528"/>
        <v>137032</v>
      </c>
      <c r="F522" s="55"/>
      <c r="G522" s="55">
        <f t="shared" si="529"/>
        <v>86.9</v>
      </c>
      <c r="H522" s="55">
        <f t="shared" si="530"/>
        <v>281349</v>
      </c>
      <c r="J522" s="76" t="s">
        <v>320</v>
      </c>
      <c r="K522" s="24">
        <v>157657</v>
      </c>
      <c r="L522" s="24">
        <v>144550</v>
      </c>
      <c r="M522" s="76">
        <v>91.7</v>
      </c>
      <c r="N522" s="24">
        <v>137958</v>
      </c>
      <c r="O522" s="76">
        <v>87.5</v>
      </c>
      <c r="P522" s="76"/>
      <c r="Q522" s="24">
        <v>282508</v>
      </c>
      <c r="S522" s="57" t="str">
        <f t="shared" si="537"/>
        <v>70-74</v>
      </c>
      <c r="T522" s="56">
        <f t="shared" si="538"/>
        <v>233</v>
      </c>
      <c r="U522" s="56">
        <f t="shared" si="539"/>
        <v>926</v>
      </c>
      <c r="V522" s="56"/>
      <c r="W522" s="56">
        <f t="shared" si="540"/>
        <v>1159</v>
      </c>
      <c r="X522" s="62">
        <f t="shared" si="541"/>
        <v>2.1093608546080028E-2</v>
      </c>
      <c r="Y522" s="55">
        <f t="shared" si="542"/>
        <v>233</v>
      </c>
      <c r="Z522" s="55">
        <f t="shared" si="543"/>
        <v>926</v>
      </c>
      <c r="AA522" s="90"/>
      <c r="AB522" s="35">
        <f t="shared" si="548"/>
        <v>1</v>
      </c>
      <c r="AC522" s="50">
        <f>L528/K528</f>
        <v>0.74530381745960006</v>
      </c>
      <c r="AD522" s="2">
        <f>AC522/AD521</f>
        <v>1.0647197392280001</v>
      </c>
      <c r="AE522" s="48" t="str">
        <f t="shared" si="531"/>
        <v>70-74</v>
      </c>
      <c r="AF522" s="45">
        <f t="shared" si="532"/>
        <v>157657</v>
      </c>
      <c r="AG522" s="45">
        <f t="shared" si="533"/>
        <v>144550</v>
      </c>
      <c r="AH522" s="45">
        <f t="shared" si="534"/>
        <v>137958</v>
      </c>
      <c r="AI522" s="46">
        <f t="shared" si="544"/>
        <v>6592</v>
      </c>
      <c r="AJ522" s="1">
        <f t="shared" si="535"/>
        <v>233</v>
      </c>
      <c r="AK522" s="1">
        <f t="shared" si="536"/>
        <v>926</v>
      </c>
    </row>
    <row r="523" spans="1:37" ht="15" thickBot="1" x14ac:dyDescent="0.4">
      <c r="A523" s="54" t="str">
        <f t="shared" si="545"/>
        <v>75-79</v>
      </c>
      <c r="B523" s="55">
        <f t="shared" si="546"/>
        <v>102977</v>
      </c>
      <c r="C523" s="55">
        <f t="shared" si="526"/>
        <v>93229</v>
      </c>
      <c r="D523" s="55">
        <f t="shared" si="527"/>
        <v>90.5</v>
      </c>
      <c r="E523" s="55">
        <f t="shared" si="528"/>
        <v>89745</v>
      </c>
      <c r="F523" s="55"/>
      <c r="G523" s="55">
        <f t="shared" si="529"/>
        <v>87.2</v>
      </c>
      <c r="H523" s="55">
        <f t="shared" si="530"/>
        <v>182974</v>
      </c>
      <c r="J523" s="75" t="s">
        <v>321</v>
      </c>
      <c r="K523" s="22">
        <v>102977</v>
      </c>
      <c r="L523" s="22">
        <v>93365</v>
      </c>
      <c r="M523" s="75">
        <v>90.7</v>
      </c>
      <c r="N523" s="22">
        <v>90110</v>
      </c>
      <c r="O523" s="75">
        <v>87.5</v>
      </c>
      <c r="P523" s="75"/>
      <c r="Q523" s="22">
        <v>183475</v>
      </c>
      <c r="S523" s="54" t="str">
        <f t="shared" si="537"/>
        <v>75-79</v>
      </c>
      <c r="T523" s="55">
        <f t="shared" si="538"/>
        <v>136</v>
      </c>
      <c r="U523" s="55">
        <f t="shared" si="539"/>
        <v>365</v>
      </c>
      <c r="V523" s="55"/>
      <c r="W523" s="55">
        <f t="shared" si="540"/>
        <v>501</v>
      </c>
      <c r="X523" s="58">
        <f t="shared" si="541"/>
        <v>1.2312149194278471E-2</v>
      </c>
      <c r="Y523" s="55">
        <f t="shared" si="542"/>
        <v>136</v>
      </c>
      <c r="Z523" s="55">
        <f t="shared" si="543"/>
        <v>365</v>
      </c>
      <c r="AA523" s="90"/>
      <c r="AB523" s="35">
        <f t="shared" si="548"/>
        <v>1</v>
      </c>
      <c r="AC523" s="51" t="s">
        <v>367</v>
      </c>
      <c r="AD523" s="2">
        <v>0.7</v>
      </c>
      <c r="AE523" s="48" t="str">
        <f t="shared" si="531"/>
        <v>75-79</v>
      </c>
      <c r="AF523" s="45">
        <f t="shared" si="532"/>
        <v>102977</v>
      </c>
      <c r="AG523" s="45">
        <f t="shared" si="533"/>
        <v>93365</v>
      </c>
      <c r="AH523" s="45">
        <f t="shared" si="534"/>
        <v>90110</v>
      </c>
      <c r="AI523" s="46">
        <f t="shared" si="544"/>
        <v>3255</v>
      </c>
      <c r="AJ523" s="1">
        <f t="shared" si="535"/>
        <v>136</v>
      </c>
      <c r="AK523" s="1">
        <f t="shared" si="536"/>
        <v>365</v>
      </c>
    </row>
    <row r="524" spans="1:37" ht="15" thickBot="1" x14ac:dyDescent="0.4">
      <c r="A524" s="54" t="str">
        <f t="shared" si="545"/>
        <v>80-84</v>
      </c>
      <c r="B524" s="55">
        <f t="shared" si="546"/>
        <v>68566</v>
      </c>
      <c r="C524" s="55">
        <f t="shared" si="526"/>
        <v>61846</v>
      </c>
      <c r="D524" s="55">
        <f t="shared" si="527"/>
        <v>90.2</v>
      </c>
      <c r="E524" s="55">
        <f t="shared" si="528"/>
        <v>59711</v>
      </c>
      <c r="F524" s="55"/>
      <c r="G524" s="55">
        <f t="shared" si="529"/>
        <v>87.1</v>
      </c>
      <c r="H524" s="55">
        <f t="shared" si="530"/>
        <v>121557</v>
      </c>
      <c r="J524" s="76" t="s">
        <v>322</v>
      </c>
      <c r="K524" s="24">
        <v>68566</v>
      </c>
      <c r="L524" s="24">
        <v>61906</v>
      </c>
      <c r="M524" s="76">
        <v>90.3</v>
      </c>
      <c r="N524" s="24">
        <v>59906</v>
      </c>
      <c r="O524" s="76">
        <v>87.4</v>
      </c>
      <c r="P524" s="76"/>
      <c r="Q524" s="24">
        <v>121812</v>
      </c>
      <c r="S524" s="57" t="str">
        <f t="shared" si="537"/>
        <v>80-84</v>
      </c>
      <c r="T524" s="56">
        <f t="shared" si="538"/>
        <v>60</v>
      </c>
      <c r="U524" s="56">
        <f t="shared" si="539"/>
        <v>195</v>
      </c>
      <c r="V524" s="56"/>
      <c r="W524" s="56">
        <f t="shared" si="540"/>
        <v>255</v>
      </c>
      <c r="X524" s="62">
        <f t="shared" si="541"/>
        <v>5.4318305268875608E-3</v>
      </c>
      <c r="Y524" s="55">
        <f t="shared" si="542"/>
        <v>60</v>
      </c>
      <c r="Z524" s="55">
        <f t="shared" si="543"/>
        <v>195</v>
      </c>
      <c r="AA524" s="90"/>
      <c r="AB524" s="35">
        <f t="shared" si="548"/>
        <v>1</v>
      </c>
      <c r="AC524" s="50">
        <f>N528/K528</f>
        <v>0.57898110679208958</v>
      </c>
      <c r="AD524" s="2">
        <f>AC524/AD523</f>
        <v>0.82711586684584226</v>
      </c>
      <c r="AE524" s="48" t="str">
        <f t="shared" si="531"/>
        <v>80-84</v>
      </c>
      <c r="AF524" s="45">
        <f t="shared" si="532"/>
        <v>68566</v>
      </c>
      <c r="AG524" s="45">
        <f t="shared" si="533"/>
        <v>61906</v>
      </c>
      <c r="AH524" s="45">
        <f t="shared" si="534"/>
        <v>59906</v>
      </c>
      <c r="AI524" s="46">
        <f t="shared" si="544"/>
        <v>2000</v>
      </c>
      <c r="AJ524" s="1">
        <f t="shared" si="535"/>
        <v>60</v>
      </c>
      <c r="AK524" s="1">
        <f t="shared" si="536"/>
        <v>195</v>
      </c>
    </row>
    <row r="525" spans="1:37" ht="15" thickBot="1" x14ac:dyDescent="0.4">
      <c r="A525" s="54" t="str">
        <f t="shared" si="545"/>
        <v>85-89</v>
      </c>
      <c r="B525" s="55">
        <f t="shared" si="546"/>
        <v>44034</v>
      </c>
      <c r="C525" s="55">
        <f t="shared" si="526"/>
        <v>39510</v>
      </c>
      <c r="D525" s="55">
        <f t="shared" si="527"/>
        <v>89.7</v>
      </c>
      <c r="E525" s="55">
        <f t="shared" si="528"/>
        <v>38206</v>
      </c>
      <c r="F525" s="55"/>
      <c r="G525" s="55">
        <f t="shared" si="529"/>
        <v>86.8</v>
      </c>
      <c r="H525" s="55">
        <f t="shared" si="530"/>
        <v>77716</v>
      </c>
      <c r="J525" s="75" t="s">
        <v>323</v>
      </c>
      <c r="K525" s="22">
        <v>44034</v>
      </c>
      <c r="L525" s="22">
        <v>39545</v>
      </c>
      <c r="M525" s="75">
        <v>89.8</v>
      </c>
      <c r="N525" s="22">
        <v>38310</v>
      </c>
      <c r="O525" s="75">
        <v>87</v>
      </c>
      <c r="P525" s="75"/>
      <c r="Q525" s="22">
        <v>77855</v>
      </c>
      <c r="S525" s="54" t="str">
        <f t="shared" si="537"/>
        <v>85-89</v>
      </c>
      <c r="T525" s="55">
        <f t="shared" si="538"/>
        <v>35</v>
      </c>
      <c r="U525" s="55">
        <f t="shared" si="539"/>
        <v>104</v>
      </c>
      <c r="V525" s="55"/>
      <c r="W525" s="55">
        <f t="shared" si="540"/>
        <v>139</v>
      </c>
      <c r="X525" s="58">
        <f t="shared" si="541"/>
        <v>3.1685678073510772E-3</v>
      </c>
      <c r="Y525" s="55">
        <f t="shared" si="542"/>
        <v>35</v>
      </c>
      <c r="Z525" s="55">
        <f t="shared" si="543"/>
        <v>104</v>
      </c>
      <c r="AA525" s="90"/>
      <c r="AB525" s="35">
        <f t="shared" si="548"/>
        <v>1</v>
      </c>
      <c r="AC525" s="49" t="s">
        <v>362</v>
      </c>
      <c r="AD525" s="35"/>
      <c r="AE525" s="48" t="str">
        <f t="shared" si="531"/>
        <v>85-89</v>
      </c>
      <c r="AF525" s="45">
        <f t="shared" si="532"/>
        <v>44034</v>
      </c>
      <c r="AG525" s="45">
        <f t="shared" si="533"/>
        <v>39545</v>
      </c>
      <c r="AH525" s="45">
        <f t="shared" si="534"/>
        <v>38310</v>
      </c>
      <c r="AI525" s="46">
        <f t="shared" si="544"/>
        <v>1235</v>
      </c>
      <c r="AJ525" s="1">
        <f t="shared" si="535"/>
        <v>35</v>
      </c>
      <c r="AK525" s="1">
        <f t="shared" si="536"/>
        <v>104</v>
      </c>
    </row>
    <row r="526" spans="1:37" ht="15" thickBot="1" x14ac:dyDescent="0.4">
      <c r="A526" s="54" t="str">
        <f t="shared" si="545"/>
        <v>90+</v>
      </c>
      <c r="B526" s="55">
        <f t="shared" si="546"/>
        <v>27669</v>
      </c>
      <c r="C526" s="55">
        <f t="shared" si="526"/>
        <v>25143</v>
      </c>
      <c r="D526" s="55">
        <f t="shared" si="527"/>
        <v>90.9</v>
      </c>
      <c r="E526" s="55">
        <f t="shared" si="528"/>
        <v>24381</v>
      </c>
      <c r="F526" s="55"/>
      <c r="G526" s="55">
        <f t="shared" si="529"/>
        <v>88.1</v>
      </c>
      <c r="H526" s="55">
        <f t="shared" si="530"/>
        <v>49524</v>
      </c>
      <c r="J526" s="76" t="s">
        <v>324</v>
      </c>
      <c r="K526" s="24">
        <v>27669</v>
      </c>
      <c r="L526" s="24">
        <v>25155</v>
      </c>
      <c r="M526" s="76">
        <v>90.9</v>
      </c>
      <c r="N526" s="24">
        <v>24454</v>
      </c>
      <c r="O526" s="76">
        <v>88.4</v>
      </c>
      <c r="P526" s="76"/>
      <c r="Q526" s="24">
        <v>49609</v>
      </c>
      <c r="S526" s="57" t="str">
        <f t="shared" si="537"/>
        <v>90+</v>
      </c>
      <c r="T526" s="56">
        <f t="shared" si="538"/>
        <v>12</v>
      </c>
      <c r="U526" s="56">
        <f t="shared" si="539"/>
        <v>73</v>
      </c>
      <c r="V526" s="56"/>
      <c r="W526" s="56">
        <f t="shared" si="540"/>
        <v>85</v>
      </c>
      <c r="X526" s="62">
        <f t="shared" si="541"/>
        <v>1.0863661053775121E-3</v>
      </c>
      <c r="Y526" s="55">
        <f t="shared" si="542"/>
        <v>12</v>
      </c>
      <c r="Z526" s="55">
        <f t="shared" si="543"/>
        <v>73</v>
      </c>
      <c r="AA526" s="90"/>
      <c r="AB526" s="35">
        <f t="shared" si="548"/>
        <v>1</v>
      </c>
      <c r="AC526" s="51" t="s">
        <v>366</v>
      </c>
      <c r="AD526" s="2">
        <v>0.7</v>
      </c>
      <c r="AE526" s="48" t="str">
        <f t="shared" si="531"/>
        <v>90+</v>
      </c>
      <c r="AF526" s="45">
        <f t="shared" si="532"/>
        <v>27669</v>
      </c>
      <c r="AG526" s="45">
        <f t="shared" si="533"/>
        <v>25155</v>
      </c>
      <c r="AH526" s="45">
        <f t="shared" si="534"/>
        <v>24454</v>
      </c>
      <c r="AI526" s="46">
        <f t="shared" si="544"/>
        <v>701</v>
      </c>
      <c r="AJ526" s="1">
        <f t="shared" si="535"/>
        <v>12</v>
      </c>
      <c r="AK526" s="1">
        <f t="shared" si="536"/>
        <v>73</v>
      </c>
    </row>
    <row r="527" spans="1:37" ht="15" thickBot="1" x14ac:dyDescent="0.4">
      <c r="A527" s="54" t="str">
        <f t="shared" si="545"/>
        <v>Unknown</v>
      </c>
      <c r="B527" s="55" t="str">
        <f t="shared" si="546"/>
        <v>NA</v>
      </c>
      <c r="C527" s="55">
        <f t="shared" si="526"/>
        <v>62681</v>
      </c>
      <c r="D527" s="55" t="str">
        <f t="shared" si="527"/>
        <v>NA</v>
      </c>
      <c r="E527" s="55">
        <f t="shared" si="528"/>
        <v>20944</v>
      </c>
      <c r="F527" s="55"/>
      <c r="G527" s="55" t="str">
        <f t="shared" si="529"/>
        <v>NA</v>
      </c>
      <c r="H527" s="55">
        <f t="shared" si="530"/>
        <v>83625</v>
      </c>
      <c r="J527" s="75" t="s">
        <v>325</v>
      </c>
      <c r="K527" s="75" t="s">
        <v>326</v>
      </c>
      <c r="L527" s="22">
        <v>60771</v>
      </c>
      <c r="M527" s="75" t="s">
        <v>326</v>
      </c>
      <c r="N527" s="22">
        <v>20066</v>
      </c>
      <c r="O527" s="75" t="s">
        <v>326</v>
      </c>
      <c r="P527" s="75"/>
      <c r="Q527" s="22">
        <v>80837</v>
      </c>
      <c r="S527" s="54" t="str">
        <f t="shared" si="537"/>
        <v>Unknown</v>
      </c>
      <c r="T527" s="54">
        <f t="shared" si="538"/>
        <v>-1910</v>
      </c>
      <c r="U527" s="54">
        <f t="shared" si="539"/>
        <v>-878</v>
      </c>
      <c r="V527" s="54"/>
      <c r="W527" s="54">
        <f t="shared" si="540"/>
        <v>-2788</v>
      </c>
      <c r="X527" s="58">
        <f t="shared" si="541"/>
        <v>-0.17291327177258736</v>
      </c>
      <c r="Y527" s="55">
        <f t="shared" si="542"/>
        <v>-1910</v>
      </c>
      <c r="Z527" s="55">
        <f t="shared" si="543"/>
        <v>-878</v>
      </c>
      <c r="AA527" s="90"/>
      <c r="AB527" s="35">
        <f t="shared" si="548"/>
        <v>1</v>
      </c>
      <c r="AC527" s="50">
        <f>L529/K529</f>
        <v>0.63393569306497433</v>
      </c>
      <c r="AD527" s="2">
        <f>AC527/AD526</f>
        <v>0.90562241866424908</v>
      </c>
      <c r="AE527" s="47" t="str">
        <f t="shared" si="531"/>
        <v>Unknown</v>
      </c>
      <c r="AF527" s="45" t="str">
        <f t="shared" si="532"/>
        <v>NA</v>
      </c>
      <c r="AG527" s="45">
        <f t="shared" si="533"/>
        <v>60771</v>
      </c>
      <c r="AH527" s="45">
        <f t="shared" si="534"/>
        <v>20066</v>
      </c>
      <c r="AI527" s="45">
        <f t="shared" si="544"/>
        <v>40705</v>
      </c>
      <c r="AJ527" s="1">
        <f t="shared" si="535"/>
        <v>-1910</v>
      </c>
      <c r="AK527" s="1">
        <f t="shared" si="536"/>
        <v>-878</v>
      </c>
    </row>
    <row r="528" spans="1:37" ht="15" thickBot="1" x14ac:dyDescent="0.4">
      <c r="A528" s="54" t="str">
        <f t="shared" si="545"/>
        <v>12+</v>
      </c>
      <c r="B528" s="55">
        <f t="shared" si="546"/>
        <v>3761140</v>
      </c>
      <c r="C528" s="55">
        <f t="shared" si="526"/>
        <v>2796022</v>
      </c>
      <c r="D528" s="55">
        <f t="shared" si="527"/>
        <v>74.3</v>
      </c>
      <c r="E528" s="55">
        <f t="shared" si="528"/>
        <v>2124395</v>
      </c>
      <c r="F528" s="55"/>
      <c r="G528" s="55">
        <f t="shared" si="529"/>
        <v>56.5</v>
      </c>
      <c r="H528" s="55">
        <f t="shared" si="530"/>
        <v>4920417</v>
      </c>
      <c r="J528" s="76" t="s">
        <v>327</v>
      </c>
      <c r="K528" s="24">
        <v>3761140</v>
      </c>
      <c r="L528" s="24">
        <v>2803192</v>
      </c>
      <c r="M528" s="76">
        <v>74.5</v>
      </c>
      <c r="N528" s="24">
        <v>2177629</v>
      </c>
      <c r="O528" s="76">
        <v>57.9</v>
      </c>
      <c r="P528" s="76"/>
      <c r="Q528" s="24">
        <v>4980821</v>
      </c>
      <c r="S528" s="57" t="str">
        <f t="shared" si="537"/>
        <v>12+</v>
      </c>
      <c r="T528" s="60">
        <f>L528-C528</f>
        <v>7170</v>
      </c>
      <c r="U528" s="60">
        <f t="shared" si="539"/>
        <v>53234</v>
      </c>
      <c r="V528" s="60"/>
      <c r="W528" s="63">
        <f t="shared" si="540"/>
        <v>60404</v>
      </c>
      <c r="X528" s="62">
        <f t="shared" si="541"/>
        <v>0.64910374796306358</v>
      </c>
      <c r="Y528" s="60">
        <f t="shared" si="542"/>
        <v>7170</v>
      </c>
      <c r="Z528" s="60">
        <f t="shared" si="543"/>
        <v>53234</v>
      </c>
      <c r="AA528" s="91"/>
      <c r="AB528" s="35">
        <f t="shared" si="548"/>
        <v>1</v>
      </c>
      <c r="AC528" s="51" t="s">
        <v>367</v>
      </c>
      <c r="AD528" s="2">
        <v>0.7</v>
      </c>
      <c r="AE528" s="35"/>
      <c r="AF528" s="35"/>
      <c r="AG528" s="38"/>
      <c r="AH528" s="35"/>
      <c r="AI528" s="35"/>
      <c r="AJ528" s="35"/>
      <c r="AK528" s="35"/>
    </row>
    <row r="529" spans="1:37" x14ac:dyDescent="0.35">
      <c r="A529" s="54" t="str">
        <f t="shared" si="545"/>
        <v>ALL</v>
      </c>
      <c r="B529" s="55">
        <f t="shared" si="546"/>
        <v>4421887</v>
      </c>
      <c r="C529" s="55">
        <f t="shared" si="526"/>
        <v>2796022</v>
      </c>
      <c r="D529" s="55">
        <f t="shared" si="527"/>
        <v>63.2</v>
      </c>
      <c r="E529" s="55">
        <f t="shared" si="528"/>
        <v>2124395</v>
      </c>
      <c r="F529" s="55"/>
      <c r="G529" s="55">
        <f t="shared" si="529"/>
        <v>48</v>
      </c>
      <c r="H529" s="55">
        <f t="shared" si="530"/>
        <v>4920417</v>
      </c>
      <c r="J529" s="75" t="s">
        <v>328</v>
      </c>
      <c r="K529" s="22">
        <v>4421887</v>
      </c>
      <c r="L529" s="22">
        <v>2803192</v>
      </c>
      <c r="M529" s="75">
        <v>63.4</v>
      </c>
      <c r="N529" s="22">
        <v>2177629</v>
      </c>
      <c r="O529" s="75">
        <v>49.2</v>
      </c>
      <c r="P529" s="75"/>
      <c r="Q529" s="22">
        <v>4980821</v>
      </c>
      <c r="S529" s="54" t="str">
        <f t="shared" si="537"/>
        <v>ALL</v>
      </c>
      <c r="T529" s="60">
        <f t="shared" ref="T529" si="549">L529-C529</f>
        <v>7170</v>
      </c>
      <c r="U529" s="60">
        <f t="shared" si="539"/>
        <v>53234</v>
      </c>
      <c r="V529" s="60"/>
      <c r="W529" s="63">
        <f t="shared" si="540"/>
        <v>60404</v>
      </c>
      <c r="X529" s="58">
        <f t="shared" si="541"/>
        <v>0.64910374796306358</v>
      </c>
      <c r="Y529" s="60">
        <f t="shared" si="542"/>
        <v>7170</v>
      </c>
      <c r="Z529" s="60">
        <f t="shared" si="543"/>
        <v>53234</v>
      </c>
      <c r="AA529" s="91"/>
      <c r="AB529" s="35">
        <f t="shared" si="548"/>
        <v>1</v>
      </c>
      <c r="AC529" s="50">
        <f>N529/K529</f>
        <v>0.49246599924421408</v>
      </c>
      <c r="AD529" s="2">
        <f>AC529/AD528</f>
        <v>0.703522856063163</v>
      </c>
      <c r="AE529" s="35"/>
      <c r="AF529" s="35"/>
      <c r="AG529" s="2">
        <f>T528/L528</f>
        <v>2.5577983955433663E-3</v>
      </c>
      <c r="AH529" s="2">
        <f>U528/N528</f>
        <v>2.4445853724394742E-2</v>
      </c>
      <c r="AI529" s="2">
        <f>W528/Q528</f>
        <v>1.212731796625496E-2</v>
      </c>
      <c r="AJ529" s="35"/>
      <c r="AK529" s="35"/>
    </row>
    <row r="530" spans="1:37" x14ac:dyDescent="0.35">
      <c r="A530" s="110">
        <f>J507</f>
        <v>44392</v>
      </c>
      <c r="B530" s="110"/>
      <c r="C530" s="110"/>
      <c r="D530" s="110"/>
      <c r="E530" s="110"/>
      <c r="F530" s="110"/>
      <c r="G530" s="110"/>
      <c r="H530" s="110"/>
      <c r="J530" s="110">
        <v>44396</v>
      </c>
      <c r="K530" s="110"/>
      <c r="L530" s="110"/>
      <c r="M530" s="110"/>
      <c r="N530" s="110"/>
      <c r="O530" s="110"/>
      <c r="P530" s="110"/>
      <c r="Q530" s="110"/>
      <c r="S530" s="113" t="str">
        <f>"Change " &amp; TEXT(A530,"DDDD MMM DD, YYYY") &amp; " -  " &amp;TEXT(J530,"DDDD MMM DD, YYYY")</f>
        <v>Change Thursday Jul 15, 2021 -  Monday Jul 19, 2021</v>
      </c>
      <c r="T530" s="113"/>
      <c r="U530" s="113"/>
      <c r="V530" s="113"/>
      <c r="W530" s="113"/>
      <c r="X530" s="113"/>
      <c r="Y530" s="113"/>
      <c r="Z530" s="113"/>
      <c r="AA530" s="88"/>
      <c r="AB530" s="35"/>
      <c r="AC530" s="65">
        <f>A530</f>
        <v>44392</v>
      </c>
      <c r="AD530" s="35"/>
      <c r="AE530" s="35"/>
      <c r="AF530" s="35"/>
      <c r="AG530" s="35"/>
      <c r="AH530" s="35"/>
      <c r="AI530" s="35"/>
      <c r="AJ530" s="35"/>
      <c r="AK530" s="35"/>
    </row>
    <row r="531" spans="1:37" ht="36" thickBot="1" x14ac:dyDescent="0.4">
      <c r="A531" s="53" t="str">
        <f>J508</f>
        <v>Age group</v>
      </c>
      <c r="B531" s="53" t="str">
        <f t="shared" ref="B531" si="550">K508</f>
        <v>Population</v>
      </c>
      <c r="C531" s="53" t="str">
        <f t="shared" ref="C531:C552" si="551">L508</f>
        <v>At least 1 dose</v>
      </c>
      <c r="D531" s="53" t="str">
        <f t="shared" ref="D531:D552" si="552">M508</f>
        <v>% of population with at least 1 dose</v>
      </c>
      <c r="E531" s="53" t="str">
        <f t="shared" ref="E531:E552" si="553">N508</f>
        <v>2 doses</v>
      </c>
      <c r="F531" s="53"/>
      <c r="G531" s="53" t="str">
        <f t="shared" ref="G531:G552" si="554">O508</f>
        <v>% of population fully vaccinated</v>
      </c>
      <c r="H531" s="53" t="str">
        <f t="shared" ref="H531:H552" si="555">Q508</f>
        <v>Total administered</v>
      </c>
      <c r="J531" s="25" t="s">
        <v>305</v>
      </c>
      <c r="K531" s="25" t="s">
        <v>2</v>
      </c>
      <c r="L531" s="25" t="s">
        <v>368</v>
      </c>
      <c r="M531" s="25" t="s">
        <v>306</v>
      </c>
      <c r="N531" s="25" t="s">
        <v>369</v>
      </c>
      <c r="O531" s="25" t="s">
        <v>307</v>
      </c>
      <c r="P531" s="25"/>
      <c r="Q531" s="25" t="s">
        <v>304</v>
      </c>
      <c r="S531" s="53" t="s">
        <v>305</v>
      </c>
      <c r="T531" s="53" t="s">
        <v>302</v>
      </c>
      <c r="U531" s="53" t="s">
        <v>303</v>
      </c>
      <c r="V531" s="53" t="s">
        <v>390</v>
      </c>
      <c r="W531" s="53" t="s">
        <v>304</v>
      </c>
      <c r="X531" s="53" t="s">
        <v>335</v>
      </c>
      <c r="Y531" s="53" t="s">
        <v>336</v>
      </c>
      <c r="Z531" s="53" t="s">
        <v>337</v>
      </c>
      <c r="AA531" s="53" t="s">
        <v>391</v>
      </c>
      <c r="AB531" s="35"/>
      <c r="AC531" s="49" t="s">
        <v>365</v>
      </c>
      <c r="AD531" s="64"/>
      <c r="AE531" s="47" t="str">
        <f t="shared" ref="AE531:AE550" si="556">J531</f>
        <v>Age group</v>
      </c>
      <c r="AF531" s="47" t="str">
        <f t="shared" ref="AF531:AF550" si="557">K531</f>
        <v>Population</v>
      </c>
      <c r="AG531" s="47" t="str">
        <f t="shared" ref="AG531:AG550" si="558">L531</f>
        <v>At least 1 dose</v>
      </c>
      <c r="AH531" s="47" t="str">
        <f t="shared" ref="AH531:AH550" si="559">N531</f>
        <v>2 doses</v>
      </c>
      <c r="AI531" s="47" t="s">
        <v>334</v>
      </c>
      <c r="AJ531" s="47" t="str">
        <f t="shared" ref="AJ531:AJ550" si="560">T531</f>
        <v>Dose 1</v>
      </c>
      <c r="AK531" s="47" t="str">
        <f t="shared" ref="AK531:AK550" si="561">U531</f>
        <v>Dose 2</v>
      </c>
    </row>
    <row r="532" spans="1:37" ht="15" thickBot="1" x14ac:dyDescent="0.4">
      <c r="A532" s="54" t="str">
        <f>J509</f>
        <v>00-11</v>
      </c>
      <c r="B532" s="55">
        <f>K509</f>
        <v>660747</v>
      </c>
      <c r="C532" s="55">
        <f t="shared" si="551"/>
        <v>0</v>
      </c>
      <c r="D532" s="55">
        <f t="shared" si="552"/>
        <v>0</v>
      </c>
      <c r="E532" s="55">
        <f t="shared" si="553"/>
        <v>0</v>
      </c>
      <c r="F532" s="55"/>
      <c r="G532" s="55">
        <f t="shared" si="554"/>
        <v>0</v>
      </c>
      <c r="H532" s="55">
        <f t="shared" si="555"/>
        <v>0</v>
      </c>
      <c r="J532" s="75" t="s">
        <v>308</v>
      </c>
      <c r="K532" s="22">
        <v>660747</v>
      </c>
      <c r="L532" s="75">
        <v>0</v>
      </c>
      <c r="M532" s="75">
        <v>0</v>
      </c>
      <c r="N532" s="75">
        <v>0</v>
      </c>
      <c r="O532" s="75">
        <v>0</v>
      </c>
      <c r="P532" s="75"/>
      <c r="Q532" s="75">
        <v>0</v>
      </c>
      <c r="S532" s="54" t="str">
        <f t="shared" ref="S532:S552" si="562">A532</f>
        <v>00-11</v>
      </c>
      <c r="T532" s="55">
        <f t="shared" ref="T532:T550" si="563">L532-C532</f>
        <v>0</v>
      </c>
      <c r="U532" s="55">
        <f t="shared" ref="U532:U552" si="564">N532-E532</f>
        <v>0</v>
      </c>
      <c r="V532" s="55"/>
      <c r="W532" s="55">
        <f t="shared" ref="W532:W552" si="565">Q532-H532</f>
        <v>0</v>
      </c>
      <c r="X532" s="58">
        <f t="shared" ref="X532:X552" si="566">T532/T$299</f>
        <v>0</v>
      </c>
      <c r="Y532" s="55">
        <f t="shared" ref="Y532:Y552" si="567">T532/$AB532</f>
        <v>0</v>
      </c>
      <c r="Z532" s="55">
        <f t="shared" ref="Z532:Z552" si="568">U532/$AB532</f>
        <v>0</v>
      </c>
      <c r="AA532" s="90"/>
      <c r="AB532" s="35">
        <f>IF(DATEDIF(A530,J530,"D")&lt;1,1,DATEDIF(A530,J530,"D"))</f>
        <v>4</v>
      </c>
      <c r="AC532" s="51" t="s">
        <v>366</v>
      </c>
      <c r="AD532" s="2">
        <v>0.7</v>
      </c>
      <c r="AE532" s="47" t="str">
        <f t="shared" si="556"/>
        <v>00-11</v>
      </c>
      <c r="AF532" s="45">
        <f t="shared" si="557"/>
        <v>660747</v>
      </c>
      <c r="AG532" s="45">
        <f t="shared" si="558"/>
        <v>0</v>
      </c>
      <c r="AH532" s="45">
        <f t="shared" si="559"/>
        <v>0</v>
      </c>
      <c r="AI532" s="45">
        <f t="shared" ref="AI532:AI550" si="569">AG532-AH532</f>
        <v>0</v>
      </c>
      <c r="AJ532" s="1">
        <f t="shared" si="560"/>
        <v>0</v>
      </c>
      <c r="AK532" s="1">
        <f t="shared" si="561"/>
        <v>0</v>
      </c>
    </row>
    <row r="533" spans="1:37" ht="15" thickBot="1" x14ac:dyDescent="0.4">
      <c r="A533" s="54" t="str">
        <f t="shared" ref="A533:A552" si="570">J510</f>
        <v>12-14</v>
      </c>
      <c r="B533" s="55">
        <f t="shared" ref="B533:B552" si="571">K510</f>
        <v>162530</v>
      </c>
      <c r="C533" s="60">
        <f t="shared" si="551"/>
        <v>99560</v>
      </c>
      <c r="D533" s="55">
        <f t="shared" si="552"/>
        <v>61.3</v>
      </c>
      <c r="E533" s="60">
        <f t="shared" si="553"/>
        <v>57763</v>
      </c>
      <c r="F533" s="60"/>
      <c r="G533" s="55">
        <f t="shared" si="554"/>
        <v>35.5</v>
      </c>
      <c r="H533" s="55">
        <f t="shared" si="555"/>
        <v>157323</v>
      </c>
      <c r="J533" s="82" t="str">
        <f t="shared" ref="J533" si="572">S510</f>
        <v>12-14</v>
      </c>
      <c r="K533" s="24">
        <v>162530</v>
      </c>
      <c r="L533" s="24">
        <v>100740</v>
      </c>
      <c r="M533" s="76">
        <v>62</v>
      </c>
      <c r="N533" s="24">
        <v>64585</v>
      </c>
      <c r="O533" s="76">
        <v>39.700000000000003</v>
      </c>
      <c r="P533" s="76"/>
      <c r="Q533" s="24">
        <v>165325</v>
      </c>
      <c r="S533" s="59" t="str">
        <f t="shared" si="562"/>
        <v>12-14</v>
      </c>
      <c r="T533" s="60">
        <f t="shared" si="563"/>
        <v>1180</v>
      </c>
      <c r="U533" s="60">
        <f t="shared" si="564"/>
        <v>6822</v>
      </c>
      <c r="V533" s="60"/>
      <c r="W533" s="60">
        <f t="shared" si="565"/>
        <v>8002</v>
      </c>
      <c r="X533" s="61">
        <f t="shared" si="566"/>
        <v>0.10682600036212203</v>
      </c>
      <c r="Y533" s="60">
        <f t="shared" si="567"/>
        <v>295</v>
      </c>
      <c r="Z533" s="60">
        <f t="shared" si="568"/>
        <v>1705.5</v>
      </c>
      <c r="AA533" s="91"/>
      <c r="AB533" s="35">
        <f>AB532</f>
        <v>4</v>
      </c>
      <c r="AC533" s="50">
        <f>C551/B551</f>
        <v>0.74530381745960006</v>
      </c>
      <c r="AD533" s="2">
        <f>AC533/AD532</f>
        <v>1.0647197392280001</v>
      </c>
      <c r="AE533" s="47" t="str">
        <f t="shared" si="556"/>
        <v>12-14</v>
      </c>
      <c r="AF533" s="45">
        <f t="shared" si="557"/>
        <v>162530</v>
      </c>
      <c r="AG533" s="45">
        <f t="shared" si="558"/>
        <v>100740</v>
      </c>
      <c r="AH533" s="45">
        <f t="shared" si="559"/>
        <v>64585</v>
      </c>
      <c r="AI533" s="45">
        <f t="shared" si="569"/>
        <v>36155</v>
      </c>
      <c r="AJ533" s="1">
        <f t="shared" si="560"/>
        <v>1180</v>
      </c>
      <c r="AK533" s="1">
        <f t="shared" si="561"/>
        <v>6822</v>
      </c>
    </row>
    <row r="534" spans="1:37" ht="15" thickBot="1" x14ac:dyDescent="0.4">
      <c r="A534" s="54" t="str">
        <f t="shared" si="570"/>
        <v>15-19</v>
      </c>
      <c r="B534" s="55">
        <f t="shared" si="571"/>
        <v>256743</v>
      </c>
      <c r="C534" s="60">
        <f t="shared" si="551"/>
        <v>165487</v>
      </c>
      <c r="D534" s="55">
        <f t="shared" si="552"/>
        <v>64.5</v>
      </c>
      <c r="E534" s="60">
        <f t="shared" si="553"/>
        <v>103804</v>
      </c>
      <c r="F534" s="60"/>
      <c r="G534" s="55">
        <f t="shared" si="554"/>
        <v>40.4</v>
      </c>
      <c r="H534" s="55">
        <f t="shared" si="555"/>
        <v>269291</v>
      </c>
      <c r="J534" s="75" t="s">
        <v>309</v>
      </c>
      <c r="K534" s="22">
        <v>256743</v>
      </c>
      <c r="L534" s="22">
        <v>166890</v>
      </c>
      <c r="M534" s="75">
        <v>65</v>
      </c>
      <c r="N534" s="22">
        <v>113906</v>
      </c>
      <c r="O534" s="75">
        <v>44.4</v>
      </c>
      <c r="P534" s="75"/>
      <c r="Q534" s="22">
        <v>280796</v>
      </c>
      <c r="S534" s="54" t="str">
        <f t="shared" si="562"/>
        <v>15-19</v>
      </c>
      <c r="T534" s="60">
        <f t="shared" si="563"/>
        <v>1403</v>
      </c>
      <c r="U534" s="60">
        <f t="shared" si="564"/>
        <v>10102</v>
      </c>
      <c r="V534" s="60"/>
      <c r="W534" s="60">
        <f t="shared" si="565"/>
        <v>11505</v>
      </c>
      <c r="X534" s="61">
        <f t="shared" si="566"/>
        <v>0.12701430382038748</v>
      </c>
      <c r="Y534" s="60">
        <f t="shared" si="567"/>
        <v>350.75</v>
      </c>
      <c r="Z534" s="60">
        <f t="shared" si="568"/>
        <v>2525.5</v>
      </c>
      <c r="AA534" s="91"/>
      <c r="AB534" s="35">
        <f t="shared" ref="AB534:AB552" si="573">AB533</f>
        <v>4</v>
      </c>
      <c r="AC534" s="52" t="s">
        <v>367</v>
      </c>
      <c r="AD534" s="2">
        <v>0.7</v>
      </c>
      <c r="AE534" s="47" t="str">
        <f t="shared" si="556"/>
        <v>15-19</v>
      </c>
      <c r="AF534" s="45">
        <f t="shared" si="557"/>
        <v>256743</v>
      </c>
      <c r="AG534" s="45">
        <f t="shared" si="558"/>
        <v>166890</v>
      </c>
      <c r="AH534" s="45">
        <f t="shared" si="559"/>
        <v>113906</v>
      </c>
      <c r="AI534" s="45">
        <f t="shared" si="569"/>
        <v>52984</v>
      </c>
      <c r="AJ534" s="1">
        <f t="shared" si="560"/>
        <v>1403</v>
      </c>
      <c r="AK534" s="1">
        <f t="shared" si="561"/>
        <v>10102</v>
      </c>
    </row>
    <row r="535" spans="1:37" ht="15" thickBot="1" x14ac:dyDescent="0.4">
      <c r="A535" s="54" t="str">
        <f t="shared" si="570"/>
        <v>20-24</v>
      </c>
      <c r="B535" s="55">
        <f t="shared" si="571"/>
        <v>277328</v>
      </c>
      <c r="C535" s="55">
        <f t="shared" si="551"/>
        <v>172247</v>
      </c>
      <c r="D535" s="55">
        <f t="shared" si="552"/>
        <v>62.1</v>
      </c>
      <c r="E535" s="55">
        <f t="shared" si="553"/>
        <v>112364</v>
      </c>
      <c r="F535" s="55"/>
      <c r="G535" s="55">
        <f t="shared" si="554"/>
        <v>40.5</v>
      </c>
      <c r="H535" s="55">
        <f t="shared" si="555"/>
        <v>284611</v>
      </c>
      <c r="J535" s="76" t="s">
        <v>310</v>
      </c>
      <c r="K535" s="24">
        <v>277328</v>
      </c>
      <c r="L535" s="24">
        <v>173564</v>
      </c>
      <c r="M535" s="76">
        <v>62.6</v>
      </c>
      <c r="N535" s="24">
        <v>119885</v>
      </c>
      <c r="O535" s="76">
        <v>43.2</v>
      </c>
      <c r="P535" s="76"/>
      <c r="Q535" s="24">
        <v>293449</v>
      </c>
      <c r="S535" s="57" t="str">
        <f t="shared" si="562"/>
        <v>20-24</v>
      </c>
      <c r="T535" s="56">
        <f t="shared" si="563"/>
        <v>1317</v>
      </c>
      <c r="U535" s="56">
        <f t="shared" si="564"/>
        <v>7521</v>
      </c>
      <c r="V535" s="56"/>
      <c r="W535" s="56">
        <f t="shared" si="565"/>
        <v>8838</v>
      </c>
      <c r="X535" s="62">
        <f t="shared" si="566"/>
        <v>0.11922868006518196</v>
      </c>
      <c r="Y535" s="55">
        <f t="shared" si="567"/>
        <v>329.25</v>
      </c>
      <c r="Z535" s="55">
        <f t="shared" si="568"/>
        <v>1880.25</v>
      </c>
      <c r="AA535" s="90"/>
      <c r="AB535" s="35">
        <f t="shared" si="573"/>
        <v>4</v>
      </c>
      <c r="AC535" s="50">
        <f>E551/B551</f>
        <v>0.57898110679208958</v>
      </c>
      <c r="AD535" s="2">
        <f>AC535/AD534</f>
        <v>0.82711586684584226</v>
      </c>
      <c r="AE535" s="47" t="str">
        <f t="shared" si="556"/>
        <v>20-24</v>
      </c>
      <c r="AF535" s="45">
        <f t="shared" si="557"/>
        <v>277328</v>
      </c>
      <c r="AG535" s="45">
        <f t="shared" si="558"/>
        <v>173564</v>
      </c>
      <c r="AH535" s="45">
        <f t="shared" si="559"/>
        <v>119885</v>
      </c>
      <c r="AI535" s="45">
        <f t="shared" si="569"/>
        <v>53679</v>
      </c>
      <c r="AJ535" s="1">
        <f t="shared" si="560"/>
        <v>1317</v>
      </c>
      <c r="AK535" s="1">
        <f t="shared" si="561"/>
        <v>7521</v>
      </c>
    </row>
    <row r="536" spans="1:37" ht="15" thickBot="1" x14ac:dyDescent="0.4">
      <c r="A536" s="54" t="str">
        <f t="shared" si="570"/>
        <v>25-29</v>
      </c>
      <c r="B536" s="55">
        <f t="shared" si="571"/>
        <v>314508</v>
      </c>
      <c r="C536" s="55">
        <f t="shared" si="551"/>
        <v>189561</v>
      </c>
      <c r="D536" s="55">
        <f t="shared" si="552"/>
        <v>60.3</v>
      </c>
      <c r="E536" s="55">
        <f t="shared" si="553"/>
        <v>128627</v>
      </c>
      <c r="F536" s="55"/>
      <c r="G536" s="55">
        <f t="shared" si="554"/>
        <v>40.9</v>
      </c>
      <c r="H536" s="55">
        <f t="shared" si="555"/>
        <v>318188</v>
      </c>
      <c r="J536" s="75" t="s">
        <v>311</v>
      </c>
      <c r="K536" s="22">
        <v>314508</v>
      </c>
      <c r="L536" s="22">
        <v>190962</v>
      </c>
      <c r="M536" s="75">
        <v>60.7</v>
      </c>
      <c r="N536" s="22">
        <v>136487</v>
      </c>
      <c r="O536" s="75">
        <v>43.4</v>
      </c>
      <c r="P536" s="75"/>
      <c r="Q536" s="22">
        <v>327449</v>
      </c>
      <c r="S536" s="54" t="str">
        <f t="shared" si="562"/>
        <v>25-29</v>
      </c>
      <c r="T536" s="55">
        <f t="shared" si="563"/>
        <v>1401</v>
      </c>
      <c r="U536" s="55">
        <f t="shared" si="564"/>
        <v>7860</v>
      </c>
      <c r="V536" s="55"/>
      <c r="W536" s="55">
        <f t="shared" si="565"/>
        <v>9261</v>
      </c>
      <c r="X536" s="58">
        <f t="shared" si="566"/>
        <v>0.12683324280282454</v>
      </c>
      <c r="Y536" s="55">
        <f t="shared" si="567"/>
        <v>350.25</v>
      </c>
      <c r="Z536" s="55">
        <f t="shared" si="568"/>
        <v>1965</v>
      </c>
      <c r="AA536" s="90"/>
      <c r="AB536" s="35">
        <f t="shared" si="573"/>
        <v>4</v>
      </c>
      <c r="AC536" s="49" t="s">
        <v>363</v>
      </c>
      <c r="AD536" s="35"/>
      <c r="AE536" s="47" t="str">
        <f t="shared" si="556"/>
        <v>25-29</v>
      </c>
      <c r="AF536" s="45">
        <f t="shared" si="557"/>
        <v>314508</v>
      </c>
      <c r="AG536" s="45">
        <f t="shared" si="558"/>
        <v>190962</v>
      </c>
      <c r="AH536" s="45">
        <f t="shared" si="559"/>
        <v>136487</v>
      </c>
      <c r="AI536" s="45">
        <f t="shared" si="569"/>
        <v>54475</v>
      </c>
      <c r="AJ536" s="1">
        <f t="shared" si="560"/>
        <v>1401</v>
      </c>
      <c r="AK536" s="1">
        <f t="shared" si="561"/>
        <v>7860</v>
      </c>
    </row>
    <row r="537" spans="1:37" ht="15" thickBot="1" x14ac:dyDescent="0.4">
      <c r="A537" s="54" t="str">
        <f t="shared" si="570"/>
        <v>30-34</v>
      </c>
      <c r="B537" s="55">
        <f t="shared" si="571"/>
        <v>356228</v>
      </c>
      <c r="C537" s="55">
        <f t="shared" si="551"/>
        <v>224448</v>
      </c>
      <c r="D537" s="55">
        <f t="shared" si="552"/>
        <v>63</v>
      </c>
      <c r="E537" s="55">
        <f t="shared" si="553"/>
        <v>160519</v>
      </c>
      <c r="F537" s="55"/>
      <c r="G537" s="55">
        <f t="shared" si="554"/>
        <v>45.1</v>
      </c>
      <c r="H537" s="55">
        <f t="shared" si="555"/>
        <v>384967</v>
      </c>
      <c r="J537" s="76" t="s">
        <v>312</v>
      </c>
      <c r="K537" s="24">
        <v>356228</v>
      </c>
      <c r="L537" s="24">
        <v>225894</v>
      </c>
      <c r="M537" s="76">
        <v>63.4</v>
      </c>
      <c r="N537" s="24">
        <v>169057</v>
      </c>
      <c r="O537" s="76">
        <v>47.5</v>
      </c>
      <c r="P537" s="76"/>
      <c r="Q537" s="24">
        <v>394951</v>
      </c>
      <c r="S537" s="57" t="str">
        <f t="shared" si="562"/>
        <v>30-34</v>
      </c>
      <c r="T537" s="56">
        <f t="shared" si="563"/>
        <v>1446</v>
      </c>
      <c r="U537" s="56">
        <f t="shared" si="564"/>
        <v>8538</v>
      </c>
      <c r="V537" s="56"/>
      <c r="W537" s="56">
        <f t="shared" si="565"/>
        <v>9984</v>
      </c>
      <c r="X537" s="62">
        <f t="shared" si="566"/>
        <v>0.13090711569799021</v>
      </c>
      <c r="Y537" s="55">
        <f t="shared" si="567"/>
        <v>361.5</v>
      </c>
      <c r="Z537" s="55">
        <f t="shared" si="568"/>
        <v>2134.5</v>
      </c>
      <c r="AA537" s="90"/>
      <c r="AB537" s="35">
        <f t="shared" si="573"/>
        <v>4</v>
      </c>
      <c r="AC537" s="51" t="s">
        <v>366</v>
      </c>
      <c r="AD537" s="2">
        <v>0.7</v>
      </c>
      <c r="AE537" s="47" t="str">
        <f t="shared" si="556"/>
        <v>30-34</v>
      </c>
      <c r="AF537" s="45">
        <f t="shared" si="557"/>
        <v>356228</v>
      </c>
      <c r="AG537" s="45">
        <f t="shared" si="558"/>
        <v>225894</v>
      </c>
      <c r="AH537" s="45">
        <f t="shared" si="559"/>
        <v>169057</v>
      </c>
      <c r="AI537" s="45">
        <f t="shared" si="569"/>
        <v>56837</v>
      </c>
      <c r="AJ537" s="1">
        <f t="shared" si="560"/>
        <v>1446</v>
      </c>
      <c r="AK537" s="1">
        <f t="shared" si="561"/>
        <v>8538</v>
      </c>
    </row>
    <row r="538" spans="1:37" ht="15" thickBot="1" x14ac:dyDescent="0.4">
      <c r="A538" s="54" t="str">
        <f t="shared" si="570"/>
        <v>35-39</v>
      </c>
      <c r="B538" s="55">
        <f t="shared" si="571"/>
        <v>359302</v>
      </c>
      <c r="C538" s="55">
        <f t="shared" si="551"/>
        <v>242651</v>
      </c>
      <c r="D538" s="55">
        <f t="shared" si="552"/>
        <v>67.5</v>
      </c>
      <c r="E538" s="55">
        <f t="shared" si="553"/>
        <v>177606</v>
      </c>
      <c r="F538" s="55"/>
      <c r="G538" s="55">
        <f t="shared" si="554"/>
        <v>49.4</v>
      </c>
      <c r="H538" s="55">
        <f t="shared" si="555"/>
        <v>420257</v>
      </c>
      <c r="J538" s="75" t="s">
        <v>313</v>
      </c>
      <c r="K538" s="22">
        <v>359302</v>
      </c>
      <c r="L538" s="22">
        <v>244009</v>
      </c>
      <c r="M538" s="75">
        <v>67.900000000000006</v>
      </c>
      <c r="N538" s="22">
        <v>187267</v>
      </c>
      <c r="O538" s="75">
        <v>52.1</v>
      </c>
      <c r="P538" s="75"/>
      <c r="Q538" s="22">
        <v>431276</v>
      </c>
      <c r="S538" s="54" t="str">
        <f t="shared" si="562"/>
        <v>35-39</v>
      </c>
      <c r="T538" s="55">
        <f t="shared" si="563"/>
        <v>1358</v>
      </c>
      <c r="U538" s="55">
        <f t="shared" si="564"/>
        <v>9661</v>
      </c>
      <c r="V538" s="55"/>
      <c r="W538" s="55">
        <f t="shared" si="565"/>
        <v>11019</v>
      </c>
      <c r="X538" s="58">
        <f t="shared" si="566"/>
        <v>0.12294043092522181</v>
      </c>
      <c r="Y538" s="55">
        <f t="shared" si="567"/>
        <v>339.5</v>
      </c>
      <c r="Z538" s="55">
        <f t="shared" si="568"/>
        <v>2415.25</v>
      </c>
      <c r="AA538" s="90"/>
      <c r="AB538" s="35">
        <f t="shared" si="573"/>
        <v>4</v>
      </c>
      <c r="AC538" s="50">
        <f>C552/B552</f>
        <v>0.63393569306497433</v>
      </c>
      <c r="AD538" s="2">
        <f>AC538/AD537</f>
        <v>0.90562241866424908</v>
      </c>
      <c r="AE538" s="47" t="str">
        <f t="shared" si="556"/>
        <v>35-39</v>
      </c>
      <c r="AF538" s="45">
        <f t="shared" si="557"/>
        <v>359302</v>
      </c>
      <c r="AG538" s="45">
        <f t="shared" si="558"/>
        <v>244009</v>
      </c>
      <c r="AH538" s="45">
        <f t="shared" si="559"/>
        <v>187267</v>
      </c>
      <c r="AI538" s="45">
        <f t="shared" si="569"/>
        <v>56742</v>
      </c>
      <c r="AJ538" s="1">
        <f t="shared" si="560"/>
        <v>1358</v>
      </c>
      <c r="AK538" s="1">
        <f t="shared" si="561"/>
        <v>9661</v>
      </c>
    </row>
    <row r="539" spans="1:37" ht="15" thickBot="1" x14ac:dyDescent="0.4">
      <c r="A539" s="54" t="str">
        <f t="shared" si="570"/>
        <v>40-44</v>
      </c>
      <c r="B539" s="55">
        <f t="shared" si="571"/>
        <v>319889</v>
      </c>
      <c r="C539" s="55">
        <f t="shared" si="551"/>
        <v>228266</v>
      </c>
      <c r="D539" s="55">
        <f t="shared" si="552"/>
        <v>71.400000000000006</v>
      </c>
      <c r="E539" s="55">
        <f t="shared" si="553"/>
        <v>174172</v>
      </c>
      <c r="F539" s="55"/>
      <c r="G539" s="55">
        <f t="shared" si="554"/>
        <v>54.5</v>
      </c>
      <c r="H539" s="55">
        <f t="shared" si="555"/>
        <v>402438</v>
      </c>
      <c r="J539" s="76" t="s">
        <v>314</v>
      </c>
      <c r="K539" s="24">
        <v>319889</v>
      </c>
      <c r="L539" s="24">
        <v>229411</v>
      </c>
      <c r="M539" s="76">
        <v>71.7</v>
      </c>
      <c r="N539" s="24">
        <v>182638</v>
      </c>
      <c r="O539" s="76">
        <v>57.1</v>
      </c>
      <c r="P539" s="76"/>
      <c r="Q539" s="24">
        <v>412049</v>
      </c>
      <c r="S539" s="57" t="str">
        <f t="shared" si="562"/>
        <v>40-44</v>
      </c>
      <c r="T539" s="56">
        <f t="shared" si="563"/>
        <v>1145</v>
      </c>
      <c r="U539" s="56">
        <f t="shared" si="564"/>
        <v>8466</v>
      </c>
      <c r="V539" s="56"/>
      <c r="W539" s="56">
        <f t="shared" si="565"/>
        <v>9611</v>
      </c>
      <c r="X539" s="62">
        <f t="shared" si="566"/>
        <v>0.10365743255477096</v>
      </c>
      <c r="Y539" s="55">
        <f t="shared" si="567"/>
        <v>286.25</v>
      </c>
      <c r="Z539" s="55">
        <f t="shared" si="568"/>
        <v>2116.5</v>
      </c>
      <c r="AA539" s="90"/>
      <c r="AB539" s="35">
        <f t="shared" si="573"/>
        <v>4</v>
      </c>
      <c r="AC539" s="52" t="s">
        <v>367</v>
      </c>
      <c r="AD539" s="2">
        <v>0.7</v>
      </c>
      <c r="AE539" s="47" t="str">
        <f t="shared" si="556"/>
        <v>40-44</v>
      </c>
      <c r="AF539" s="45">
        <f t="shared" si="557"/>
        <v>319889</v>
      </c>
      <c r="AG539" s="45">
        <f t="shared" si="558"/>
        <v>229411</v>
      </c>
      <c r="AH539" s="45">
        <f t="shared" si="559"/>
        <v>182638</v>
      </c>
      <c r="AI539" s="45">
        <f t="shared" si="569"/>
        <v>46773</v>
      </c>
      <c r="AJ539" s="1">
        <f t="shared" si="560"/>
        <v>1145</v>
      </c>
      <c r="AK539" s="1">
        <f t="shared" si="561"/>
        <v>8466</v>
      </c>
    </row>
    <row r="540" spans="1:37" ht="15" thickBot="1" x14ac:dyDescent="0.4">
      <c r="A540" s="54" t="str">
        <f t="shared" si="570"/>
        <v>45-49</v>
      </c>
      <c r="B540" s="55">
        <f t="shared" si="571"/>
        <v>288547</v>
      </c>
      <c r="C540" s="55">
        <f t="shared" si="551"/>
        <v>213758</v>
      </c>
      <c r="D540" s="55">
        <f t="shared" si="552"/>
        <v>74.099999999999994</v>
      </c>
      <c r="E540" s="55">
        <f t="shared" si="553"/>
        <v>167847</v>
      </c>
      <c r="F540" s="55"/>
      <c r="G540" s="55">
        <f t="shared" si="554"/>
        <v>58.2</v>
      </c>
      <c r="H540" s="55">
        <f t="shared" si="555"/>
        <v>381605</v>
      </c>
      <c r="J540" s="75" t="s">
        <v>315</v>
      </c>
      <c r="K540" s="22">
        <v>288547</v>
      </c>
      <c r="L540" s="22">
        <v>214709</v>
      </c>
      <c r="M540" s="75">
        <v>74.400000000000006</v>
      </c>
      <c r="N540" s="22">
        <v>175206</v>
      </c>
      <c r="O540" s="75">
        <v>60.7</v>
      </c>
      <c r="P540" s="75"/>
      <c r="Q540" s="22">
        <v>389915</v>
      </c>
      <c r="S540" s="54" t="str">
        <f t="shared" si="562"/>
        <v>45-49</v>
      </c>
      <c r="T540" s="55">
        <f t="shared" si="563"/>
        <v>951</v>
      </c>
      <c r="U540" s="55">
        <f t="shared" si="564"/>
        <v>7359</v>
      </c>
      <c r="V540" s="55"/>
      <c r="W540" s="55">
        <f t="shared" si="565"/>
        <v>8310</v>
      </c>
      <c r="X540" s="58">
        <f t="shared" si="566"/>
        <v>8.6094513851167842E-2</v>
      </c>
      <c r="Y540" s="55">
        <f t="shared" si="567"/>
        <v>237.75</v>
      </c>
      <c r="Z540" s="55">
        <f t="shared" si="568"/>
        <v>1839.75</v>
      </c>
      <c r="AA540" s="90"/>
      <c r="AB540" s="35">
        <f t="shared" si="573"/>
        <v>4</v>
      </c>
      <c r="AC540" s="50">
        <f>E552/B552</f>
        <v>0.49246599924421408</v>
      </c>
      <c r="AD540" s="2">
        <f>AC540/AD539</f>
        <v>0.703522856063163</v>
      </c>
      <c r="AE540" s="47" t="str">
        <f t="shared" si="556"/>
        <v>45-49</v>
      </c>
      <c r="AF540" s="45">
        <f t="shared" si="557"/>
        <v>288547</v>
      </c>
      <c r="AG540" s="45">
        <f t="shared" si="558"/>
        <v>214709</v>
      </c>
      <c r="AH540" s="45">
        <f t="shared" si="559"/>
        <v>175206</v>
      </c>
      <c r="AI540" s="45">
        <f t="shared" si="569"/>
        <v>39503</v>
      </c>
      <c r="AJ540" s="1">
        <f t="shared" si="560"/>
        <v>951</v>
      </c>
      <c r="AK540" s="1">
        <f t="shared" si="561"/>
        <v>7359</v>
      </c>
    </row>
    <row r="541" spans="1:37" ht="15" thickBot="1" x14ac:dyDescent="0.4">
      <c r="A541" s="54" t="str">
        <f t="shared" si="570"/>
        <v>50-54</v>
      </c>
      <c r="B541" s="55">
        <f t="shared" si="571"/>
        <v>266491</v>
      </c>
      <c r="C541" s="55">
        <f t="shared" si="551"/>
        <v>206707</v>
      </c>
      <c r="D541" s="55">
        <f t="shared" si="552"/>
        <v>77.599999999999994</v>
      </c>
      <c r="E541" s="55">
        <f t="shared" si="553"/>
        <v>168156</v>
      </c>
      <c r="F541" s="55"/>
      <c r="G541" s="55">
        <f t="shared" si="554"/>
        <v>63.1</v>
      </c>
      <c r="H541" s="55">
        <f t="shared" si="555"/>
        <v>374863</v>
      </c>
      <c r="J541" s="76" t="s">
        <v>316</v>
      </c>
      <c r="K541" s="24">
        <v>266491</v>
      </c>
      <c r="L541" s="24">
        <v>207489</v>
      </c>
      <c r="M541" s="76">
        <v>77.900000000000006</v>
      </c>
      <c r="N541" s="24">
        <v>174479</v>
      </c>
      <c r="O541" s="76">
        <v>65.5</v>
      </c>
      <c r="P541" s="76"/>
      <c r="Q541" s="24">
        <v>381968</v>
      </c>
      <c r="S541" s="57" t="str">
        <f t="shared" si="562"/>
        <v>50-54</v>
      </c>
      <c r="T541" s="56">
        <f t="shared" si="563"/>
        <v>782</v>
      </c>
      <c r="U541" s="56">
        <f t="shared" si="564"/>
        <v>6323</v>
      </c>
      <c r="V541" s="56"/>
      <c r="W541" s="56">
        <f t="shared" si="565"/>
        <v>7105</v>
      </c>
      <c r="X541" s="62">
        <f t="shared" si="566"/>
        <v>7.0794857867101213E-2</v>
      </c>
      <c r="Y541" s="55">
        <f t="shared" si="567"/>
        <v>195.5</v>
      </c>
      <c r="Z541" s="55">
        <f t="shared" si="568"/>
        <v>1580.75</v>
      </c>
      <c r="AA541" s="90"/>
      <c r="AB541" s="35">
        <f t="shared" si="573"/>
        <v>4</v>
      </c>
      <c r="AC541" s="35"/>
      <c r="AD541" s="36"/>
      <c r="AE541" s="47" t="str">
        <f t="shared" si="556"/>
        <v>50-54</v>
      </c>
      <c r="AF541" s="45">
        <f t="shared" si="557"/>
        <v>266491</v>
      </c>
      <c r="AG541" s="45">
        <f t="shared" si="558"/>
        <v>207489</v>
      </c>
      <c r="AH541" s="45">
        <f t="shared" si="559"/>
        <v>174479</v>
      </c>
      <c r="AI541" s="45">
        <f t="shared" si="569"/>
        <v>33010</v>
      </c>
      <c r="AJ541" s="1">
        <f t="shared" si="560"/>
        <v>782</v>
      </c>
      <c r="AK541" s="1">
        <f t="shared" si="561"/>
        <v>6323</v>
      </c>
    </row>
    <row r="542" spans="1:37" ht="15" thickBot="1" x14ac:dyDescent="0.4">
      <c r="A542" s="54" t="str">
        <f t="shared" si="570"/>
        <v>55-59</v>
      </c>
      <c r="B542" s="55">
        <f t="shared" si="571"/>
        <v>284260</v>
      </c>
      <c r="C542" s="55">
        <f t="shared" si="551"/>
        <v>223542</v>
      </c>
      <c r="D542" s="55">
        <f t="shared" si="552"/>
        <v>78.599999999999994</v>
      </c>
      <c r="E542" s="55">
        <f t="shared" si="553"/>
        <v>186820</v>
      </c>
      <c r="F542" s="55"/>
      <c r="G542" s="55">
        <f t="shared" si="554"/>
        <v>65.7</v>
      </c>
      <c r="H542" s="55">
        <f t="shared" si="555"/>
        <v>410362</v>
      </c>
      <c r="J542" s="75" t="s">
        <v>317</v>
      </c>
      <c r="K542" s="22">
        <v>284260</v>
      </c>
      <c r="L542" s="22">
        <v>224194</v>
      </c>
      <c r="M542" s="75">
        <v>78.900000000000006</v>
      </c>
      <c r="N542" s="22">
        <v>192443</v>
      </c>
      <c r="O542" s="75">
        <v>67.7</v>
      </c>
      <c r="P542" s="75"/>
      <c r="Q542" s="22">
        <v>416637</v>
      </c>
      <c r="S542" s="54" t="str">
        <f t="shared" si="562"/>
        <v>55-59</v>
      </c>
      <c r="T542" s="55">
        <f t="shared" si="563"/>
        <v>652</v>
      </c>
      <c r="U542" s="55">
        <f t="shared" si="564"/>
        <v>5623</v>
      </c>
      <c r="V542" s="55"/>
      <c r="W542" s="55">
        <f t="shared" si="565"/>
        <v>6275</v>
      </c>
      <c r="X542" s="58">
        <f t="shared" si="566"/>
        <v>5.9025891725511495E-2</v>
      </c>
      <c r="Y542" s="55">
        <f t="shared" si="567"/>
        <v>163</v>
      </c>
      <c r="Z542" s="55">
        <f t="shared" si="568"/>
        <v>1405.75</v>
      </c>
      <c r="AA542" s="90"/>
      <c r="AB542" s="35">
        <f t="shared" si="573"/>
        <v>4</v>
      </c>
      <c r="AC542" s="65">
        <f>J530</f>
        <v>44396</v>
      </c>
      <c r="AD542" s="36"/>
      <c r="AE542" s="47" t="str">
        <f t="shared" si="556"/>
        <v>55-59</v>
      </c>
      <c r="AF542" s="45">
        <f t="shared" si="557"/>
        <v>284260</v>
      </c>
      <c r="AG542" s="45">
        <f t="shared" si="558"/>
        <v>224194</v>
      </c>
      <c r="AH542" s="45">
        <f t="shared" si="559"/>
        <v>192443</v>
      </c>
      <c r="AI542" s="45">
        <f t="shared" si="569"/>
        <v>31751</v>
      </c>
      <c r="AJ542" s="1">
        <f t="shared" si="560"/>
        <v>652</v>
      </c>
      <c r="AK542" s="1">
        <f t="shared" si="561"/>
        <v>5623</v>
      </c>
    </row>
    <row r="543" spans="1:37" ht="15" thickBot="1" x14ac:dyDescent="0.4">
      <c r="A543" s="54" t="str">
        <f t="shared" si="570"/>
        <v>60-64</v>
      </c>
      <c r="B543" s="55">
        <f t="shared" si="571"/>
        <v>264339</v>
      </c>
      <c r="C543" s="55">
        <f t="shared" si="551"/>
        <v>223582</v>
      </c>
      <c r="D543" s="55">
        <f t="shared" si="552"/>
        <v>84.6</v>
      </c>
      <c r="E543" s="55">
        <f t="shared" si="553"/>
        <v>195609</v>
      </c>
      <c r="F543" s="55"/>
      <c r="G543" s="55">
        <f t="shared" si="554"/>
        <v>74</v>
      </c>
      <c r="H543" s="55">
        <f t="shared" si="555"/>
        <v>419191</v>
      </c>
      <c r="J543" s="76" t="s">
        <v>318</v>
      </c>
      <c r="K543" s="24">
        <v>264339</v>
      </c>
      <c r="L543" s="24">
        <v>224177</v>
      </c>
      <c r="M543" s="76">
        <v>84.8</v>
      </c>
      <c r="N543" s="24">
        <v>199872</v>
      </c>
      <c r="O543" s="76">
        <v>75.599999999999994</v>
      </c>
      <c r="P543" s="76"/>
      <c r="Q543" s="24">
        <v>424049</v>
      </c>
      <c r="S543" s="57" t="str">
        <f t="shared" si="562"/>
        <v>60-64</v>
      </c>
      <c r="T543" s="56">
        <f t="shared" si="563"/>
        <v>595</v>
      </c>
      <c r="U543" s="56">
        <f t="shared" si="564"/>
        <v>4263</v>
      </c>
      <c r="V543" s="56"/>
      <c r="W543" s="56">
        <f t="shared" si="565"/>
        <v>4858</v>
      </c>
      <c r="X543" s="62">
        <f t="shared" si="566"/>
        <v>5.3865652724968315E-2</v>
      </c>
      <c r="Y543" s="55">
        <f t="shared" si="567"/>
        <v>148.75</v>
      </c>
      <c r="Z543" s="55">
        <f t="shared" si="568"/>
        <v>1065.75</v>
      </c>
      <c r="AA543" s="90"/>
      <c r="AB543" s="35">
        <f t="shared" si="573"/>
        <v>4</v>
      </c>
      <c r="AC543" s="49" t="s">
        <v>365</v>
      </c>
      <c r="AD543" s="35"/>
      <c r="AE543" s="47" t="str">
        <f t="shared" si="556"/>
        <v>60-64</v>
      </c>
      <c r="AF543" s="45">
        <f t="shared" si="557"/>
        <v>264339</v>
      </c>
      <c r="AG543" s="45">
        <f t="shared" si="558"/>
        <v>224177</v>
      </c>
      <c r="AH543" s="45">
        <f t="shared" si="559"/>
        <v>199872</v>
      </c>
      <c r="AI543" s="45">
        <f t="shared" si="569"/>
        <v>24305</v>
      </c>
      <c r="AJ543" s="1">
        <f t="shared" si="560"/>
        <v>595</v>
      </c>
      <c r="AK543" s="1">
        <f t="shared" si="561"/>
        <v>4263</v>
      </c>
    </row>
    <row r="544" spans="1:37" ht="15" thickBot="1" x14ac:dyDescent="0.4">
      <c r="A544" s="54" t="str">
        <f t="shared" si="570"/>
        <v>65-69</v>
      </c>
      <c r="B544" s="55">
        <f t="shared" si="571"/>
        <v>210073</v>
      </c>
      <c r="C544" s="55">
        <f t="shared" si="551"/>
        <v>188091</v>
      </c>
      <c r="D544" s="55">
        <f t="shared" si="552"/>
        <v>89.5</v>
      </c>
      <c r="E544" s="55">
        <f t="shared" si="553"/>
        <v>173538</v>
      </c>
      <c r="F544" s="55"/>
      <c r="G544" s="55">
        <f t="shared" si="554"/>
        <v>82.6</v>
      </c>
      <c r="H544" s="55">
        <f t="shared" si="555"/>
        <v>361629</v>
      </c>
      <c r="J544" s="75" t="s">
        <v>319</v>
      </c>
      <c r="K544" s="22">
        <v>210073</v>
      </c>
      <c r="L544" s="22">
        <v>188399</v>
      </c>
      <c r="M544" s="75">
        <v>89.7</v>
      </c>
      <c r="N544" s="22">
        <v>175648</v>
      </c>
      <c r="O544" s="75">
        <v>83.6</v>
      </c>
      <c r="P544" s="75"/>
      <c r="Q544" s="22">
        <v>364047</v>
      </c>
      <c r="S544" s="54" t="str">
        <f t="shared" si="562"/>
        <v>65-69</v>
      </c>
      <c r="T544" s="55">
        <f t="shared" si="563"/>
        <v>308</v>
      </c>
      <c r="U544" s="55">
        <f t="shared" si="564"/>
        <v>2110</v>
      </c>
      <c r="V544" s="55"/>
      <c r="W544" s="55">
        <f t="shared" si="565"/>
        <v>2418</v>
      </c>
      <c r="X544" s="58">
        <f t="shared" si="566"/>
        <v>2.7883396704689482E-2</v>
      </c>
      <c r="Y544" s="55">
        <f t="shared" si="567"/>
        <v>77</v>
      </c>
      <c r="Z544" s="55">
        <f t="shared" si="568"/>
        <v>527.5</v>
      </c>
      <c r="AA544" s="90"/>
      <c r="AB544" s="35">
        <f t="shared" si="573"/>
        <v>4</v>
      </c>
      <c r="AC544" s="51" t="s">
        <v>366</v>
      </c>
      <c r="AD544" s="2">
        <v>0.7</v>
      </c>
      <c r="AE544" s="47" t="str">
        <f t="shared" si="556"/>
        <v>65-69</v>
      </c>
      <c r="AF544" s="45">
        <f t="shared" si="557"/>
        <v>210073</v>
      </c>
      <c r="AG544" s="45">
        <f t="shared" si="558"/>
        <v>188399</v>
      </c>
      <c r="AH544" s="45">
        <f t="shared" si="559"/>
        <v>175648</v>
      </c>
      <c r="AI544" s="45">
        <f t="shared" si="569"/>
        <v>12751</v>
      </c>
      <c r="AJ544" s="1">
        <f t="shared" si="560"/>
        <v>308</v>
      </c>
      <c r="AK544" s="1">
        <f t="shared" si="561"/>
        <v>2110</v>
      </c>
    </row>
    <row r="545" spans="1:37" ht="15" thickBot="1" x14ac:dyDescent="0.4">
      <c r="A545" s="54" t="str">
        <f t="shared" si="570"/>
        <v>70-74</v>
      </c>
      <c r="B545" s="55">
        <f t="shared" si="571"/>
        <v>157657</v>
      </c>
      <c r="C545" s="55">
        <f t="shared" si="551"/>
        <v>144550</v>
      </c>
      <c r="D545" s="55">
        <f t="shared" si="552"/>
        <v>91.7</v>
      </c>
      <c r="E545" s="55">
        <f t="shared" si="553"/>
        <v>137958</v>
      </c>
      <c r="F545" s="55"/>
      <c r="G545" s="55">
        <f t="shared" si="554"/>
        <v>87.5</v>
      </c>
      <c r="H545" s="55">
        <f t="shared" si="555"/>
        <v>282508</v>
      </c>
      <c r="J545" s="76" t="s">
        <v>320</v>
      </c>
      <c r="K545" s="24">
        <v>157657</v>
      </c>
      <c r="L545" s="24">
        <v>144753</v>
      </c>
      <c r="M545" s="76">
        <v>91.8</v>
      </c>
      <c r="N545" s="24">
        <v>139137</v>
      </c>
      <c r="O545" s="76">
        <v>88.2</v>
      </c>
      <c r="P545" s="76"/>
      <c r="Q545" s="24">
        <v>283890</v>
      </c>
      <c r="S545" s="57" t="str">
        <f t="shared" si="562"/>
        <v>70-74</v>
      </c>
      <c r="T545" s="56">
        <f t="shared" si="563"/>
        <v>203</v>
      </c>
      <c r="U545" s="56">
        <f t="shared" si="564"/>
        <v>1179</v>
      </c>
      <c r="V545" s="56"/>
      <c r="W545" s="56">
        <f t="shared" si="565"/>
        <v>1382</v>
      </c>
      <c r="X545" s="62">
        <f t="shared" si="566"/>
        <v>1.8377693282636248E-2</v>
      </c>
      <c r="Y545" s="55">
        <f t="shared" si="567"/>
        <v>50.75</v>
      </c>
      <c r="Z545" s="55">
        <f t="shared" si="568"/>
        <v>294.75</v>
      </c>
      <c r="AA545" s="90"/>
      <c r="AB545" s="35">
        <f t="shared" si="573"/>
        <v>4</v>
      </c>
      <c r="AC545" s="50">
        <f>L551/K551</f>
        <v>0.74849566886635432</v>
      </c>
      <c r="AD545" s="2">
        <f>AC545/AD544</f>
        <v>1.0692795269519348</v>
      </c>
      <c r="AE545" s="48" t="str">
        <f t="shared" si="556"/>
        <v>70-74</v>
      </c>
      <c r="AF545" s="45">
        <f t="shared" si="557"/>
        <v>157657</v>
      </c>
      <c r="AG545" s="45">
        <f t="shared" si="558"/>
        <v>144753</v>
      </c>
      <c r="AH545" s="45">
        <f t="shared" si="559"/>
        <v>139137</v>
      </c>
      <c r="AI545" s="46">
        <f t="shared" si="569"/>
        <v>5616</v>
      </c>
      <c r="AJ545" s="1">
        <f t="shared" si="560"/>
        <v>203</v>
      </c>
      <c r="AK545" s="1">
        <f t="shared" si="561"/>
        <v>1179</v>
      </c>
    </row>
    <row r="546" spans="1:37" ht="15" thickBot="1" x14ac:dyDescent="0.4">
      <c r="A546" s="54" t="str">
        <f t="shared" si="570"/>
        <v>75-79</v>
      </c>
      <c r="B546" s="55">
        <f t="shared" si="571"/>
        <v>102977</v>
      </c>
      <c r="C546" s="55">
        <f t="shared" si="551"/>
        <v>93365</v>
      </c>
      <c r="D546" s="55">
        <f t="shared" si="552"/>
        <v>90.7</v>
      </c>
      <c r="E546" s="55">
        <f t="shared" si="553"/>
        <v>90110</v>
      </c>
      <c r="F546" s="55"/>
      <c r="G546" s="55">
        <f t="shared" si="554"/>
        <v>87.5</v>
      </c>
      <c r="H546" s="55">
        <f t="shared" si="555"/>
        <v>183475</v>
      </c>
      <c r="J546" s="75" t="s">
        <v>321</v>
      </c>
      <c r="K546" s="22">
        <v>102977</v>
      </c>
      <c r="L546" s="22">
        <v>93460</v>
      </c>
      <c r="M546" s="75">
        <v>90.8</v>
      </c>
      <c r="N546" s="22">
        <v>90517</v>
      </c>
      <c r="O546" s="75">
        <v>87.9</v>
      </c>
      <c r="P546" s="75"/>
      <c r="Q546" s="22">
        <v>183977</v>
      </c>
      <c r="S546" s="54" t="str">
        <f t="shared" si="562"/>
        <v>75-79</v>
      </c>
      <c r="T546" s="55">
        <f t="shared" si="563"/>
        <v>95</v>
      </c>
      <c r="U546" s="55">
        <f t="shared" si="564"/>
        <v>407</v>
      </c>
      <c r="V546" s="55"/>
      <c r="W546" s="55">
        <f t="shared" si="565"/>
        <v>502</v>
      </c>
      <c r="X546" s="58">
        <f t="shared" si="566"/>
        <v>8.6003983342386389E-3</v>
      </c>
      <c r="Y546" s="55">
        <f t="shared" si="567"/>
        <v>23.75</v>
      </c>
      <c r="Z546" s="55">
        <f t="shared" si="568"/>
        <v>101.75</v>
      </c>
      <c r="AA546" s="90"/>
      <c r="AB546" s="35">
        <f t="shared" si="573"/>
        <v>4</v>
      </c>
      <c r="AC546" s="51" t="s">
        <v>367</v>
      </c>
      <c r="AD546" s="2">
        <v>0.7</v>
      </c>
      <c r="AE546" s="48" t="str">
        <f t="shared" si="556"/>
        <v>75-79</v>
      </c>
      <c r="AF546" s="45">
        <f t="shared" si="557"/>
        <v>102977</v>
      </c>
      <c r="AG546" s="45">
        <f t="shared" si="558"/>
        <v>93460</v>
      </c>
      <c r="AH546" s="45">
        <f t="shared" si="559"/>
        <v>90517</v>
      </c>
      <c r="AI546" s="46">
        <f t="shared" si="569"/>
        <v>2943</v>
      </c>
      <c r="AJ546" s="1">
        <f t="shared" si="560"/>
        <v>95</v>
      </c>
      <c r="AK546" s="1">
        <f t="shared" si="561"/>
        <v>407</v>
      </c>
    </row>
    <row r="547" spans="1:37" ht="15" thickBot="1" x14ac:dyDescent="0.4">
      <c r="A547" s="54" t="str">
        <f t="shared" si="570"/>
        <v>80-84</v>
      </c>
      <c r="B547" s="55">
        <f t="shared" si="571"/>
        <v>68566</v>
      </c>
      <c r="C547" s="55">
        <f t="shared" si="551"/>
        <v>61906</v>
      </c>
      <c r="D547" s="55">
        <f t="shared" si="552"/>
        <v>90.3</v>
      </c>
      <c r="E547" s="55">
        <f t="shared" si="553"/>
        <v>59906</v>
      </c>
      <c r="F547" s="55"/>
      <c r="G547" s="55">
        <f t="shared" si="554"/>
        <v>87.4</v>
      </c>
      <c r="H547" s="55">
        <f t="shared" si="555"/>
        <v>121812</v>
      </c>
      <c r="J547" s="76" t="s">
        <v>322</v>
      </c>
      <c r="K547" s="24">
        <v>68566</v>
      </c>
      <c r="L547" s="24">
        <v>61947</v>
      </c>
      <c r="M547" s="76">
        <v>90.3</v>
      </c>
      <c r="N547" s="24">
        <v>60162</v>
      </c>
      <c r="O547" s="76">
        <v>87.7</v>
      </c>
      <c r="P547" s="76"/>
      <c r="Q547" s="24">
        <v>122109</v>
      </c>
      <c r="S547" s="57" t="str">
        <f t="shared" si="562"/>
        <v>80-84</v>
      </c>
      <c r="T547" s="56">
        <f t="shared" si="563"/>
        <v>41</v>
      </c>
      <c r="U547" s="56">
        <f t="shared" si="564"/>
        <v>256</v>
      </c>
      <c r="V547" s="56"/>
      <c r="W547" s="56">
        <f t="shared" si="565"/>
        <v>297</v>
      </c>
      <c r="X547" s="62">
        <f t="shared" si="566"/>
        <v>3.7117508600398334E-3</v>
      </c>
      <c r="Y547" s="55">
        <f t="shared" si="567"/>
        <v>10.25</v>
      </c>
      <c r="Z547" s="55">
        <f t="shared" si="568"/>
        <v>64</v>
      </c>
      <c r="AA547" s="90"/>
      <c r="AB547" s="35">
        <f t="shared" si="573"/>
        <v>4</v>
      </c>
      <c r="AC547" s="50">
        <f>N551/K551</f>
        <v>0.60179573214504112</v>
      </c>
      <c r="AD547" s="2">
        <f>AC547/AD546</f>
        <v>0.8597081887786302</v>
      </c>
      <c r="AE547" s="48" t="str">
        <f t="shared" si="556"/>
        <v>80-84</v>
      </c>
      <c r="AF547" s="45">
        <f t="shared" si="557"/>
        <v>68566</v>
      </c>
      <c r="AG547" s="45">
        <f t="shared" si="558"/>
        <v>61947</v>
      </c>
      <c r="AH547" s="45">
        <f t="shared" si="559"/>
        <v>60162</v>
      </c>
      <c r="AI547" s="46">
        <f t="shared" si="569"/>
        <v>1785</v>
      </c>
      <c r="AJ547" s="1">
        <f t="shared" si="560"/>
        <v>41</v>
      </c>
      <c r="AK547" s="1">
        <f t="shared" si="561"/>
        <v>256</v>
      </c>
    </row>
    <row r="548" spans="1:37" ht="15" thickBot="1" x14ac:dyDescent="0.4">
      <c r="A548" s="54" t="str">
        <f t="shared" si="570"/>
        <v>85-89</v>
      </c>
      <c r="B548" s="55">
        <f t="shared" si="571"/>
        <v>44034</v>
      </c>
      <c r="C548" s="55">
        <f t="shared" si="551"/>
        <v>39545</v>
      </c>
      <c r="D548" s="55">
        <f t="shared" si="552"/>
        <v>89.8</v>
      </c>
      <c r="E548" s="55">
        <f t="shared" si="553"/>
        <v>38310</v>
      </c>
      <c r="F548" s="55"/>
      <c r="G548" s="55">
        <f t="shared" si="554"/>
        <v>87</v>
      </c>
      <c r="H548" s="55">
        <f t="shared" si="555"/>
        <v>77855</v>
      </c>
      <c r="J548" s="75" t="s">
        <v>323</v>
      </c>
      <c r="K548" s="22">
        <v>44034</v>
      </c>
      <c r="L548" s="22">
        <v>39566</v>
      </c>
      <c r="M548" s="75">
        <v>89.8</v>
      </c>
      <c r="N548" s="22">
        <v>38428</v>
      </c>
      <c r="O548" s="75">
        <v>87.3</v>
      </c>
      <c r="P548" s="75"/>
      <c r="Q548" s="22">
        <v>77994</v>
      </c>
      <c r="S548" s="54" t="str">
        <f t="shared" si="562"/>
        <v>85-89</v>
      </c>
      <c r="T548" s="55">
        <f t="shared" si="563"/>
        <v>21</v>
      </c>
      <c r="U548" s="55">
        <f t="shared" si="564"/>
        <v>118</v>
      </c>
      <c r="V548" s="55"/>
      <c r="W548" s="55">
        <f t="shared" si="565"/>
        <v>139</v>
      </c>
      <c r="X548" s="58">
        <f t="shared" si="566"/>
        <v>1.9011406844106464E-3</v>
      </c>
      <c r="Y548" s="55">
        <f t="shared" si="567"/>
        <v>5.25</v>
      </c>
      <c r="Z548" s="55">
        <f t="shared" si="568"/>
        <v>29.5</v>
      </c>
      <c r="AA548" s="90"/>
      <c r="AB548" s="35">
        <f t="shared" si="573"/>
        <v>4</v>
      </c>
      <c r="AC548" s="49" t="s">
        <v>362</v>
      </c>
      <c r="AD548" s="35"/>
      <c r="AE548" s="48" t="str">
        <f t="shared" si="556"/>
        <v>85-89</v>
      </c>
      <c r="AF548" s="45">
        <f t="shared" si="557"/>
        <v>44034</v>
      </c>
      <c r="AG548" s="45">
        <f t="shared" si="558"/>
        <v>39566</v>
      </c>
      <c r="AH548" s="45">
        <f t="shared" si="559"/>
        <v>38428</v>
      </c>
      <c r="AI548" s="46">
        <f t="shared" si="569"/>
        <v>1138</v>
      </c>
      <c r="AJ548" s="1">
        <f t="shared" si="560"/>
        <v>21</v>
      </c>
      <c r="AK548" s="1">
        <f t="shared" si="561"/>
        <v>118</v>
      </c>
    </row>
    <row r="549" spans="1:37" ht="15" thickBot="1" x14ac:dyDescent="0.4">
      <c r="A549" s="54" t="str">
        <f t="shared" si="570"/>
        <v>90+</v>
      </c>
      <c r="B549" s="55">
        <f t="shared" si="571"/>
        <v>27669</v>
      </c>
      <c r="C549" s="55">
        <f t="shared" si="551"/>
        <v>25155</v>
      </c>
      <c r="D549" s="55">
        <f t="shared" si="552"/>
        <v>90.9</v>
      </c>
      <c r="E549" s="55">
        <f t="shared" si="553"/>
        <v>24454</v>
      </c>
      <c r="F549" s="55"/>
      <c r="G549" s="55">
        <f t="shared" si="554"/>
        <v>88.4</v>
      </c>
      <c r="H549" s="55">
        <f t="shared" si="555"/>
        <v>49609</v>
      </c>
      <c r="J549" s="76" t="s">
        <v>324</v>
      </c>
      <c r="K549" s="24">
        <v>27669</v>
      </c>
      <c r="L549" s="24">
        <v>25166</v>
      </c>
      <c r="M549" s="76">
        <v>91</v>
      </c>
      <c r="N549" s="24">
        <v>24514</v>
      </c>
      <c r="O549" s="76">
        <v>88.6</v>
      </c>
      <c r="P549" s="76"/>
      <c r="Q549" s="24">
        <v>49680</v>
      </c>
      <c r="S549" s="57" t="str">
        <f t="shared" si="562"/>
        <v>90+</v>
      </c>
      <c r="T549" s="56">
        <f t="shared" si="563"/>
        <v>11</v>
      </c>
      <c r="U549" s="56">
        <f t="shared" si="564"/>
        <v>60</v>
      </c>
      <c r="V549" s="56"/>
      <c r="W549" s="56">
        <f t="shared" si="565"/>
        <v>71</v>
      </c>
      <c r="X549" s="62">
        <f t="shared" si="566"/>
        <v>9.9583559659605298E-4</v>
      </c>
      <c r="Y549" s="55">
        <f t="shared" si="567"/>
        <v>2.75</v>
      </c>
      <c r="Z549" s="55">
        <f t="shared" si="568"/>
        <v>15</v>
      </c>
      <c r="AA549" s="90"/>
      <c r="AB549" s="35">
        <f t="shared" si="573"/>
        <v>4</v>
      </c>
      <c r="AC549" s="51" t="s">
        <v>366</v>
      </c>
      <c r="AD549" s="2">
        <v>0.7</v>
      </c>
      <c r="AE549" s="48" t="str">
        <f t="shared" si="556"/>
        <v>90+</v>
      </c>
      <c r="AF549" s="45">
        <f t="shared" si="557"/>
        <v>27669</v>
      </c>
      <c r="AG549" s="45">
        <f t="shared" si="558"/>
        <v>25166</v>
      </c>
      <c r="AH549" s="45">
        <f t="shared" si="559"/>
        <v>24514</v>
      </c>
      <c r="AI549" s="46">
        <f t="shared" si="569"/>
        <v>652</v>
      </c>
      <c r="AJ549" s="1">
        <f t="shared" si="560"/>
        <v>11</v>
      </c>
      <c r="AK549" s="1">
        <f t="shared" si="561"/>
        <v>60</v>
      </c>
    </row>
    <row r="550" spans="1:37" ht="15" thickBot="1" x14ac:dyDescent="0.4">
      <c r="A550" s="54" t="str">
        <f t="shared" si="570"/>
        <v>Unknown</v>
      </c>
      <c r="B550" s="55" t="str">
        <f t="shared" si="571"/>
        <v>NA</v>
      </c>
      <c r="C550" s="55">
        <f t="shared" si="551"/>
        <v>60771</v>
      </c>
      <c r="D550" s="55" t="str">
        <f t="shared" si="552"/>
        <v>NA</v>
      </c>
      <c r="E550" s="55">
        <f t="shared" si="553"/>
        <v>20066</v>
      </c>
      <c r="F550" s="55"/>
      <c r="G550" s="55" t="str">
        <f t="shared" si="554"/>
        <v>NA</v>
      </c>
      <c r="H550" s="55">
        <f t="shared" si="555"/>
        <v>80837</v>
      </c>
      <c r="J550" s="75" t="s">
        <v>325</v>
      </c>
      <c r="K550" s="75" t="s">
        <v>326</v>
      </c>
      <c r="L550" s="22">
        <v>59867</v>
      </c>
      <c r="M550" s="75" t="s">
        <v>326</v>
      </c>
      <c r="N550" s="22">
        <v>19207</v>
      </c>
      <c r="O550" s="75" t="s">
        <v>326</v>
      </c>
      <c r="P550" s="75"/>
      <c r="Q550" s="22">
        <v>79074</v>
      </c>
      <c r="S550" s="54" t="str">
        <f t="shared" si="562"/>
        <v>Unknown</v>
      </c>
      <c r="T550" s="54">
        <f t="shared" si="563"/>
        <v>-904</v>
      </c>
      <c r="U550" s="54">
        <f t="shared" si="564"/>
        <v>-859</v>
      </c>
      <c r="V550" s="54"/>
      <c r="W550" s="54">
        <f t="shared" si="565"/>
        <v>-1763</v>
      </c>
      <c r="X550" s="58">
        <f t="shared" si="566"/>
        <v>-8.1839579938439252E-2</v>
      </c>
      <c r="Y550" s="55">
        <f t="shared" si="567"/>
        <v>-226</v>
      </c>
      <c r="Z550" s="55">
        <f t="shared" si="568"/>
        <v>-214.75</v>
      </c>
      <c r="AA550" s="90"/>
      <c r="AB550" s="35">
        <f t="shared" si="573"/>
        <v>4</v>
      </c>
      <c r="AC550" s="50">
        <f>L552/K552</f>
        <v>0.63665059735809626</v>
      </c>
      <c r="AD550" s="2">
        <f>AC550/AD549</f>
        <v>0.90950085336870901</v>
      </c>
      <c r="AE550" s="47" t="str">
        <f t="shared" si="556"/>
        <v>Unknown</v>
      </c>
      <c r="AF550" s="45" t="str">
        <f t="shared" si="557"/>
        <v>NA</v>
      </c>
      <c r="AG550" s="45">
        <f t="shared" si="558"/>
        <v>59867</v>
      </c>
      <c r="AH550" s="45">
        <f t="shared" si="559"/>
        <v>19207</v>
      </c>
      <c r="AI550" s="45">
        <f t="shared" si="569"/>
        <v>40660</v>
      </c>
      <c r="AJ550" s="1">
        <f t="shared" si="560"/>
        <v>-904</v>
      </c>
      <c r="AK550" s="1">
        <f t="shared" si="561"/>
        <v>-859</v>
      </c>
    </row>
    <row r="551" spans="1:37" ht="15" thickBot="1" x14ac:dyDescent="0.4">
      <c r="A551" s="54" t="str">
        <f t="shared" si="570"/>
        <v>12+</v>
      </c>
      <c r="B551" s="55">
        <f t="shared" si="571"/>
        <v>3761140</v>
      </c>
      <c r="C551" s="55">
        <f t="shared" si="551"/>
        <v>2803192</v>
      </c>
      <c r="D551" s="55">
        <f t="shared" si="552"/>
        <v>74.5</v>
      </c>
      <c r="E551" s="55">
        <f t="shared" si="553"/>
        <v>2177629</v>
      </c>
      <c r="F551" s="55"/>
      <c r="G551" s="55">
        <f t="shared" si="554"/>
        <v>57.9</v>
      </c>
      <c r="H551" s="55">
        <f t="shared" si="555"/>
        <v>4980821</v>
      </c>
      <c r="J551" s="76" t="s">
        <v>327</v>
      </c>
      <c r="K551" s="24">
        <v>3761140</v>
      </c>
      <c r="L551" s="24">
        <v>2815197</v>
      </c>
      <c r="M551" s="76">
        <v>74.8</v>
      </c>
      <c r="N551" s="24">
        <v>2263438</v>
      </c>
      <c r="O551" s="76">
        <v>60.2</v>
      </c>
      <c r="P551" s="76"/>
      <c r="Q551" s="24">
        <v>5078635</v>
      </c>
      <c r="S551" s="57" t="str">
        <f t="shared" si="562"/>
        <v>12+</v>
      </c>
      <c r="T551" s="60">
        <f>L551-C551</f>
        <v>12005</v>
      </c>
      <c r="U551" s="60">
        <f t="shared" si="564"/>
        <v>85809</v>
      </c>
      <c r="V551" s="60"/>
      <c r="W551" s="63">
        <f t="shared" si="565"/>
        <v>97814</v>
      </c>
      <c r="X551" s="62">
        <f t="shared" si="566"/>
        <v>1.0868187579214195</v>
      </c>
      <c r="Y551" s="60">
        <f t="shared" si="567"/>
        <v>3001.25</v>
      </c>
      <c r="Z551" s="60">
        <f t="shared" si="568"/>
        <v>21452.25</v>
      </c>
      <c r="AA551" s="91"/>
      <c r="AB551" s="35">
        <f t="shared" si="573"/>
        <v>4</v>
      </c>
      <c r="AC551" s="51" t="s">
        <v>367</v>
      </c>
      <c r="AD551" s="2">
        <v>0.7</v>
      </c>
      <c r="AE551" s="35"/>
      <c r="AF551" s="35"/>
      <c r="AG551" s="38"/>
      <c r="AH551" s="35"/>
      <c r="AI551" s="35"/>
      <c r="AJ551" s="35"/>
      <c r="AK551" s="35"/>
    </row>
    <row r="552" spans="1:37" x14ac:dyDescent="0.35">
      <c r="A552" s="54" t="str">
        <f t="shared" si="570"/>
        <v>ALL</v>
      </c>
      <c r="B552" s="55">
        <f t="shared" si="571"/>
        <v>4421887</v>
      </c>
      <c r="C552" s="55">
        <f t="shared" si="551"/>
        <v>2803192</v>
      </c>
      <c r="D552" s="55">
        <f t="shared" si="552"/>
        <v>63.4</v>
      </c>
      <c r="E552" s="55">
        <f t="shared" si="553"/>
        <v>2177629</v>
      </c>
      <c r="F552" s="55"/>
      <c r="G552" s="55">
        <f t="shared" si="554"/>
        <v>49.2</v>
      </c>
      <c r="H552" s="55">
        <f t="shared" si="555"/>
        <v>4980821</v>
      </c>
      <c r="J552" s="75" t="s">
        <v>328</v>
      </c>
      <c r="K552" s="22">
        <v>4421887</v>
      </c>
      <c r="L552" s="22">
        <v>2815197</v>
      </c>
      <c r="M552" s="75">
        <v>63.7</v>
      </c>
      <c r="N552" s="22">
        <v>2263438</v>
      </c>
      <c r="O552" s="75">
        <v>51.2</v>
      </c>
      <c r="P552" s="75"/>
      <c r="Q552" s="22">
        <v>5078635</v>
      </c>
      <c r="S552" s="54" t="str">
        <f t="shared" si="562"/>
        <v>ALL</v>
      </c>
      <c r="T552" s="60">
        <f t="shared" ref="T552" si="574">L552-C552</f>
        <v>12005</v>
      </c>
      <c r="U552" s="60">
        <f t="shared" si="564"/>
        <v>85809</v>
      </c>
      <c r="V552" s="60"/>
      <c r="W552" s="63">
        <f t="shared" si="565"/>
        <v>97814</v>
      </c>
      <c r="X552" s="58">
        <f t="shared" si="566"/>
        <v>1.0868187579214195</v>
      </c>
      <c r="Y552" s="60">
        <f t="shared" si="567"/>
        <v>3001.25</v>
      </c>
      <c r="Z552" s="60">
        <f t="shared" si="568"/>
        <v>21452.25</v>
      </c>
      <c r="AA552" s="91"/>
      <c r="AB552" s="35">
        <f t="shared" si="573"/>
        <v>4</v>
      </c>
      <c r="AC552" s="50">
        <f>N552/K552</f>
        <v>0.51187151548648802</v>
      </c>
      <c r="AD552" s="2">
        <f>AC552/AD551</f>
        <v>0.73124502212355436</v>
      </c>
      <c r="AE552" s="35"/>
      <c r="AF552" s="35"/>
      <c r="AG552" s="2">
        <f>T551/L551</f>
        <v>4.2643552120864014E-3</v>
      </c>
      <c r="AH552" s="2">
        <f>U551/N551</f>
        <v>3.7910912514502272E-2</v>
      </c>
      <c r="AI552" s="2">
        <f>W551/Q551</f>
        <v>1.9259899559625766E-2</v>
      </c>
      <c r="AJ552" s="35"/>
      <c r="AK552" s="35"/>
    </row>
    <row r="553" spans="1:37" x14ac:dyDescent="0.35">
      <c r="A553" s="110">
        <f>J530</f>
        <v>44396</v>
      </c>
      <c r="B553" s="110"/>
      <c r="C553" s="110"/>
      <c r="D553" s="110"/>
      <c r="E553" s="110"/>
      <c r="F553" s="110"/>
      <c r="G553" s="110"/>
      <c r="H553" s="110"/>
      <c r="J553" s="110">
        <v>44399</v>
      </c>
      <c r="K553" s="110"/>
      <c r="L553" s="110"/>
      <c r="M553" s="110"/>
      <c r="N553" s="110"/>
      <c r="O553" s="110"/>
      <c r="P553" s="110"/>
      <c r="Q553" s="110"/>
      <c r="S553" s="113" t="str">
        <f>"Change " &amp; TEXT(A553,"DDDD MMM DD, YYYY") &amp; " -  " &amp;TEXT(J553,"DDDD MMM DD, YYYY")</f>
        <v>Change Monday Jul 19, 2021 -  Thursday Jul 22, 2021</v>
      </c>
      <c r="T553" s="113"/>
      <c r="U553" s="113"/>
      <c r="V553" s="113"/>
      <c r="W553" s="113"/>
      <c r="X553" s="113"/>
      <c r="Y553" s="113"/>
      <c r="Z553" s="113"/>
      <c r="AA553" s="88"/>
      <c r="AB553" s="35"/>
      <c r="AC553" s="65">
        <f>A553</f>
        <v>44396</v>
      </c>
      <c r="AD553" s="35"/>
      <c r="AE553" s="35"/>
      <c r="AF553" s="35"/>
      <c r="AG553" s="35"/>
      <c r="AH553" s="35"/>
      <c r="AI553" s="35"/>
      <c r="AJ553" s="35"/>
      <c r="AK553" s="35"/>
    </row>
    <row r="554" spans="1:37" ht="36" thickBot="1" x14ac:dyDescent="0.4">
      <c r="A554" s="53" t="str">
        <f>J531</f>
        <v>Age group</v>
      </c>
      <c r="B554" s="53" t="str">
        <f t="shared" ref="B554" si="575">K531</f>
        <v>Population</v>
      </c>
      <c r="C554" s="53" t="str">
        <f t="shared" ref="C554:C575" si="576">L531</f>
        <v>At least 1 dose</v>
      </c>
      <c r="D554" s="53" t="str">
        <f t="shared" ref="D554:D575" si="577">M531</f>
        <v>% of population with at least 1 dose</v>
      </c>
      <c r="E554" s="53" t="str">
        <f t="shared" ref="E554:E575" si="578">N531</f>
        <v>2 doses</v>
      </c>
      <c r="F554" s="53"/>
      <c r="G554" s="53" t="str">
        <f t="shared" ref="G554:G575" si="579">O531</f>
        <v>% of population fully vaccinated</v>
      </c>
      <c r="H554" s="53" t="str">
        <f t="shared" ref="H554:H575" si="580">Q531</f>
        <v>Total administered</v>
      </c>
      <c r="J554" s="25" t="s">
        <v>305</v>
      </c>
      <c r="K554" s="25" t="s">
        <v>2</v>
      </c>
      <c r="L554" s="25" t="s">
        <v>368</v>
      </c>
      <c r="M554" s="25" t="s">
        <v>306</v>
      </c>
      <c r="N554" s="25" t="s">
        <v>369</v>
      </c>
      <c r="O554" s="25" t="s">
        <v>307</v>
      </c>
      <c r="P554" s="25"/>
      <c r="Q554" s="25" t="s">
        <v>304</v>
      </c>
      <c r="S554" s="53" t="s">
        <v>305</v>
      </c>
      <c r="T554" s="53" t="s">
        <v>302</v>
      </c>
      <c r="U554" s="53" t="s">
        <v>303</v>
      </c>
      <c r="V554" s="53" t="s">
        <v>390</v>
      </c>
      <c r="W554" s="53" t="s">
        <v>304</v>
      </c>
      <c r="X554" s="53" t="s">
        <v>335</v>
      </c>
      <c r="Y554" s="53" t="s">
        <v>336</v>
      </c>
      <c r="Z554" s="53" t="s">
        <v>337</v>
      </c>
      <c r="AA554" s="53" t="s">
        <v>391</v>
      </c>
      <c r="AB554" s="35"/>
      <c r="AC554" s="49" t="s">
        <v>365</v>
      </c>
      <c r="AD554" s="64"/>
      <c r="AE554" s="47" t="str">
        <f t="shared" ref="AE554:AE573" si="581">J554</f>
        <v>Age group</v>
      </c>
      <c r="AF554" s="47" t="str">
        <f t="shared" ref="AF554:AF573" si="582">K554</f>
        <v>Population</v>
      </c>
      <c r="AG554" s="47" t="str">
        <f t="shared" ref="AG554:AG573" si="583">L554</f>
        <v>At least 1 dose</v>
      </c>
      <c r="AH554" s="47" t="str">
        <f t="shared" ref="AH554:AH573" si="584">N554</f>
        <v>2 doses</v>
      </c>
      <c r="AI554" s="47" t="s">
        <v>334</v>
      </c>
      <c r="AJ554" s="47" t="str">
        <f t="shared" ref="AJ554:AJ573" si="585">T554</f>
        <v>Dose 1</v>
      </c>
      <c r="AK554" s="47" t="str">
        <f t="shared" ref="AK554:AK573" si="586">U554</f>
        <v>Dose 2</v>
      </c>
    </row>
    <row r="555" spans="1:37" ht="15" thickBot="1" x14ac:dyDescent="0.4">
      <c r="A555" s="54" t="str">
        <f>J532</f>
        <v>00-11</v>
      </c>
      <c r="B555" s="55">
        <f>K532</f>
        <v>660747</v>
      </c>
      <c r="C555" s="55">
        <f t="shared" si="576"/>
        <v>0</v>
      </c>
      <c r="D555" s="55">
        <f t="shared" si="577"/>
        <v>0</v>
      </c>
      <c r="E555" s="55">
        <f t="shared" si="578"/>
        <v>0</v>
      </c>
      <c r="F555" s="55"/>
      <c r="G555" s="55">
        <f t="shared" si="579"/>
        <v>0</v>
      </c>
      <c r="H555" s="55">
        <f t="shared" si="580"/>
        <v>0</v>
      </c>
      <c r="J555" s="75" t="s">
        <v>308</v>
      </c>
      <c r="K555" s="22">
        <v>660747</v>
      </c>
      <c r="L555" s="75">
        <v>0</v>
      </c>
      <c r="M555" s="75">
        <v>0</v>
      </c>
      <c r="N555" s="75">
        <v>0</v>
      </c>
      <c r="O555" s="75">
        <v>0</v>
      </c>
      <c r="P555" s="75"/>
      <c r="Q555" s="75">
        <v>0</v>
      </c>
      <c r="S555" s="54" t="str">
        <f t="shared" ref="S555:S575" si="587">A555</f>
        <v>00-11</v>
      </c>
      <c r="T555" s="55">
        <f t="shared" ref="T555:T573" si="588">L555-C555</f>
        <v>0</v>
      </c>
      <c r="U555" s="55">
        <f t="shared" ref="U555:U575" si="589">N555-E555</f>
        <v>0</v>
      </c>
      <c r="V555" s="55"/>
      <c r="W555" s="55">
        <f t="shared" ref="W555:W575" si="590">Q555-H555</f>
        <v>0</v>
      </c>
      <c r="X555" s="58">
        <f t="shared" ref="X555:X575" si="591">T555/T$299</f>
        <v>0</v>
      </c>
      <c r="Y555" s="55">
        <f t="shared" ref="Y555:Y575" si="592">T555/$AB555</f>
        <v>0</v>
      </c>
      <c r="Z555" s="55">
        <f t="shared" ref="Z555:Z575" si="593">U555/$AB555</f>
        <v>0</v>
      </c>
      <c r="AA555" s="90"/>
      <c r="AB555" s="35">
        <f>IF(DATEDIF(A553,J553,"D")&lt;1,1,DATEDIF(A553,J553,"D"))</f>
        <v>3</v>
      </c>
      <c r="AC555" s="51" t="s">
        <v>366</v>
      </c>
      <c r="AD555" s="2">
        <v>0.7</v>
      </c>
      <c r="AE555" s="47" t="str">
        <f t="shared" si="581"/>
        <v>00-11</v>
      </c>
      <c r="AF555" s="45">
        <f t="shared" si="582"/>
        <v>660747</v>
      </c>
      <c r="AG555" s="45">
        <f t="shared" si="583"/>
        <v>0</v>
      </c>
      <c r="AH555" s="45">
        <f t="shared" si="584"/>
        <v>0</v>
      </c>
      <c r="AI555" s="45">
        <f t="shared" ref="AI555:AI573" si="594">AG555-AH555</f>
        <v>0</v>
      </c>
      <c r="AJ555" s="1">
        <f t="shared" si="585"/>
        <v>0</v>
      </c>
      <c r="AK555" s="1">
        <f t="shared" si="586"/>
        <v>0</v>
      </c>
    </row>
    <row r="556" spans="1:37" ht="15" thickBot="1" x14ac:dyDescent="0.4">
      <c r="A556" s="54" t="str">
        <f t="shared" ref="A556:A575" si="595">J533</f>
        <v>12-14</v>
      </c>
      <c r="B556" s="55">
        <f t="shared" ref="B556:B575" si="596">K533</f>
        <v>162530</v>
      </c>
      <c r="C556" s="60">
        <f t="shared" si="576"/>
        <v>100740</v>
      </c>
      <c r="D556" s="55">
        <f t="shared" si="577"/>
        <v>62</v>
      </c>
      <c r="E556" s="60">
        <f t="shared" si="578"/>
        <v>64585</v>
      </c>
      <c r="F556" s="60"/>
      <c r="G556" s="55">
        <f t="shared" si="579"/>
        <v>39.700000000000003</v>
      </c>
      <c r="H556" s="55">
        <f t="shared" si="580"/>
        <v>165325</v>
      </c>
      <c r="J556" s="82" t="str">
        <f t="shared" ref="J556" si="597">S533</f>
        <v>12-14</v>
      </c>
      <c r="K556" s="24">
        <v>162530</v>
      </c>
      <c r="L556" s="24">
        <v>101623</v>
      </c>
      <c r="M556" s="76">
        <v>62.5</v>
      </c>
      <c r="N556" s="24">
        <v>70451</v>
      </c>
      <c r="O556" s="76">
        <v>43.4</v>
      </c>
      <c r="P556" s="76"/>
      <c r="Q556" s="24">
        <v>172074</v>
      </c>
      <c r="S556" s="59" t="str">
        <f t="shared" si="587"/>
        <v>12-14</v>
      </c>
      <c r="T556" s="60">
        <f t="shared" si="588"/>
        <v>883</v>
      </c>
      <c r="U556" s="60">
        <f t="shared" si="589"/>
        <v>5866</v>
      </c>
      <c r="V556" s="60"/>
      <c r="W556" s="60">
        <f t="shared" si="590"/>
        <v>6749</v>
      </c>
      <c r="X556" s="61">
        <f t="shared" si="591"/>
        <v>7.9938439254028604E-2</v>
      </c>
      <c r="Y556" s="60">
        <f t="shared" si="592"/>
        <v>294.33333333333331</v>
      </c>
      <c r="Z556" s="60">
        <f t="shared" si="593"/>
        <v>1955.3333333333333</v>
      </c>
      <c r="AA556" s="91"/>
      <c r="AB556" s="35">
        <f>AB555</f>
        <v>3</v>
      </c>
      <c r="AC556" s="50">
        <f>C574/B574</f>
        <v>0.74849566886635432</v>
      </c>
      <c r="AD556" s="2">
        <f>AC556/AD555</f>
        <v>1.0692795269519348</v>
      </c>
      <c r="AE556" s="47" t="str">
        <f t="shared" si="581"/>
        <v>12-14</v>
      </c>
      <c r="AF556" s="45">
        <f t="shared" si="582"/>
        <v>162530</v>
      </c>
      <c r="AG556" s="45">
        <f t="shared" si="583"/>
        <v>101623</v>
      </c>
      <c r="AH556" s="45">
        <f t="shared" si="584"/>
        <v>70451</v>
      </c>
      <c r="AI556" s="45">
        <f t="shared" si="594"/>
        <v>31172</v>
      </c>
      <c r="AJ556" s="1">
        <f t="shared" si="585"/>
        <v>883</v>
      </c>
      <c r="AK556" s="1">
        <f t="shared" si="586"/>
        <v>5866</v>
      </c>
    </row>
    <row r="557" spans="1:37" ht="15" thickBot="1" x14ac:dyDescent="0.4">
      <c r="A557" s="54" t="str">
        <f t="shared" si="595"/>
        <v>15-19</v>
      </c>
      <c r="B557" s="55">
        <f t="shared" si="596"/>
        <v>256743</v>
      </c>
      <c r="C557" s="60">
        <f t="shared" si="576"/>
        <v>166890</v>
      </c>
      <c r="D557" s="55">
        <f t="shared" si="577"/>
        <v>65</v>
      </c>
      <c r="E557" s="60">
        <f t="shared" si="578"/>
        <v>113906</v>
      </c>
      <c r="F557" s="60"/>
      <c r="G557" s="55">
        <f t="shared" si="579"/>
        <v>44.4</v>
      </c>
      <c r="H557" s="55">
        <f t="shared" si="580"/>
        <v>280796</v>
      </c>
      <c r="J557" s="75" t="s">
        <v>309</v>
      </c>
      <c r="K557" s="22">
        <v>256743</v>
      </c>
      <c r="L557" s="22">
        <v>167967</v>
      </c>
      <c r="M557" s="75">
        <v>65.400000000000006</v>
      </c>
      <c r="N557" s="22">
        <v>122179</v>
      </c>
      <c r="O557" s="75">
        <v>47.6</v>
      </c>
      <c r="P557" s="75"/>
      <c r="Q557" s="22">
        <v>290146</v>
      </c>
      <c r="S557" s="54" t="str">
        <f t="shared" si="587"/>
        <v>15-19</v>
      </c>
      <c r="T557" s="60">
        <f t="shared" si="588"/>
        <v>1077</v>
      </c>
      <c r="U557" s="60">
        <f t="shared" si="589"/>
        <v>8273</v>
      </c>
      <c r="V557" s="60"/>
      <c r="W557" s="60">
        <f t="shared" si="590"/>
        <v>9350</v>
      </c>
      <c r="X557" s="61">
        <f t="shared" si="591"/>
        <v>9.7501357957631721E-2</v>
      </c>
      <c r="Y557" s="60">
        <f t="shared" si="592"/>
        <v>359</v>
      </c>
      <c r="Z557" s="60">
        <f t="shared" si="593"/>
        <v>2757.6666666666665</v>
      </c>
      <c r="AA557" s="91"/>
      <c r="AB557" s="35">
        <f t="shared" ref="AB557:AB575" si="598">AB556</f>
        <v>3</v>
      </c>
      <c r="AC557" s="52" t="s">
        <v>367</v>
      </c>
      <c r="AD557" s="2">
        <v>0.7</v>
      </c>
      <c r="AE557" s="47" t="str">
        <f t="shared" si="581"/>
        <v>15-19</v>
      </c>
      <c r="AF557" s="45">
        <f t="shared" si="582"/>
        <v>256743</v>
      </c>
      <c r="AG557" s="45">
        <f t="shared" si="583"/>
        <v>167967</v>
      </c>
      <c r="AH557" s="45">
        <f t="shared" si="584"/>
        <v>122179</v>
      </c>
      <c r="AI557" s="45">
        <f t="shared" si="594"/>
        <v>45788</v>
      </c>
      <c r="AJ557" s="1">
        <f t="shared" si="585"/>
        <v>1077</v>
      </c>
      <c r="AK557" s="1">
        <f t="shared" si="586"/>
        <v>8273</v>
      </c>
    </row>
    <row r="558" spans="1:37" ht="15" thickBot="1" x14ac:dyDescent="0.4">
      <c r="A558" s="54" t="str">
        <f t="shared" si="595"/>
        <v>20-24</v>
      </c>
      <c r="B558" s="55">
        <f t="shared" si="596"/>
        <v>277328</v>
      </c>
      <c r="C558" s="55">
        <f t="shared" si="576"/>
        <v>173564</v>
      </c>
      <c r="D558" s="55">
        <f t="shared" si="577"/>
        <v>62.6</v>
      </c>
      <c r="E558" s="55">
        <f t="shared" si="578"/>
        <v>119885</v>
      </c>
      <c r="F558" s="55"/>
      <c r="G558" s="55">
        <f t="shared" si="579"/>
        <v>43.2</v>
      </c>
      <c r="H558" s="55">
        <f t="shared" si="580"/>
        <v>293449</v>
      </c>
      <c r="J558" s="76" t="s">
        <v>310</v>
      </c>
      <c r="K558" s="24">
        <v>277328</v>
      </c>
      <c r="L558" s="24">
        <v>174643</v>
      </c>
      <c r="M558" s="76">
        <v>63</v>
      </c>
      <c r="N558" s="24">
        <v>126098</v>
      </c>
      <c r="O558" s="76">
        <v>45.5</v>
      </c>
      <c r="P558" s="76"/>
      <c r="Q558" s="24">
        <v>300741</v>
      </c>
      <c r="S558" s="57" t="str">
        <f t="shared" si="587"/>
        <v>20-24</v>
      </c>
      <c r="T558" s="56">
        <f t="shared" si="588"/>
        <v>1079</v>
      </c>
      <c r="U558" s="56">
        <f t="shared" si="589"/>
        <v>6213</v>
      </c>
      <c r="V558" s="56"/>
      <c r="W558" s="56">
        <f t="shared" si="590"/>
        <v>7292</v>
      </c>
      <c r="X558" s="62">
        <f t="shared" si="591"/>
        <v>9.768241897519464E-2</v>
      </c>
      <c r="Y558" s="55">
        <f t="shared" si="592"/>
        <v>359.66666666666669</v>
      </c>
      <c r="Z558" s="55">
        <f t="shared" si="593"/>
        <v>2071</v>
      </c>
      <c r="AA558" s="90"/>
      <c r="AB558" s="35">
        <f t="shared" si="598"/>
        <v>3</v>
      </c>
      <c r="AC558" s="50">
        <f>E574/B574</f>
        <v>0.60179573214504112</v>
      </c>
      <c r="AD558" s="2">
        <f>AC558/AD557</f>
        <v>0.8597081887786302</v>
      </c>
      <c r="AE558" s="47" t="str">
        <f t="shared" si="581"/>
        <v>20-24</v>
      </c>
      <c r="AF558" s="45">
        <f t="shared" si="582"/>
        <v>277328</v>
      </c>
      <c r="AG558" s="45">
        <f t="shared" si="583"/>
        <v>174643</v>
      </c>
      <c r="AH558" s="45">
        <f t="shared" si="584"/>
        <v>126098</v>
      </c>
      <c r="AI558" s="45">
        <f t="shared" si="594"/>
        <v>48545</v>
      </c>
      <c r="AJ558" s="1">
        <f t="shared" si="585"/>
        <v>1079</v>
      </c>
      <c r="AK558" s="1">
        <f t="shared" si="586"/>
        <v>6213</v>
      </c>
    </row>
    <row r="559" spans="1:37" ht="15" thickBot="1" x14ac:dyDescent="0.4">
      <c r="A559" s="54" t="str">
        <f t="shared" si="595"/>
        <v>25-29</v>
      </c>
      <c r="B559" s="55">
        <f t="shared" si="596"/>
        <v>314508</v>
      </c>
      <c r="C559" s="55">
        <f t="shared" si="576"/>
        <v>190962</v>
      </c>
      <c r="D559" s="55">
        <f t="shared" si="577"/>
        <v>60.7</v>
      </c>
      <c r="E559" s="55">
        <f t="shared" si="578"/>
        <v>136487</v>
      </c>
      <c r="F559" s="55"/>
      <c r="G559" s="55">
        <f t="shared" si="579"/>
        <v>43.4</v>
      </c>
      <c r="H559" s="55">
        <f t="shared" si="580"/>
        <v>327449</v>
      </c>
      <c r="J559" s="75" t="s">
        <v>311</v>
      </c>
      <c r="K559" s="22">
        <v>314508</v>
      </c>
      <c r="L559" s="22">
        <v>192128</v>
      </c>
      <c r="M559" s="75">
        <v>61.1</v>
      </c>
      <c r="N559" s="22">
        <v>142583</v>
      </c>
      <c r="O559" s="75">
        <v>45.3</v>
      </c>
      <c r="P559" s="75"/>
      <c r="Q559" s="22">
        <v>334711</v>
      </c>
      <c r="S559" s="54" t="str">
        <f t="shared" si="587"/>
        <v>25-29</v>
      </c>
      <c r="T559" s="55">
        <f t="shared" si="588"/>
        <v>1166</v>
      </c>
      <c r="U559" s="55">
        <f t="shared" si="589"/>
        <v>6096</v>
      </c>
      <c r="V559" s="55"/>
      <c r="W559" s="55">
        <f t="shared" si="590"/>
        <v>7262</v>
      </c>
      <c r="X559" s="58">
        <f t="shared" si="591"/>
        <v>0.10555857323918161</v>
      </c>
      <c r="Y559" s="55">
        <f t="shared" si="592"/>
        <v>388.66666666666669</v>
      </c>
      <c r="Z559" s="55">
        <f t="shared" si="593"/>
        <v>2032</v>
      </c>
      <c r="AA559" s="90"/>
      <c r="AB559" s="35">
        <f t="shared" si="598"/>
        <v>3</v>
      </c>
      <c r="AC559" s="49" t="s">
        <v>363</v>
      </c>
      <c r="AD559" s="35"/>
      <c r="AE559" s="47" t="str">
        <f t="shared" si="581"/>
        <v>25-29</v>
      </c>
      <c r="AF559" s="45">
        <f t="shared" si="582"/>
        <v>314508</v>
      </c>
      <c r="AG559" s="45">
        <f t="shared" si="583"/>
        <v>192128</v>
      </c>
      <c r="AH559" s="45">
        <f t="shared" si="584"/>
        <v>142583</v>
      </c>
      <c r="AI559" s="45">
        <f t="shared" si="594"/>
        <v>49545</v>
      </c>
      <c r="AJ559" s="1">
        <f t="shared" si="585"/>
        <v>1166</v>
      </c>
      <c r="AK559" s="1">
        <f t="shared" si="586"/>
        <v>6096</v>
      </c>
    </row>
    <row r="560" spans="1:37" ht="15" thickBot="1" x14ac:dyDescent="0.4">
      <c r="A560" s="54" t="str">
        <f t="shared" si="595"/>
        <v>30-34</v>
      </c>
      <c r="B560" s="55">
        <f t="shared" si="596"/>
        <v>356228</v>
      </c>
      <c r="C560" s="55">
        <f t="shared" si="576"/>
        <v>225894</v>
      </c>
      <c r="D560" s="55">
        <f t="shared" si="577"/>
        <v>63.4</v>
      </c>
      <c r="E560" s="55">
        <f t="shared" si="578"/>
        <v>169057</v>
      </c>
      <c r="F560" s="55"/>
      <c r="G560" s="55">
        <f t="shared" si="579"/>
        <v>47.5</v>
      </c>
      <c r="H560" s="55">
        <f t="shared" si="580"/>
        <v>394951</v>
      </c>
      <c r="J560" s="76" t="s">
        <v>312</v>
      </c>
      <c r="K560" s="24">
        <v>356228</v>
      </c>
      <c r="L560" s="24">
        <v>227115</v>
      </c>
      <c r="M560" s="76">
        <v>63.8</v>
      </c>
      <c r="N560" s="24">
        <v>175615</v>
      </c>
      <c r="O560" s="76">
        <v>49.3</v>
      </c>
      <c r="P560" s="76"/>
      <c r="Q560" s="24">
        <v>402730</v>
      </c>
      <c r="S560" s="57" t="str">
        <f t="shared" si="587"/>
        <v>30-34</v>
      </c>
      <c r="T560" s="56">
        <f t="shared" si="588"/>
        <v>1221</v>
      </c>
      <c r="U560" s="56">
        <f t="shared" si="589"/>
        <v>6558</v>
      </c>
      <c r="V560" s="56"/>
      <c r="W560" s="56">
        <f t="shared" si="590"/>
        <v>7779</v>
      </c>
      <c r="X560" s="62">
        <f t="shared" si="591"/>
        <v>0.11053775122216186</v>
      </c>
      <c r="Y560" s="55">
        <f t="shared" si="592"/>
        <v>407</v>
      </c>
      <c r="Z560" s="55">
        <f t="shared" si="593"/>
        <v>2186</v>
      </c>
      <c r="AA560" s="90"/>
      <c r="AB560" s="35">
        <f t="shared" si="598"/>
        <v>3</v>
      </c>
      <c r="AC560" s="51" t="s">
        <v>366</v>
      </c>
      <c r="AD560" s="2">
        <v>0.7</v>
      </c>
      <c r="AE560" s="47" t="str">
        <f t="shared" si="581"/>
        <v>30-34</v>
      </c>
      <c r="AF560" s="45">
        <f t="shared" si="582"/>
        <v>356228</v>
      </c>
      <c r="AG560" s="45">
        <f t="shared" si="583"/>
        <v>227115</v>
      </c>
      <c r="AH560" s="45">
        <f t="shared" si="584"/>
        <v>175615</v>
      </c>
      <c r="AI560" s="45">
        <f t="shared" si="594"/>
        <v>51500</v>
      </c>
      <c r="AJ560" s="1">
        <f t="shared" si="585"/>
        <v>1221</v>
      </c>
      <c r="AK560" s="1">
        <f t="shared" si="586"/>
        <v>6558</v>
      </c>
    </row>
    <row r="561" spans="1:37" ht="15" thickBot="1" x14ac:dyDescent="0.4">
      <c r="A561" s="54" t="str">
        <f t="shared" si="595"/>
        <v>35-39</v>
      </c>
      <c r="B561" s="55">
        <f t="shared" si="596"/>
        <v>359302</v>
      </c>
      <c r="C561" s="55">
        <f t="shared" si="576"/>
        <v>244009</v>
      </c>
      <c r="D561" s="55">
        <f t="shared" si="577"/>
        <v>67.900000000000006</v>
      </c>
      <c r="E561" s="55">
        <f t="shared" si="578"/>
        <v>187267</v>
      </c>
      <c r="F561" s="55"/>
      <c r="G561" s="55">
        <f t="shared" si="579"/>
        <v>52.1</v>
      </c>
      <c r="H561" s="55">
        <f t="shared" si="580"/>
        <v>431276</v>
      </c>
      <c r="J561" s="75" t="s">
        <v>313</v>
      </c>
      <c r="K561" s="22">
        <v>359302</v>
      </c>
      <c r="L561" s="22">
        <v>245155</v>
      </c>
      <c r="M561" s="75">
        <v>68.2</v>
      </c>
      <c r="N561" s="22">
        <v>194197</v>
      </c>
      <c r="O561" s="75">
        <v>54</v>
      </c>
      <c r="P561" s="75"/>
      <c r="Q561" s="22">
        <v>439352</v>
      </c>
      <c r="S561" s="54" t="str">
        <f t="shared" si="587"/>
        <v>35-39</v>
      </c>
      <c r="T561" s="55">
        <f t="shared" si="588"/>
        <v>1146</v>
      </c>
      <c r="U561" s="55">
        <f t="shared" si="589"/>
        <v>6930</v>
      </c>
      <c r="V561" s="55"/>
      <c r="W561" s="55">
        <f t="shared" si="590"/>
        <v>8076</v>
      </c>
      <c r="X561" s="58">
        <f t="shared" si="591"/>
        <v>0.10374796306355241</v>
      </c>
      <c r="Y561" s="55">
        <f t="shared" si="592"/>
        <v>382</v>
      </c>
      <c r="Z561" s="55">
        <f t="shared" si="593"/>
        <v>2310</v>
      </c>
      <c r="AA561" s="90"/>
      <c r="AB561" s="35">
        <f t="shared" si="598"/>
        <v>3</v>
      </c>
      <c r="AC561" s="50">
        <f>C575/B575</f>
        <v>0.63665059735809626</v>
      </c>
      <c r="AD561" s="2">
        <f>AC561/AD560</f>
        <v>0.90950085336870901</v>
      </c>
      <c r="AE561" s="47" t="str">
        <f t="shared" si="581"/>
        <v>35-39</v>
      </c>
      <c r="AF561" s="45">
        <f t="shared" si="582"/>
        <v>359302</v>
      </c>
      <c r="AG561" s="45">
        <f t="shared" si="583"/>
        <v>245155</v>
      </c>
      <c r="AH561" s="45">
        <f t="shared" si="584"/>
        <v>194197</v>
      </c>
      <c r="AI561" s="45">
        <f t="shared" si="594"/>
        <v>50958</v>
      </c>
      <c r="AJ561" s="1">
        <f t="shared" si="585"/>
        <v>1146</v>
      </c>
      <c r="AK561" s="1">
        <f t="shared" si="586"/>
        <v>6930</v>
      </c>
    </row>
    <row r="562" spans="1:37" ht="15" thickBot="1" x14ac:dyDescent="0.4">
      <c r="A562" s="54" t="str">
        <f t="shared" si="595"/>
        <v>40-44</v>
      </c>
      <c r="B562" s="55">
        <f t="shared" si="596"/>
        <v>319889</v>
      </c>
      <c r="C562" s="55">
        <f t="shared" si="576"/>
        <v>229411</v>
      </c>
      <c r="D562" s="55">
        <f t="shared" si="577"/>
        <v>71.7</v>
      </c>
      <c r="E562" s="55">
        <f t="shared" si="578"/>
        <v>182638</v>
      </c>
      <c r="F562" s="55"/>
      <c r="G562" s="55">
        <f t="shared" si="579"/>
        <v>57.1</v>
      </c>
      <c r="H562" s="55">
        <f t="shared" si="580"/>
        <v>412049</v>
      </c>
      <c r="J562" s="76" t="s">
        <v>314</v>
      </c>
      <c r="K562" s="24">
        <v>319889</v>
      </c>
      <c r="L562" s="24">
        <v>230355</v>
      </c>
      <c r="M562" s="76">
        <v>72</v>
      </c>
      <c r="N562" s="24">
        <v>188799</v>
      </c>
      <c r="O562" s="76">
        <v>59</v>
      </c>
      <c r="P562" s="76"/>
      <c r="Q562" s="24">
        <v>419154</v>
      </c>
      <c r="S562" s="57" t="str">
        <f t="shared" si="587"/>
        <v>40-44</v>
      </c>
      <c r="T562" s="56">
        <f t="shared" si="588"/>
        <v>944</v>
      </c>
      <c r="U562" s="56">
        <f t="shared" si="589"/>
        <v>6161</v>
      </c>
      <c r="V562" s="56"/>
      <c r="W562" s="56">
        <f t="shared" si="590"/>
        <v>7105</v>
      </c>
      <c r="X562" s="62">
        <f t="shared" si="591"/>
        <v>8.546080028969763E-2</v>
      </c>
      <c r="Y562" s="55">
        <f t="shared" si="592"/>
        <v>314.66666666666669</v>
      </c>
      <c r="Z562" s="55">
        <f t="shared" si="593"/>
        <v>2053.6666666666665</v>
      </c>
      <c r="AA562" s="90"/>
      <c r="AB562" s="35">
        <f t="shared" si="598"/>
        <v>3</v>
      </c>
      <c r="AC562" s="52" t="s">
        <v>367</v>
      </c>
      <c r="AD562" s="2">
        <v>0.7</v>
      </c>
      <c r="AE562" s="47" t="str">
        <f t="shared" si="581"/>
        <v>40-44</v>
      </c>
      <c r="AF562" s="45">
        <f t="shared" si="582"/>
        <v>319889</v>
      </c>
      <c r="AG562" s="45">
        <f t="shared" si="583"/>
        <v>230355</v>
      </c>
      <c r="AH562" s="45">
        <f t="shared" si="584"/>
        <v>188799</v>
      </c>
      <c r="AI562" s="45">
        <f t="shared" si="594"/>
        <v>41556</v>
      </c>
      <c r="AJ562" s="1">
        <f t="shared" si="585"/>
        <v>944</v>
      </c>
      <c r="AK562" s="1">
        <f t="shared" si="586"/>
        <v>6161</v>
      </c>
    </row>
    <row r="563" spans="1:37" ht="15" thickBot="1" x14ac:dyDescent="0.4">
      <c r="A563" s="54" t="str">
        <f t="shared" si="595"/>
        <v>45-49</v>
      </c>
      <c r="B563" s="55">
        <f t="shared" si="596"/>
        <v>288547</v>
      </c>
      <c r="C563" s="55">
        <f t="shared" si="576"/>
        <v>214709</v>
      </c>
      <c r="D563" s="55">
        <f t="shared" si="577"/>
        <v>74.400000000000006</v>
      </c>
      <c r="E563" s="55">
        <f t="shared" si="578"/>
        <v>175206</v>
      </c>
      <c r="F563" s="55"/>
      <c r="G563" s="55">
        <f t="shared" si="579"/>
        <v>60.7</v>
      </c>
      <c r="H563" s="55">
        <f t="shared" si="580"/>
        <v>389915</v>
      </c>
      <c r="J563" s="75" t="s">
        <v>315</v>
      </c>
      <c r="K563" s="22">
        <v>288547</v>
      </c>
      <c r="L563" s="22">
        <v>215525</v>
      </c>
      <c r="M563" s="75">
        <v>74.7</v>
      </c>
      <c r="N563" s="22">
        <v>180574</v>
      </c>
      <c r="O563" s="75">
        <v>62.6</v>
      </c>
      <c r="P563" s="75"/>
      <c r="Q563" s="22">
        <v>396099</v>
      </c>
      <c r="S563" s="54" t="str">
        <f t="shared" si="587"/>
        <v>45-49</v>
      </c>
      <c r="T563" s="55">
        <f t="shared" si="588"/>
        <v>816</v>
      </c>
      <c r="U563" s="55">
        <f t="shared" si="589"/>
        <v>5368</v>
      </c>
      <c r="V563" s="55"/>
      <c r="W563" s="55">
        <f t="shared" si="590"/>
        <v>6184</v>
      </c>
      <c r="X563" s="58">
        <f t="shared" si="591"/>
        <v>7.3872895165670832E-2</v>
      </c>
      <c r="Y563" s="55">
        <f t="shared" si="592"/>
        <v>272</v>
      </c>
      <c r="Z563" s="55">
        <f t="shared" si="593"/>
        <v>1789.3333333333333</v>
      </c>
      <c r="AA563" s="90"/>
      <c r="AB563" s="35">
        <f t="shared" si="598"/>
        <v>3</v>
      </c>
      <c r="AC563" s="50">
        <f>E575/B575</f>
        <v>0.51187151548648802</v>
      </c>
      <c r="AD563" s="2">
        <f>AC563/AD562</f>
        <v>0.73124502212355436</v>
      </c>
      <c r="AE563" s="47" t="str">
        <f t="shared" si="581"/>
        <v>45-49</v>
      </c>
      <c r="AF563" s="45">
        <f t="shared" si="582"/>
        <v>288547</v>
      </c>
      <c r="AG563" s="45">
        <f t="shared" si="583"/>
        <v>215525</v>
      </c>
      <c r="AH563" s="45">
        <f t="shared" si="584"/>
        <v>180574</v>
      </c>
      <c r="AI563" s="45">
        <f t="shared" si="594"/>
        <v>34951</v>
      </c>
      <c r="AJ563" s="1">
        <f t="shared" si="585"/>
        <v>816</v>
      </c>
      <c r="AK563" s="1">
        <f t="shared" si="586"/>
        <v>5368</v>
      </c>
    </row>
    <row r="564" spans="1:37" ht="15" thickBot="1" x14ac:dyDescent="0.4">
      <c r="A564" s="54" t="str">
        <f t="shared" si="595"/>
        <v>50-54</v>
      </c>
      <c r="B564" s="55">
        <f t="shared" si="596"/>
        <v>266491</v>
      </c>
      <c r="C564" s="55">
        <f t="shared" si="576"/>
        <v>207489</v>
      </c>
      <c r="D564" s="55">
        <f t="shared" si="577"/>
        <v>77.900000000000006</v>
      </c>
      <c r="E564" s="55">
        <f t="shared" si="578"/>
        <v>174479</v>
      </c>
      <c r="F564" s="55"/>
      <c r="G564" s="55">
        <f t="shared" si="579"/>
        <v>65.5</v>
      </c>
      <c r="H564" s="55">
        <f t="shared" si="580"/>
        <v>381968</v>
      </c>
      <c r="J564" s="76" t="s">
        <v>316</v>
      </c>
      <c r="K564" s="24">
        <v>266491</v>
      </c>
      <c r="L564" s="24">
        <v>208101</v>
      </c>
      <c r="M564" s="76">
        <v>78.099999999999994</v>
      </c>
      <c r="N564" s="24">
        <v>179005</v>
      </c>
      <c r="O564" s="76">
        <v>67.2</v>
      </c>
      <c r="P564" s="76"/>
      <c r="Q564" s="24">
        <v>387106</v>
      </c>
      <c r="S564" s="57" t="str">
        <f t="shared" si="587"/>
        <v>50-54</v>
      </c>
      <c r="T564" s="56">
        <f t="shared" si="588"/>
        <v>612</v>
      </c>
      <c r="U564" s="56">
        <f t="shared" si="589"/>
        <v>4526</v>
      </c>
      <c r="V564" s="56"/>
      <c r="W564" s="56">
        <f t="shared" si="590"/>
        <v>5138</v>
      </c>
      <c r="X564" s="62">
        <f t="shared" si="591"/>
        <v>5.5404671374253124E-2</v>
      </c>
      <c r="Y564" s="55">
        <f t="shared" si="592"/>
        <v>204</v>
      </c>
      <c r="Z564" s="55">
        <f t="shared" si="593"/>
        <v>1508.6666666666667</v>
      </c>
      <c r="AA564" s="90"/>
      <c r="AB564" s="35">
        <f t="shared" si="598"/>
        <v>3</v>
      </c>
      <c r="AC564" s="35"/>
      <c r="AD564" s="36"/>
      <c r="AE564" s="47" t="str">
        <f t="shared" si="581"/>
        <v>50-54</v>
      </c>
      <c r="AF564" s="45">
        <f t="shared" si="582"/>
        <v>266491</v>
      </c>
      <c r="AG564" s="45">
        <f t="shared" si="583"/>
        <v>208101</v>
      </c>
      <c r="AH564" s="45">
        <f t="shared" si="584"/>
        <v>179005</v>
      </c>
      <c r="AI564" s="45">
        <f t="shared" si="594"/>
        <v>29096</v>
      </c>
      <c r="AJ564" s="1">
        <f t="shared" si="585"/>
        <v>612</v>
      </c>
      <c r="AK564" s="1">
        <f t="shared" si="586"/>
        <v>4526</v>
      </c>
    </row>
    <row r="565" spans="1:37" ht="15" thickBot="1" x14ac:dyDescent="0.4">
      <c r="A565" s="54" t="str">
        <f t="shared" si="595"/>
        <v>55-59</v>
      </c>
      <c r="B565" s="55">
        <f t="shared" si="596"/>
        <v>284260</v>
      </c>
      <c r="C565" s="55">
        <f t="shared" si="576"/>
        <v>224194</v>
      </c>
      <c r="D565" s="55">
        <f t="shared" si="577"/>
        <v>78.900000000000006</v>
      </c>
      <c r="E565" s="55">
        <f t="shared" si="578"/>
        <v>192443</v>
      </c>
      <c r="F565" s="55"/>
      <c r="G565" s="55">
        <f t="shared" si="579"/>
        <v>67.7</v>
      </c>
      <c r="H565" s="55">
        <f t="shared" si="580"/>
        <v>416637</v>
      </c>
      <c r="J565" s="75" t="s">
        <v>317</v>
      </c>
      <c r="K565" s="22">
        <v>284260</v>
      </c>
      <c r="L565" s="22">
        <v>224798</v>
      </c>
      <c r="M565" s="75">
        <v>79.099999999999994</v>
      </c>
      <c r="N565" s="22">
        <v>196379</v>
      </c>
      <c r="O565" s="75">
        <v>69.099999999999994</v>
      </c>
      <c r="P565" s="75"/>
      <c r="Q565" s="22">
        <v>421177</v>
      </c>
      <c r="S565" s="54" t="str">
        <f t="shared" si="587"/>
        <v>55-59</v>
      </c>
      <c r="T565" s="55">
        <f t="shared" si="588"/>
        <v>604</v>
      </c>
      <c r="U565" s="55">
        <f t="shared" si="589"/>
        <v>3936</v>
      </c>
      <c r="V565" s="55"/>
      <c r="W565" s="55">
        <f t="shared" si="590"/>
        <v>4540</v>
      </c>
      <c r="X565" s="58">
        <f t="shared" si="591"/>
        <v>5.4680427304001446E-2</v>
      </c>
      <c r="Y565" s="55">
        <f t="shared" si="592"/>
        <v>201.33333333333334</v>
      </c>
      <c r="Z565" s="55">
        <f t="shared" si="593"/>
        <v>1312</v>
      </c>
      <c r="AA565" s="90"/>
      <c r="AB565" s="35">
        <f t="shared" si="598"/>
        <v>3</v>
      </c>
      <c r="AC565" s="65">
        <f>J553</f>
        <v>44399</v>
      </c>
      <c r="AD565" s="36"/>
      <c r="AE565" s="47" t="str">
        <f t="shared" si="581"/>
        <v>55-59</v>
      </c>
      <c r="AF565" s="45">
        <f t="shared" si="582"/>
        <v>284260</v>
      </c>
      <c r="AG565" s="45">
        <f t="shared" si="583"/>
        <v>224798</v>
      </c>
      <c r="AH565" s="45">
        <f t="shared" si="584"/>
        <v>196379</v>
      </c>
      <c r="AI565" s="45">
        <f t="shared" si="594"/>
        <v>28419</v>
      </c>
      <c r="AJ565" s="1">
        <f t="shared" si="585"/>
        <v>604</v>
      </c>
      <c r="AK565" s="1">
        <f t="shared" si="586"/>
        <v>3936</v>
      </c>
    </row>
    <row r="566" spans="1:37" ht="15" thickBot="1" x14ac:dyDescent="0.4">
      <c r="A566" s="54" t="str">
        <f t="shared" si="595"/>
        <v>60-64</v>
      </c>
      <c r="B566" s="55">
        <f t="shared" si="596"/>
        <v>264339</v>
      </c>
      <c r="C566" s="55">
        <f t="shared" si="576"/>
        <v>224177</v>
      </c>
      <c r="D566" s="55">
        <f t="shared" si="577"/>
        <v>84.8</v>
      </c>
      <c r="E566" s="55">
        <f t="shared" si="578"/>
        <v>199872</v>
      </c>
      <c r="F566" s="55"/>
      <c r="G566" s="55">
        <f t="shared" si="579"/>
        <v>75.599999999999994</v>
      </c>
      <c r="H566" s="55">
        <f t="shared" si="580"/>
        <v>424049</v>
      </c>
      <c r="J566" s="76" t="s">
        <v>318</v>
      </c>
      <c r="K566" s="24">
        <v>264339</v>
      </c>
      <c r="L566" s="24">
        <v>224691</v>
      </c>
      <c r="M566" s="76">
        <v>85</v>
      </c>
      <c r="N566" s="24">
        <v>203031</v>
      </c>
      <c r="O566" s="76">
        <v>76.8</v>
      </c>
      <c r="P566" s="76"/>
      <c r="Q566" s="24">
        <v>427722</v>
      </c>
      <c r="S566" s="57" t="str">
        <f t="shared" si="587"/>
        <v>60-64</v>
      </c>
      <c r="T566" s="56">
        <f t="shared" si="588"/>
        <v>514</v>
      </c>
      <c r="U566" s="56">
        <f t="shared" si="589"/>
        <v>3159</v>
      </c>
      <c r="V566" s="56"/>
      <c r="W566" s="56">
        <f t="shared" si="590"/>
        <v>3673</v>
      </c>
      <c r="X566" s="62">
        <f t="shared" si="591"/>
        <v>4.6532681513670106E-2</v>
      </c>
      <c r="Y566" s="55">
        <f t="shared" si="592"/>
        <v>171.33333333333334</v>
      </c>
      <c r="Z566" s="55">
        <f t="shared" si="593"/>
        <v>1053</v>
      </c>
      <c r="AA566" s="90"/>
      <c r="AB566" s="35">
        <f t="shared" si="598"/>
        <v>3</v>
      </c>
      <c r="AC566" s="49" t="s">
        <v>365</v>
      </c>
      <c r="AD566" s="35"/>
      <c r="AE566" s="47" t="str">
        <f t="shared" si="581"/>
        <v>60-64</v>
      </c>
      <c r="AF566" s="45">
        <f t="shared" si="582"/>
        <v>264339</v>
      </c>
      <c r="AG566" s="45">
        <f t="shared" si="583"/>
        <v>224691</v>
      </c>
      <c r="AH566" s="45">
        <f t="shared" si="584"/>
        <v>203031</v>
      </c>
      <c r="AI566" s="45">
        <f t="shared" si="594"/>
        <v>21660</v>
      </c>
      <c r="AJ566" s="1">
        <f t="shared" si="585"/>
        <v>514</v>
      </c>
      <c r="AK566" s="1">
        <f t="shared" si="586"/>
        <v>3159</v>
      </c>
    </row>
    <row r="567" spans="1:37" ht="15" thickBot="1" x14ac:dyDescent="0.4">
      <c r="A567" s="54" t="str">
        <f t="shared" si="595"/>
        <v>65-69</v>
      </c>
      <c r="B567" s="55">
        <f t="shared" si="596"/>
        <v>210073</v>
      </c>
      <c r="C567" s="55">
        <f t="shared" si="576"/>
        <v>188399</v>
      </c>
      <c r="D567" s="55">
        <f t="shared" si="577"/>
        <v>89.7</v>
      </c>
      <c r="E567" s="55">
        <f t="shared" si="578"/>
        <v>175648</v>
      </c>
      <c r="F567" s="55"/>
      <c r="G567" s="55">
        <f t="shared" si="579"/>
        <v>83.6</v>
      </c>
      <c r="H567" s="55">
        <f t="shared" si="580"/>
        <v>364047</v>
      </c>
      <c r="J567" s="75" t="s">
        <v>319</v>
      </c>
      <c r="K567" s="22">
        <v>210073</v>
      </c>
      <c r="L567" s="22">
        <v>188712</v>
      </c>
      <c r="M567" s="75">
        <v>89.8</v>
      </c>
      <c r="N567" s="22">
        <v>177170</v>
      </c>
      <c r="O567" s="75">
        <v>84.3</v>
      </c>
      <c r="P567" s="75"/>
      <c r="Q567" s="22">
        <v>365882</v>
      </c>
      <c r="S567" s="54" t="str">
        <f t="shared" si="587"/>
        <v>65-69</v>
      </c>
      <c r="T567" s="55">
        <f t="shared" si="588"/>
        <v>313</v>
      </c>
      <c r="U567" s="55">
        <f t="shared" si="589"/>
        <v>1522</v>
      </c>
      <c r="V567" s="55"/>
      <c r="W567" s="55">
        <f t="shared" si="590"/>
        <v>1835</v>
      </c>
      <c r="X567" s="58">
        <f t="shared" si="591"/>
        <v>2.8336049248596777E-2</v>
      </c>
      <c r="Y567" s="55">
        <f t="shared" si="592"/>
        <v>104.33333333333333</v>
      </c>
      <c r="Z567" s="55">
        <f t="shared" si="593"/>
        <v>507.33333333333331</v>
      </c>
      <c r="AA567" s="90"/>
      <c r="AB567" s="35">
        <f t="shared" si="598"/>
        <v>3</v>
      </c>
      <c r="AC567" s="51" t="s">
        <v>366</v>
      </c>
      <c r="AD567" s="2">
        <v>0.7</v>
      </c>
      <c r="AE567" s="47" t="str">
        <f t="shared" si="581"/>
        <v>65-69</v>
      </c>
      <c r="AF567" s="45">
        <f t="shared" si="582"/>
        <v>210073</v>
      </c>
      <c r="AG567" s="45">
        <f t="shared" si="583"/>
        <v>188712</v>
      </c>
      <c r="AH567" s="45">
        <f t="shared" si="584"/>
        <v>177170</v>
      </c>
      <c r="AI567" s="45">
        <f t="shared" si="594"/>
        <v>11542</v>
      </c>
      <c r="AJ567" s="1">
        <f t="shared" si="585"/>
        <v>313</v>
      </c>
      <c r="AK567" s="1">
        <f t="shared" si="586"/>
        <v>1522</v>
      </c>
    </row>
    <row r="568" spans="1:37" ht="15" thickBot="1" x14ac:dyDescent="0.4">
      <c r="A568" s="54" t="str">
        <f t="shared" si="595"/>
        <v>70-74</v>
      </c>
      <c r="B568" s="55">
        <f t="shared" si="596"/>
        <v>157657</v>
      </c>
      <c r="C568" s="55">
        <f t="shared" si="576"/>
        <v>144753</v>
      </c>
      <c r="D568" s="55">
        <f t="shared" si="577"/>
        <v>91.8</v>
      </c>
      <c r="E568" s="55">
        <f t="shared" si="578"/>
        <v>139137</v>
      </c>
      <c r="F568" s="55"/>
      <c r="G568" s="55">
        <f t="shared" si="579"/>
        <v>88.2</v>
      </c>
      <c r="H568" s="55">
        <f t="shared" si="580"/>
        <v>283890</v>
      </c>
      <c r="J568" s="76" t="s">
        <v>320</v>
      </c>
      <c r="K568" s="24">
        <v>157657</v>
      </c>
      <c r="L568" s="24">
        <v>144922</v>
      </c>
      <c r="M568" s="76">
        <v>91.9</v>
      </c>
      <c r="N568" s="24">
        <v>140076</v>
      </c>
      <c r="O568" s="76">
        <v>88.8</v>
      </c>
      <c r="P568" s="76"/>
      <c r="Q568" s="24">
        <v>284998</v>
      </c>
      <c r="S568" s="57" t="str">
        <f t="shared" si="587"/>
        <v>70-74</v>
      </c>
      <c r="T568" s="56">
        <f t="shared" si="588"/>
        <v>169</v>
      </c>
      <c r="U568" s="56">
        <f t="shared" si="589"/>
        <v>939</v>
      </c>
      <c r="V568" s="56"/>
      <c r="W568" s="56">
        <f t="shared" si="590"/>
        <v>1108</v>
      </c>
      <c r="X568" s="62">
        <f t="shared" si="591"/>
        <v>1.5299655984066631E-2</v>
      </c>
      <c r="Y568" s="55">
        <f t="shared" si="592"/>
        <v>56.333333333333336</v>
      </c>
      <c r="Z568" s="55">
        <f t="shared" si="593"/>
        <v>313</v>
      </c>
      <c r="AA568" s="90"/>
      <c r="AB568" s="35">
        <f t="shared" si="598"/>
        <v>3</v>
      </c>
      <c r="AC568" s="50">
        <f>L574/K574</f>
        <v>0.75159871741014694</v>
      </c>
      <c r="AD568" s="2">
        <f>AC568/AD567</f>
        <v>1.0737124534430671</v>
      </c>
      <c r="AE568" s="48" t="str">
        <f t="shared" si="581"/>
        <v>70-74</v>
      </c>
      <c r="AF568" s="45">
        <f t="shared" si="582"/>
        <v>157657</v>
      </c>
      <c r="AG568" s="45">
        <f t="shared" si="583"/>
        <v>144922</v>
      </c>
      <c r="AH568" s="45">
        <f t="shared" si="584"/>
        <v>140076</v>
      </c>
      <c r="AI568" s="46">
        <f t="shared" si="594"/>
        <v>4846</v>
      </c>
      <c r="AJ568" s="1">
        <f t="shared" si="585"/>
        <v>169</v>
      </c>
      <c r="AK568" s="1">
        <f t="shared" si="586"/>
        <v>939</v>
      </c>
    </row>
    <row r="569" spans="1:37" ht="15" thickBot="1" x14ac:dyDescent="0.4">
      <c r="A569" s="54" t="str">
        <f t="shared" si="595"/>
        <v>75-79</v>
      </c>
      <c r="B569" s="55">
        <f t="shared" si="596"/>
        <v>102977</v>
      </c>
      <c r="C569" s="55">
        <f t="shared" si="576"/>
        <v>93460</v>
      </c>
      <c r="D569" s="55">
        <f t="shared" si="577"/>
        <v>90.8</v>
      </c>
      <c r="E569" s="55">
        <f t="shared" si="578"/>
        <v>90517</v>
      </c>
      <c r="F569" s="55"/>
      <c r="G569" s="55">
        <f t="shared" si="579"/>
        <v>87.9</v>
      </c>
      <c r="H569" s="55">
        <f t="shared" si="580"/>
        <v>183977</v>
      </c>
      <c r="J569" s="75" t="s">
        <v>321</v>
      </c>
      <c r="K569" s="22">
        <v>102977</v>
      </c>
      <c r="L569" s="22">
        <v>93557</v>
      </c>
      <c r="M569" s="75">
        <v>90.8</v>
      </c>
      <c r="N569" s="22">
        <v>90889</v>
      </c>
      <c r="O569" s="75">
        <v>88.3</v>
      </c>
      <c r="P569" s="75"/>
      <c r="Q569" s="22">
        <v>184446</v>
      </c>
      <c r="S569" s="54" t="str">
        <f t="shared" si="587"/>
        <v>75-79</v>
      </c>
      <c r="T569" s="55">
        <f t="shared" si="588"/>
        <v>97</v>
      </c>
      <c r="U569" s="55">
        <f t="shared" si="589"/>
        <v>372</v>
      </c>
      <c r="V569" s="55"/>
      <c r="W569" s="55">
        <f t="shared" si="590"/>
        <v>469</v>
      </c>
      <c r="X569" s="58">
        <f t="shared" si="591"/>
        <v>8.7814593518015568E-3</v>
      </c>
      <c r="Y569" s="55">
        <f t="shared" si="592"/>
        <v>32.333333333333336</v>
      </c>
      <c r="Z569" s="55">
        <f t="shared" si="593"/>
        <v>124</v>
      </c>
      <c r="AA569" s="90"/>
      <c r="AB569" s="35">
        <f t="shared" si="598"/>
        <v>3</v>
      </c>
      <c r="AC569" s="51" t="s">
        <v>367</v>
      </c>
      <c r="AD569" s="2">
        <v>0.7</v>
      </c>
      <c r="AE569" s="48" t="str">
        <f t="shared" si="581"/>
        <v>75-79</v>
      </c>
      <c r="AF569" s="45">
        <f t="shared" si="582"/>
        <v>102977</v>
      </c>
      <c r="AG569" s="45">
        <f t="shared" si="583"/>
        <v>93557</v>
      </c>
      <c r="AH569" s="45">
        <f t="shared" si="584"/>
        <v>90889</v>
      </c>
      <c r="AI569" s="46">
        <f t="shared" si="594"/>
        <v>2668</v>
      </c>
      <c r="AJ569" s="1">
        <f t="shared" si="585"/>
        <v>97</v>
      </c>
      <c r="AK569" s="1">
        <f t="shared" si="586"/>
        <v>372</v>
      </c>
    </row>
    <row r="570" spans="1:37" ht="15" thickBot="1" x14ac:dyDescent="0.4">
      <c r="A570" s="54" t="str">
        <f t="shared" si="595"/>
        <v>80-84</v>
      </c>
      <c r="B570" s="55">
        <f t="shared" si="596"/>
        <v>68566</v>
      </c>
      <c r="C570" s="55">
        <f t="shared" si="576"/>
        <v>61947</v>
      </c>
      <c r="D570" s="55">
        <f t="shared" si="577"/>
        <v>90.3</v>
      </c>
      <c r="E570" s="55">
        <f t="shared" si="578"/>
        <v>60162</v>
      </c>
      <c r="F570" s="55"/>
      <c r="G570" s="55">
        <f t="shared" si="579"/>
        <v>87.7</v>
      </c>
      <c r="H570" s="55">
        <f t="shared" si="580"/>
        <v>122109</v>
      </c>
      <c r="J570" s="76" t="s">
        <v>322</v>
      </c>
      <c r="K570" s="24">
        <v>68566</v>
      </c>
      <c r="L570" s="24">
        <v>61990</v>
      </c>
      <c r="M570" s="76">
        <v>90.4</v>
      </c>
      <c r="N570" s="24">
        <v>60350</v>
      </c>
      <c r="O570" s="76">
        <v>88</v>
      </c>
      <c r="P570" s="76"/>
      <c r="Q570" s="24">
        <v>122340</v>
      </c>
      <c r="S570" s="57" t="str">
        <f t="shared" si="587"/>
        <v>80-84</v>
      </c>
      <c r="T570" s="56">
        <f t="shared" si="588"/>
        <v>43</v>
      </c>
      <c r="U570" s="56">
        <f t="shared" si="589"/>
        <v>188</v>
      </c>
      <c r="V570" s="56"/>
      <c r="W570" s="56">
        <f t="shared" si="590"/>
        <v>231</v>
      </c>
      <c r="X570" s="62">
        <f t="shared" si="591"/>
        <v>3.8928118776027521E-3</v>
      </c>
      <c r="Y570" s="55">
        <f t="shared" si="592"/>
        <v>14.333333333333334</v>
      </c>
      <c r="Z570" s="55">
        <f t="shared" si="593"/>
        <v>62.666666666666664</v>
      </c>
      <c r="AA570" s="90"/>
      <c r="AB570" s="35">
        <f t="shared" si="598"/>
        <v>3</v>
      </c>
      <c r="AC570" s="50">
        <f>N574/K574</f>
        <v>0.61977990715580911</v>
      </c>
      <c r="AD570" s="2">
        <f>AC570/AD569</f>
        <v>0.88539986736544163</v>
      </c>
      <c r="AE570" s="48" t="str">
        <f t="shared" si="581"/>
        <v>80-84</v>
      </c>
      <c r="AF570" s="45">
        <f t="shared" si="582"/>
        <v>68566</v>
      </c>
      <c r="AG570" s="45">
        <f t="shared" si="583"/>
        <v>61990</v>
      </c>
      <c r="AH570" s="45">
        <f t="shared" si="584"/>
        <v>60350</v>
      </c>
      <c r="AI570" s="46">
        <f t="shared" si="594"/>
        <v>1640</v>
      </c>
      <c r="AJ570" s="1">
        <f t="shared" si="585"/>
        <v>43</v>
      </c>
      <c r="AK570" s="1">
        <f t="shared" si="586"/>
        <v>188</v>
      </c>
    </row>
    <row r="571" spans="1:37" ht="15" thickBot="1" x14ac:dyDescent="0.4">
      <c r="A571" s="54" t="str">
        <f t="shared" si="595"/>
        <v>85-89</v>
      </c>
      <c r="B571" s="55">
        <f t="shared" si="596"/>
        <v>44034</v>
      </c>
      <c r="C571" s="55">
        <f t="shared" si="576"/>
        <v>39566</v>
      </c>
      <c r="D571" s="55">
        <f t="shared" si="577"/>
        <v>89.8</v>
      </c>
      <c r="E571" s="55">
        <f t="shared" si="578"/>
        <v>38428</v>
      </c>
      <c r="F571" s="55"/>
      <c r="G571" s="55">
        <f t="shared" si="579"/>
        <v>87.3</v>
      </c>
      <c r="H571" s="55">
        <f t="shared" si="580"/>
        <v>77994</v>
      </c>
      <c r="J571" s="75" t="s">
        <v>323</v>
      </c>
      <c r="K571" s="22">
        <v>44034</v>
      </c>
      <c r="L571" s="22">
        <v>39586</v>
      </c>
      <c r="M571" s="75">
        <v>89.9</v>
      </c>
      <c r="N571" s="22">
        <v>38533</v>
      </c>
      <c r="O571" s="75">
        <v>87.5</v>
      </c>
      <c r="P571" s="75"/>
      <c r="Q571" s="22">
        <v>78119</v>
      </c>
      <c r="S571" s="54" t="str">
        <f t="shared" si="587"/>
        <v>85-89</v>
      </c>
      <c r="T571" s="55">
        <f t="shared" si="588"/>
        <v>20</v>
      </c>
      <c r="U571" s="55">
        <f t="shared" si="589"/>
        <v>105</v>
      </c>
      <c r="V571" s="55"/>
      <c r="W571" s="55">
        <f t="shared" si="590"/>
        <v>125</v>
      </c>
      <c r="X571" s="58">
        <f t="shared" si="591"/>
        <v>1.810610175629187E-3</v>
      </c>
      <c r="Y571" s="55">
        <f t="shared" si="592"/>
        <v>6.666666666666667</v>
      </c>
      <c r="Z571" s="55">
        <f t="shared" si="593"/>
        <v>35</v>
      </c>
      <c r="AA571" s="90"/>
      <c r="AB571" s="35">
        <f t="shared" si="598"/>
        <v>3</v>
      </c>
      <c r="AC571" s="49" t="s">
        <v>362</v>
      </c>
      <c r="AD571" s="35"/>
      <c r="AE571" s="48" t="str">
        <f t="shared" si="581"/>
        <v>85-89</v>
      </c>
      <c r="AF571" s="45">
        <f t="shared" si="582"/>
        <v>44034</v>
      </c>
      <c r="AG571" s="45">
        <f t="shared" si="583"/>
        <v>39586</v>
      </c>
      <c r="AH571" s="45">
        <f t="shared" si="584"/>
        <v>38533</v>
      </c>
      <c r="AI571" s="46">
        <f t="shared" si="594"/>
        <v>1053</v>
      </c>
      <c r="AJ571" s="1">
        <f t="shared" si="585"/>
        <v>20</v>
      </c>
      <c r="AK571" s="1">
        <f t="shared" si="586"/>
        <v>105</v>
      </c>
    </row>
    <row r="572" spans="1:37" ht="15" thickBot="1" x14ac:dyDescent="0.4">
      <c r="A572" s="54" t="str">
        <f t="shared" si="595"/>
        <v>90+</v>
      </c>
      <c r="B572" s="55">
        <f t="shared" si="596"/>
        <v>27669</v>
      </c>
      <c r="C572" s="55">
        <f t="shared" si="576"/>
        <v>25166</v>
      </c>
      <c r="D572" s="55">
        <f t="shared" si="577"/>
        <v>91</v>
      </c>
      <c r="E572" s="55">
        <f t="shared" si="578"/>
        <v>24514</v>
      </c>
      <c r="F572" s="55"/>
      <c r="G572" s="55">
        <f t="shared" si="579"/>
        <v>88.6</v>
      </c>
      <c r="H572" s="55">
        <f t="shared" si="580"/>
        <v>49680</v>
      </c>
      <c r="J572" s="76" t="s">
        <v>324</v>
      </c>
      <c r="K572" s="24">
        <v>27669</v>
      </c>
      <c r="L572" s="24">
        <v>25176</v>
      </c>
      <c r="M572" s="76">
        <v>91</v>
      </c>
      <c r="N572" s="24">
        <v>24574</v>
      </c>
      <c r="O572" s="76">
        <v>88.8</v>
      </c>
      <c r="P572" s="76"/>
      <c r="Q572" s="24">
        <v>49750</v>
      </c>
      <c r="S572" s="57" t="str">
        <f t="shared" si="587"/>
        <v>90+</v>
      </c>
      <c r="T572" s="56">
        <f t="shared" si="588"/>
        <v>10</v>
      </c>
      <c r="U572" s="56">
        <f t="shared" si="589"/>
        <v>60</v>
      </c>
      <c r="V572" s="56"/>
      <c r="W572" s="56">
        <f t="shared" si="590"/>
        <v>70</v>
      </c>
      <c r="X572" s="62">
        <f t="shared" si="591"/>
        <v>9.0530508781459351E-4</v>
      </c>
      <c r="Y572" s="55">
        <f t="shared" si="592"/>
        <v>3.3333333333333335</v>
      </c>
      <c r="Z572" s="55">
        <f t="shared" si="593"/>
        <v>20</v>
      </c>
      <c r="AA572" s="90"/>
      <c r="AB572" s="35">
        <f t="shared" si="598"/>
        <v>3</v>
      </c>
      <c r="AC572" s="51" t="s">
        <v>366</v>
      </c>
      <c r="AD572" s="2">
        <v>0.7</v>
      </c>
      <c r="AE572" s="48" t="str">
        <f t="shared" si="581"/>
        <v>90+</v>
      </c>
      <c r="AF572" s="45">
        <f t="shared" si="582"/>
        <v>27669</v>
      </c>
      <c r="AG572" s="45">
        <f t="shared" si="583"/>
        <v>25176</v>
      </c>
      <c r="AH572" s="45">
        <f t="shared" si="584"/>
        <v>24574</v>
      </c>
      <c r="AI572" s="46">
        <f t="shared" si="594"/>
        <v>602</v>
      </c>
      <c r="AJ572" s="1">
        <f t="shared" si="585"/>
        <v>10</v>
      </c>
      <c r="AK572" s="1">
        <f t="shared" si="586"/>
        <v>60</v>
      </c>
    </row>
    <row r="573" spans="1:37" ht="15" thickBot="1" x14ac:dyDescent="0.4">
      <c r="A573" s="54" t="str">
        <f t="shared" si="595"/>
        <v>Unknown</v>
      </c>
      <c r="B573" s="55" t="str">
        <f t="shared" si="596"/>
        <v>NA</v>
      </c>
      <c r="C573" s="55">
        <f t="shared" si="576"/>
        <v>59867</v>
      </c>
      <c r="D573" s="55" t="str">
        <f t="shared" si="577"/>
        <v>NA</v>
      </c>
      <c r="E573" s="55">
        <f t="shared" si="578"/>
        <v>19207</v>
      </c>
      <c r="F573" s="55"/>
      <c r="G573" s="55" t="str">
        <f t="shared" si="579"/>
        <v>NA</v>
      </c>
      <c r="H573" s="55">
        <f t="shared" si="580"/>
        <v>79074</v>
      </c>
      <c r="J573" s="75" t="s">
        <v>325</v>
      </c>
      <c r="K573" s="75" t="s">
        <v>326</v>
      </c>
      <c r="L573" s="22">
        <v>60824</v>
      </c>
      <c r="M573" s="75" t="s">
        <v>326</v>
      </c>
      <c r="N573" s="22">
        <v>20576</v>
      </c>
      <c r="O573" s="75" t="s">
        <v>326</v>
      </c>
      <c r="P573" s="75"/>
      <c r="Q573" s="22">
        <v>81400</v>
      </c>
      <c r="S573" s="54" t="str">
        <f t="shared" si="587"/>
        <v>Unknown</v>
      </c>
      <c r="T573" s="54">
        <f t="shared" si="588"/>
        <v>957</v>
      </c>
      <c r="U573" s="54">
        <f t="shared" si="589"/>
        <v>1369</v>
      </c>
      <c r="V573" s="54"/>
      <c r="W573" s="54">
        <f t="shared" si="590"/>
        <v>2326</v>
      </c>
      <c r="X573" s="58">
        <f t="shared" si="591"/>
        <v>8.6637696903856601E-2</v>
      </c>
      <c r="Y573" s="55">
        <f t="shared" si="592"/>
        <v>319</v>
      </c>
      <c r="Z573" s="55">
        <f t="shared" si="593"/>
        <v>456.33333333333331</v>
      </c>
      <c r="AA573" s="90"/>
      <c r="AB573" s="35">
        <f t="shared" si="598"/>
        <v>3</v>
      </c>
      <c r="AC573" s="50">
        <f>L575/K575</f>
        <v>0.63928996828729456</v>
      </c>
      <c r="AD573" s="2">
        <f>AC573/AD572</f>
        <v>0.91327138326756374</v>
      </c>
      <c r="AE573" s="47" t="str">
        <f t="shared" si="581"/>
        <v>Unknown</v>
      </c>
      <c r="AF573" s="45" t="str">
        <f t="shared" si="582"/>
        <v>NA</v>
      </c>
      <c r="AG573" s="45">
        <f t="shared" si="583"/>
        <v>60824</v>
      </c>
      <c r="AH573" s="45">
        <f t="shared" si="584"/>
        <v>20576</v>
      </c>
      <c r="AI573" s="45">
        <f t="shared" si="594"/>
        <v>40248</v>
      </c>
      <c r="AJ573" s="1">
        <f t="shared" si="585"/>
        <v>957</v>
      </c>
      <c r="AK573" s="1">
        <f t="shared" si="586"/>
        <v>1369</v>
      </c>
    </row>
    <row r="574" spans="1:37" ht="15" thickBot="1" x14ac:dyDescent="0.4">
      <c r="A574" s="54" t="str">
        <f t="shared" si="595"/>
        <v>12+</v>
      </c>
      <c r="B574" s="55">
        <f t="shared" si="596"/>
        <v>3761140</v>
      </c>
      <c r="C574" s="55">
        <f t="shared" si="576"/>
        <v>2815197</v>
      </c>
      <c r="D574" s="55">
        <f t="shared" si="577"/>
        <v>74.8</v>
      </c>
      <c r="E574" s="55">
        <f t="shared" si="578"/>
        <v>2263438</v>
      </c>
      <c r="F574" s="55"/>
      <c r="G574" s="55">
        <f t="shared" si="579"/>
        <v>60.2</v>
      </c>
      <c r="H574" s="55">
        <f t="shared" si="580"/>
        <v>5078635</v>
      </c>
      <c r="J574" s="76" t="s">
        <v>327</v>
      </c>
      <c r="K574" s="24">
        <v>3761140</v>
      </c>
      <c r="L574" s="24">
        <v>2826868</v>
      </c>
      <c r="M574" s="76">
        <v>75.2</v>
      </c>
      <c r="N574" s="24">
        <v>2331079</v>
      </c>
      <c r="O574" s="76">
        <v>62</v>
      </c>
      <c r="P574" s="76"/>
      <c r="Q574" s="24">
        <v>5157947</v>
      </c>
      <c r="S574" s="57" t="str">
        <f t="shared" si="587"/>
        <v>12+</v>
      </c>
      <c r="T574" s="60">
        <f>L574-C574</f>
        <v>11671</v>
      </c>
      <c r="U574" s="60">
        <f t="shared" si="589"/>
        <v>67641</v>
      </c>
      <c r="V574" s="60"/>
      <c r="W574" s="63">
        <f t="shared" si="590"/>
        <v>79312</v>
      </c>
      <c r="X574" s="62">
        <f t="shared" si="591"/>
        <v>1.0565815679884121</v>
      </c>
      <c r="Y574" s="60">
        <f t="shared" si="592"/>
        <v>3890.3333333333335</v>
      </c>
      <c r="Z574" s="60">
        <f t="shared" si="593"/>
        <v>22547</v>
      </c>
      <c r="AA574" s="91"/>
      <c r="AB574" s="35">
        <f t="shared" si="598"/>
        <v>3</v>
      </c>
      <c r="AC574" s="51" t="s">
        <v>367</v>
      </c>
      <c r="AD574" s="2">
        <v>0.7</v>
      </c>
      <c r="AE574" s="35"/>
      <c r="AF574" s="35"/>
      <c r="AG574" s="38"/>
      <c r="AH574" s="35"/>
      <c r="AI574" s="35"/>
      <c r="AJ574" s="35"/>
      <c r="AK574" s="35"/>
    </row>
    <row r="575" spans="1:37" x14ac:dyDescent="0.35">
      <c r="A575" s="54" t="str">
        <f t="shared" si="595"/>
        <v>ALL</v>
      </c>
      <c r="B575" s="55">
        <f t="shared" si="596"/>
        <v>4421887</v>
      </c>
      <c r="C575" s="55">
        <f t="shared" si="576"/>
        <v>2815197</v>
      </c>
      <c r="D575" s="55">
        <f t="shared" si="577"/>
        <v>63.7</v>
      </c>
      <c r="E575" s="55">
        <f t="shared" si="578"/>
        <v>2263438</v>
      </c>
      <c r="F575" s="55"/>
      <c r="G575" s="55">
        <f t="shared" si="579"/>
        <v>51.2</v>
      </c>
      <c r="H575" s="55">
        <f t="shared" si="580"/>
        <v>5078635</v>
      </c>
      <c r="J575" s="75" t="s">
        <v>328</v>
      </c>
      <c r="K575" s="22">
        <v>4421887</v>
      </c>
      <c r="L575" s="22">
        <v>2826868</v>
      </c>
      <c r="M575" s="75">
        <v>63.9</v>
      </c>
      <c r="N575" s="22">
        <v>2331079</v>
      </c>
      <c r="O575" s="75">
        <v>52.7</v>
      </c>
      <c r="P575" s="75"/>
      <c r="Q575" s="22">
        <v>5157947</v>
      </c>
      <c r="S575" s="54" t="str">
        <f t="shared" si="587"/>
        <v>ALL</v>
      </c>
      <c r="T575" s="60">
        <f t="shared" ref="T575" si="599">L575-C575</f>
        <v>11671</v>
      </c>
      <c r="U575" s="60">
        <f t="shared" si="589"/>
        <v>67641</v>
      </c>
      <c r="V575" s="60"/>
      <c r="W575" s="63">
        <f t="shared" si="590"/>
        <v>79312</v>
      </c>
      <c r="X575" s="58">
        <f t="shared" si="591"/>
        <v>1.0565815679884121</v>
      </c>
      <c r="Y575" s="60">
        <f t="shared" si="592"/>
        <v>3890.3333333333335</v>
      </c>
      <c r="Z575" s="60">
        <f t="shared" si="593"/>
        <v>22547</v>
      </c>
      <c r="AA575" s="91"/>
      <c r="AB575" s="35">
        <f t="shared" si="598"/>
        <v>3</v>
      </c>
      <c r="AC575" s="50">
        <f>N575/K575</f>
        <v>0.52716837856779242</v>
      </c>
      <c r="AD575" s="2">
        <f>AC575/AD574</f>
        <v>0.7530976836682749</v>
      </c>
      <c r="AE575" s="35"/>
      <c r="AF575" s="35"/>
      <c r="AG575" s="2">
        <f>T574/L574</f>
        <v>4.1285974442386419E-3</v>
      </c>
      <c r="AH575" s="2">
        <f>U574/N574</f>
        <v>2.9017034600714947E-2</v>
      </c>
      <c r="AI575" s="2">
        <f>W574/Q574</f>
        <v>1.5376660520164322E-2</v>
      </c>
      <c r="AJ575" s="35"/>
      <c r="AK575" s="35"/>
    </row>
    <row r="576" spans="1:37" x14ac:dyDescent="0.35">
      <c r="A576" s="110">
        <f>J553</f>
        <v>44399</v>
      </c>
      <c r="B576" s="110"/>
      <c r="C576" s="110"/>
      <c r="D576" s="110"/>
      <c r="E576" s="110"/>
      <c r="F576" s="110"/>
      <c r="G576" s="110"/>
      <c r="H576" s="110"/>
      <c r="J576" s="110">
        <v>44406</v>
      </c>
      <c r="K576" s="110"/>
      <c r="L576" s="110"/>
      <c r="M576" s="110"/>
      <c r="N576" s="110"/>
      <c r="O576" s="110"/>
      <c r="P576" s="110"/>
      <c r="Q576" s="110"/>
      <c r="S576" s="113" t="str">
        <f>"Change " &amp; TEXT(A576,"DDDD MMM DD, YYYY") &amp; " -  " &amp;TEXT(J576,"DDDD MMM DD, YYYY")</f>
        <v>Change Thursday Jul 22, 2021 -  Thursday Jul 29, 2021</v>
      </c>
      <c r="T576" s="113"/>
      <c r="U576" s="113"/>
      <c r="V576" s="113"/>
      <c r="W576" s="113"/>
      <c r="X576" s="113"/>
      <c r="Y576" s="113"/>
      <c r="Z576" s="113"/>
      <c r="AA576" s="88"/>
      <c r="AB576" s="35"/>
      <c r="AC576" s="65">
        <f>A576</f>
        <v>44399</v>
      </c>
      <c r="AD576" s="35"/>
      <c r="AE576" s="35"/>
      <c r="AF576" s="35"/>
      <c r="AG576" s="35"/>
      <c r="AH576" s="35"/>
      <c r="AI576" s="35"/>
      <c r="AJ576" s="35"/>
      <c r="AK576" s="35"/>
    </row>
    <row r="577" spans="1:46" ht="36" thickBot="1" x14ac:dyDescent="0.4">
      <c r="A577" s="53" t="str">
        <f>J554</f>
        <v>Age group</v>
      </c>
      <c r="B577" s="53" t="str">
        <f t="shared" ref="B577" si="600">K554</f>
        <v>Population</v>
      </c>
      <c r="C577" s="53" t="str">
        <f t="shared" ref="C577:C598" si="601">L554</f>
        <v>At least 1 dose</v>
      </c>
      <c r="D577" s="53" t="str">
        <f t="shared" ref="D577:D598" si="602">M554</f>
        <v>% of population with at least 1 dose</v>
      </c>
      <c r="E577" s="53" t="str">
        <f t="shared" ref="E577:E598" si="603">N554</f>
        <v>2 doses</v>
      </c>
      <c r="F577" s="53"/>
      <c r="G577" s="53" t="str">
        <f t="shared" ref="G577:G598" si="604">O554</f>
        <v>% of population fully vaccinated</v>
      </c>
      <c r="H577" s="53" t="str">
        <f t="shared" ref="H577:H598" si="605">Q554</f>
        <v>Total administered</v>
      </c>
      <c r="J577" s="25" t="s">
        <v>305</v>
      </c>
      <c r="K577" s="25" t="s">
        <v>2</v>
      </c>
      <c r="L577" s="25" t="s">
        <v>368</v>
      </c>
      <c r="M577" s="25" t="s">
        <v>306</v>
      </c>
      <c r="N577" s="25" t="s">
        <v>369</v>
      </c>
      <c r="O577" s="25" t="s">
        <v>307</v>
      </c>
      <c r="P577" s="25"/>
      <c r="Q577" s="25" t="s">
        <v>304</v>
      </c>
      <c r="S577" s="53" t="s">
        <v>305</v>
      </c>
      <c r="T577" s="53" t="s">
        <v>302</v>
      </c>
      <c r="U577" s="53" t="s">
        <v>303</v>
      </c>
      <c r="V577" s="53" t="s">
        <v>390</v>
      </c>
      <c r="W577" s="53" t="s">
        <v>304</v>
      </c>
      <c r="X577" s="53" t="s">
        <v>335</v>
      </c>
      <c r="Y577" s="53" t="s">
        <v>336</v>
      </c>
      <c r="Z577" s="53" t="s">
        <v>337</v>
      </c>
      <c r="AA577" s="53" t="s">
        <v>391</v>
      </c>
      <c r="AB577" s="35"/>
      <c r="AC577" s="49" t="s">
        <v>365</v>
      </c>
      <c r="AD577" s="64"/>
      <c r="AE577" s="47" t="str">
        <f t="shared" ref="AE577:AE596" si="606">J577</f>
        <v>Age group</v>
      </c>
      <c r="AF577" s="47" t="str">
        <f t="shared" ref="AF577:AF596" si="607">K577</f>
        <v>Population</v>
      </c>
      <c r="AG577" s="47" t="str">
        <f t="shared" ref="AG577:AG596" si="608">L577</f>
        <v>At least 1 dose</v>
      </c>
      <c r="AH577" s="47" t="str">
        <f t="shared" ref="AH577:AH596" si="609">N577</f>
        <v>2 doses</v>
      </c>
      <c r="AI577" s="47" t="s">
        <v>334</v>
      </c>
      <c r="AJ577" s="47" t="str">
        <f t="shared" ref="AJ577:AJ596" si="610">T577</f>
        <v>Dose 1</v>
      </c>
      <c r="AK577" s="47" t="str">
        <f t="shared" ref="AK577:AK596" si="611">U577</f>
        <v>Dose 2</v>
      </c>
      <c r="AO577" s="35" t="s">
        <v>385</v>
      </c>
      <c r="AP577" s="35" t="s">
        <v>386</v>
      </c>
      <c r="AQ577" s="35" t="s">
        <v>387</v>
      </c>
      <c r="AR577" s="35" t="s">
        <v>388</v>
      </c>
      <c r="AS577" s="35"/>
    </row>
    <row r="578" spans="1:46" ht="15" thickBot="1" x14ac:dyDescent="0.4">
      <c r="A578" s="54" t="str">
        <f>J555</f>
        <v>00-11</v>
      </c>
      <c r="B578" s="55">
        <f>K555</f>
        <v>660747</v>
      </c>
      <c r="C578" s="55">
        <f t="shared" si="601"/>
        <v>0</v>
      </c>
      <c r="D578" s="55">
        <f t="shared" si="602"/>
        <v>0</v>
      </c>
      <c r="E578" s="55">
        <f t="shared" si="603"/>
        <v>0</v>
      </c>
      <c r="F578" s="55"/>
      <c r="G578" s="55">
        <f t="shared" si="604"/>
        <v>0</v>
      </c>
      <c r="H578" s="55">
        <f t="shared" si="605"/>
        <v>0</v>
      </c>
      <c r="J578" s="75" t="s">
        <v>308</v>
      </c>
      <c r="K578" s="22">
        <v>660747</v>
      </c>
      <c r="L578" s="75">
        <v>0</v>
      </c>
      <c r="M578" s="75">
        <v>0</v>
      </c>
      <c r="N578" s="75">
        <v>0</v>
      </c>
      <c r="O578" s="75">
        <v>0</v>
      </c>
      <c r="P578" s="75"/>
      <c r="Q578" s="75">
        <v>0</v>
      </c>
      <c r="S578" s="54" t="str">
        <f t="shared" ref="S578:S598" si="612">A578</f>
        <v>00-11</v>
      </c>
      <c r="T578" s="55">
        <f t="shared" ref="T578:T596" si="613">L578-C578</f>
        <v>0</v>
      </c>
      <c r="U578" s="55">
        <f t="shared" ref="U578:U598" si="614">N578-E578</f>
        <v>0</v>
      </c>
      <c r="V578" s="55"/>
      <c r="W578" s="55">
        <f t="shared" ref="W578:W598" si="615">Q578-H578</f>
        <v>0</v>
      </c>
      <c r="X578" s="58">
        <f t="shared" ref="X578:X598" si="616">T578/T$299</f>
        <v>0</v>
      </c>
      <c r="Y578" s="55">
        <f t="shared" ref="Y578:Y598" si="617">T578/$AB578</f>
        <v>0</v>
      </c>
      <c r="Z578" s="55">
        <f t="shared" ref="Z578:Z598" si="618">U578/$AB578</f>
        <v>0</v>
      </c>
      <c r="AA578" s="90"/>
      <c r="AB578" s="35">
        <f>IF(DATEDIF(A576,J576,"D")&lt;1,1,DATEDIF(A576,J576,"D"))</f>
        <v>7</v>
      </c>
      <c r="AC578" s="51" t="s">
        <v>366</v>
      </c>
      <c r="AD578" s="2">
        <v>0.7</v>
      </c>
      <c r="AE578" s="47" t="str">
        <f t="shared" si="606"/>
        <v>00-11</v>
      </c>
      <c r="AF578" s="45">
        <f t="shared" si="607"/>
        <v>660747</v>
      </c>
      <c r="AG578" s="45">
        <f t="shared" si="608"/>
        <v>0</v>
      </c>
      <c r="AH578" s="45">
        <f t="shared" si="609"/>
        <v>0</v>
      </c>
      <c r="AI578" s="45">
        <f t="shared" ref="AI578:AI596" si="619">AG578-AH578</f>
        <v>0</v>
      </c>
      <c r="AJ578" s="1">
        <f t="shared" si="610"/>
        <v>0</v>
      </c>
      <c r="AK578" s="1">
        <f t="shared" si="611"/>
        <v>0</v>
      </c>
      <c r="AN578" t="s">
        <v>380</v>
      </c>
      <c r="AO578" s="36">
        <v>1438866</v>
      </c>
      <c r="AP578" s="83">
        <f>AO578/$K$552</f>
        <v>0.32539637489605683</v>
      </c>
      <c r="AQ578" s="38">
        <f>L598/K598</f>
        <v>0.64453727560202234</v>
      </c>
      <c r="AR578" s="38">
        <f>N598/K598</f>
        <v>0.55277079672094742</v>
      </c>
      <c r="AS578" s="38">
        <f>L598/K597</f>
        <v>0.75776785761763721</v>
      </c>
      <c r="AT578" s="38">
        <f>N598/K597</f>
        <v>0.64988008954731813</v>
      </c>
    </row>
    <row r="579" spans="1:46" ht="15" thickBot="1" x14ac:dyDescent="0.4">
      <c r="A579" s="54" t="str">
        <f t="shared" ref="A579:A598" si="620">J556</f>
        <v>12-14</v>
      </c>
      <c r="B579" s="55">
        <f t="shared" ref="B579:B598" si="621">K556</f>
        <v>162530</v>
      </c>
      <c r="C579" s="60">
        <f t="shared" si="601"/>
        <v>101623</v>
      </c>
      <c r="D579" s="55">
        <f t="shared" si="602"/>
        <v>62.5</v>
      </c>
      <c r="E579" s="60">
        <f t="shared" si="603"/>
        <v>70451</v>
      </c>
      <c r="F579" s="60"/>
      <c r="G579" s="55">
        <f t="shared" si="604"/>
        <v>43.4</v>
      </c>
      <c r="H579" s="55">
        <f t="shared" si="605"/>
        <v>172074</v>
      </c>
      <c r="J579" s="82" t="str">
        <f t="shared" ref="J579" si="622">S556</f>
        <v>12-14</v>
      </c>
      <c r="K579" s="24">
        <v>162530</v>
      </c>
      <c r="L579" s="24">
        <v>103592</v>
      </c>
      <c r="M579" s="76">
        <v>63.7</v>
      </c>
      <c r="N579" s="24">
        <v>79987</v>
      </c>
      <c r="O579" s="76">
        <v>49.2</v>
      </c>
      <c r="P579" s="76"/>
      <c r="Q579" s="24">
        <v>183579</v>
      </c>
      <c r="S579" s="59" t="str">
        <f t="shared" si="612"/>
        <v>12-14</v>
      </c>
      <c r="T579" s="60">
        <f t="shared" si="613"/>
        <v>1969</v>
      </c>
      <c r="U579" s="60">
        <f t="shared" si="614"/>
        <v>9536</v>
      </c>
      <c r="V579" s="60"/>
      <c r="W579" s="60">
        <f t="shared" si="615"/>
        <v>11505</v>
      </c>
      <c r="X579" s="61">
        <f t="shared" si="616"/>
        <v>0.17825457179069346</v>
      </c>
      <c r="Y579" s="60">
        <f t="shared" si="617"/>
        <v>281.28571428571428</v>
      </c>
      <c r="Z579" s="60">
        <f t="shared" si="618"/>
        <v>1362.2857142857142</v>
      </c>
      <c r="AA579" s="91"/>
      <c r="AB579" s="35">
        <f>AB578</f>
        <v>7</v>
      </c>
      <c r="AC579" s="50">
        <f>C597/B597</f>
        <v>0.75159871741014694</v>
      </c>
      <c r="AD579" s="2">
        <f>AC579/AD578</f>
        <v>1.0737124534430671</v>
      </c>
      <c r="AE579" s="47" t="str">
        <f t="shared" si="606"/>
        <v>12-14</v>
      </c>
      <c r="AF579" s="45">
        <f t="shared" si="607"/>
        <v>162530</v>
      </c>
      <c r="AG579" s="45">
        <f t="shared" si="608"/>
        <v>103592</v>
      </c>
      <c r="AH579" s="45">
        <f t="shared" si="609"/>
        <v>79987</v>
      </c>
      <c r="AI579" s="45">
        <f t="shared" si="619"/>
        <v>23605</v>
      </c>
      <c r="AJ579" s="1">
        <f t="shared" si="610"/>
        <v>1969</v>
      </c>
      <c r="AK579" s="1">
        <f t="shared" si="611"/>
        <v>9536</v>
      </c>
      <c r="AN579" s="35" t="s">
        <v>381</v>
      </c>
      <c r="AO579" s="36">
        <v>1305470</v>
      </c>
      <c r="AP579" s="83">
        <f>AO579/$K$552</f>
        <v>0.29522916347704048</v>
      </c>
      <c r="AQ579" s="84">
        <f>AQ578</f>
        <v>0.64453727560202234</v>
      </c>
      <c r="AR579" s="84">
        <f>AR578</f>
        <v>0.55277079672094742</v>
      </c>
      <c r="AS579" s="84">
        <f>AS578</f>
        <v>0.75776785761763721</v>
      </c>
      <c r="AT579" s="38">
        <f>AT578</f>
        <v>0.64988008954731813</v>
      </c>
    </row>
    <row r="580" spans="1:46" ht="15" thickBot="1" x14ac:dyDescent="0.4">
      <c r="A580" s="54" t="str">
        <f t="shared" si="620"/>
        <v>15-19</v>
      </c>
      <c r="B580" s="55">
        <f t="shared" si="621"/>
        <v>256743</v>
      </c>
      <c r="C580" s="60">
        <f t="shared" si="601"/>
        <v>167967</v>
      </c>
      <c r="D580" s="55">
        <f t="shared" si="602"/>
        <v>65.400000000000006</v>
      </c>
      <c r="E580" s="60">
        <f t="shared" si="603"/>
        <v>122179</v>
      </c>
      <c r="F580" s="60"/>
      <c r="G580" s="55">
        <f t="shared" si="604"/>
        <v>47.6</v>
      </c>
      <c r="H580" s="55">
        <f t="shared" si="605"/>
        <v>290146</v>
      </c>
      <c r="J580" s="75" t="s">
        <v>309</v>
      </c>
      <c r="K580" s="22">
        <v>256743</v>
      </c>
      <c r="L580" s="22">
        <v>170193</v>
      </c>
      <c r="M580" s="75">
        <v>66.3</v>
      </c>
      <c r="N580" s="22">
        <v>135270</v>
      </c>
      <c r="O580" s="75">
        <v>52.7</v>
      </c>
      <c r="P580" s="75"/>
      <c r="Q580" s="22">
        <v>305463</v>
      </c>
      <c r="S580" s="54" t="str">
        <f t="shared" si="612"/>
        <v>15-19</v>
      </c>
      <c r="T580" s="60">
        <f t="shared" si="613"/>
        <v>2226</v>
      </c>
      <c r="U580" s="60">
        <f t="shared" si="614"/>
        <v>13091</v>
      </c>
      <c r="V580" s="60"/>
      <c r="W580" s="60">
        <f t="shared" si="615"/>
        <v>15317</v>
      </c>
      <c r="X580" s="61">
        <f t="shared" si="616"/>
        <v>0.20152091254752852</v>
      </c>
      <c r="Y580" s="60">
        <f t="shared" si="617"/>
        <v>318</v>
      </c>
      <c r="Z580" s="60">
        <f t="shared" si="618"/>
        <v>1870.1428571428571</v>
      </c>
      <c r="AA580" s="91"/>
      <c r="AB580" s="35">
        <f t="shared" ref="AB580:AB598" si="623">AB579</f>
        <v>7</v>
      </c>
      <c r="AC580" s="52" t="s">
        <v>367</v>
      </c>
      <c r="AD580" s="2">
        <v>0.7</v>
      </c>
      <c r="AE580" s="47" t="str">
        <f t="shared" si="606"/>
        <v>15-19</v>
      </c>
      <c r="AF580" s="45">
        <f t="shared" si="607"/>
        <v>256743</v>
      </c>
      <c r="AG580" s="45">
        <f t="shared" si="608"/>
        <v>170193</v>
      </c>
      <c r="AH580" s="45">
        <f t="shared" si="609"/>
        <v>135270</v>
      </c>
      <c r="AI580" s="45">
        <f t="shared" si="619"/>
        <v>34923</v>
      </c>
      <c r="AJ580" s="1">
        <f t="shared" si="610"/>
        <v>2226</v>
      </c>
      <c r="AK580" s="1">
        <f t="shared" si="611"/>
        <v>13091</v>
      </c>
      <c r="AN580" s="35" t="s">
        <v>382</v>
      </c>
      <c r="AO580" s="36">
        <v>1229350</v>
      </c>
      <c r="AP580" s="83">
        <f>AO580/$K$552</f>
        <v>0.27801479323193923</v>
      </c>
      <c r="AQ580" s="84">
        <f t="shared" ref="AQ580:AQ582" si="624">AQ579</f>
        <v>0.64453727560202234</v>
      </c>
      <c r="AR580" s="84">
        <f t="shared" ref="AR580:AT582" si="625">AR579</f>
        <v>0.55277079672094742</v>
      </c>
      <c r="AS580" s="84">
        <f t="shared" si="625"/>
        <v>0.75776785761763721</v>
      </c>
      <c r="AT580" s="38">
        <f t="shared" si="625"/>
        <v>0.64988008954731813</v>
      </c>
    </row>
    <row r="581" spans="1:46" ht="15" thickBot="1" x14ac:dyDescent="0.4">
      <c r="A581" s="54" t="str">
        <f t="shared" si="620"/>
        <v>20-24</v>
      </c>
      <c r="B581" s="55">
        <f t="shared" si="621"/>
        <v>277328</v>
      </c>
      <c r="C581" s="55">
        <f t="shared" si="601"/>
        <v>174643</v>
      </c>
      <c r="D581" s="55">
        <f t="shared" si="602"/>
        <v>63</v>
      </c>
      <c r="E581" s="55">
        <f t="shared" si="603"/>
        <v>126098</v>
      </c>
      <c r="F581" s="55"/>
      <c r="G581" s="55">
        <f t="shared" si="604"/>
        <v>45.5</v>
      </c>
      <c r="H581" s="55">
        <f t="shared" si="605"/>
        <v>300741</v>
      </c>
      <c r="J581" s="76" t="s">
        <v>310</v>
      </c>
      <c r="K581" s="24">
        <v>277328</v>
      </c>
      <c r="L581" s="24">
        <v>176865</v>
      </c>
      <c r="M581" s="76">
        <v>63.8</v>
      </c>
      <c r="N581" s="24">
        <v>136363</v>
      </c>
      <c r="O581" s="76">
        <v>49.2</v>
      </c>
      <c r="P581" s="76"/>
      <c r="Q581" s="24">
        <v>313228</v>
      </c>
      <c r="S581" s="57" t="str">
        <f t="shared" si="612"/>
        <v>20-24</v>
      </c>
      <c r="T581" s="56">
        <f t="shared" si="613"/>
        <v>2222</v>
      </c>
      <c r="U581" s="56">
        <f t="shared" si="614"/>
        <v>10265</v>
      </c>
      <c r="V581" s="56"/>
      <c r="W581" s="56">
        <f t="shared" si="615"/>
        <v>12487</v>
      </c>
      <c r="X581" s="62">
        <f t="shared" si="616"/>
        <v>0.20115879051240268</v>
      </c>
      <c r="Y581" s="55">
        <f t="shared" si="617"/>
        <v>317.42857142857144</v>
      </c>
      <c r="Z581" s="55">
        <f t="shared" si="618"/>
        <v>1466.4285714285713</v>
      </c>
      <c r="AA581" s="90"/>
      <c r="AB581" s="35">
        <f t="shared" si="623"/>
        <v>7</v>
      </c>
      <c r="AC581" s="50">
        <f>E597/B597</f>
        <v>0.61977990715580911</v>
      </c>
      <c r="AD581" s="2">
        <f>AC581/AD580</f>
        <v>0.88539986736544163</v>
      </c>
      <c r="AE581" s="47" t="str">
        <f t="shared" si="606"/>
        <v>20-24</v>
      </c>
      <c r="AF581" s="45">
        <f t="shared" si="607"/>
        <v>277328</v>
      </c>
      <c r="AG581" s="45">
        <f t="shared" si="608"/>
        <v>176865</v>
      </c>
      <c r="AH581" s="45">
        <f t="shared" si="609"/>
        <v>136363</v>
      </c>
      <c r="AI581" s="45">
        <f t="shared" si="619"/>
        <v>40502</v>
      </c>
      <c r="AJ581" s="1">
        <f t="shared" si="610"/>
        <v>2222</v>
      </c>
      <c r="AK581" s="1">
        <f t="shared" si="611"/>
        <v>10265</v>
      </c>
      <c r="AN581" s="35" t="s">
        <v>383</v>
      </c>
      <c r="AO581" s="36">
        <v>1171825</v>
      </c>
      <c r="AP581" s="83">
        <f>AO581/$K$552</f>
        <v>0.26500564125677567</v>
      </c>
      <c r="AQ581" s="84">
        <f t="shared" si="624"/>
        <v>0.64453727560202234</v>
      </c>
      <c r="AR581" s="84">
        <f t="shared" si="625"/>
        <v>0.55277079672094742</v>
      </c>
      <c r="AS581" s="84">
        <f t="shared" si="625"/>
        <v>0.75776785761763721</v>
      </c>
      <c r="AT581" s="38">
        <f t="shared" si="625"/>
        <v>0.64988008954731813</v>
      </c>
    </row>
    <row r="582" spans="1:46" ht="15" thickBot="1" x14ac:dyDescent="0.4">
      <c r="A582" s="54" t="str">
        <f t="shared" si="620"/>
        <v>25-29</v>
      </c>
      <c r="B582" s="55">
        <f t="shared" si="621"/>
        <v>314508</v>
      </c>
      <c r="C582" s="55">
        <f t="shared" si="601"/>
        <v>192128</v>
      </c>
      <c r="D582" s="55">
        <f t="shared" si="602"/>
        <v>61.1</v>
      </c>
      <c r="E582" s="55">
        <f t="shared" si="603"/>
        <v>142583</v>
      </c>
      <c r="F582" s="55"/>
      <c r="G582" s="55">
        <f t="shared" si="604"/>
        <v>45.3</v>
      </c>
      <c r="H582" s="55">
        <f t="shared" si="605"/>
        <v>334711</v>
      </c>
      <c r="J582" s="75" t="s">
        <v>311</v>
      </c>
      <c r="K582" s="22">
        <v>314508</v>
      </c>
      <c r="L582" s="22">
        <v>194437</v>
      </c>
      <c r="M582" s="75">
        <v>61.8</v>
      </c>
      <c r="N582" s="22">
        <v>153157</v>
      </c>
      <c r="O582" s="75">
        <v>48.7</v>
      </c>
      <c r="P582" s="75"/>
      <c r="Q582" s="22">
        <v>347594</v>
      </c>
      <c r="S582" s="54" t="str">
        <f t="shared" si="612"/>
        <v>25-29</v>
      </c>
      <c r="T582" s="55">
        <f t="shared" si="613"/>
        <v>2309</v>
      </c>
      <c r="U582" s="55">
        <f t="shared" si="614"/>
        <v>10574</v>
      </c>
      <c r="V582" s="55"/>
      <c r="W582" s="55">
        <f t="shared" si="615"/>
        <v>12883</v>
      </c>
      <c r="X582" s="58">
        <f t="shared" si="616"/>
        <v>0.20903494477638965</v>
      </c>
      <c r="Y582" s="55">
        <f t="shared" si="617"/>
        <v>329.85714285714283</v>
      </c>
      <c r="Z582" s="55">
        <f t="shared" si="618"/>
        <v>1510.5714285714287</v>
      </c>
      <c r="AA582" s="90"/>
      <c r="AB582" s="35">
        <f t="shared" si="623"/>
        <v>7</v>
      </c>
      <c r="AC582" s="49" t="s">
        <v>363</v>
      </c>
      <c r="AD582" s="35"/>
      <c r="AE582" s="47" t="str">
        <f t="shared" si="606"/>
        <v>25-29</v>
      </c>
      <c r="AF582" s="45">
        <f t="shared" si="607"/>
        <v>314508</v>
      </c>
      <c r="AG582" s="45">
        <f t="shared" si="608"/>
        <v>194437</v>
      </c>
      <c r="AH582" s="45">
        <f t="shared" si="609"/>
        <v>153157</v>
      </c>
      <c r="AI582" s="45">
        <f t="shared" si="619"/>
        <v>41280</v>
      </c>
      <c r="AJ582" s="1">
        <f t="shared" si="610"/>
        <v>2309</v>
      </c>
      <c r="AK582" s="1">
        <f t="shared" si="611"/>
        <v>10574</v>
      </c>
      <c r="AN582" s="35" t="s">
        <v>384</v>
      </c>
      <c r="AO582" s="36">
        <v>1146569</v>
      </c>
      <c r="AP582" s="83">
        <f>AO582/$K$552</f>
        <v>0.25929405251649351</v>
      </c>
      <c r="AQ582" s="84">
        <f t="shared" si="624"/>
        <v>0.64453727560202234</v>
      </c>
      <c r="AR582" s="84">
        <f t="shared" si="625"/>
        <v>0.55277079672094742</v>
      </c>
      <c r="AS582" s="84">
        <f t="shared" si="625"/>
        <v>0.75776785761763721</v>
      </c>
      <c r="AT582" s="38">
        <f t="shared" si="625"/>
        <v>0.64988008954731813</v>
      </c>
    </row>
    <row r="583" spans="1:46" ht="15" thickBot="1" x14ac:dyDescent="0.4">
      <c r="A583" s="54" t="str">
        <f t="shared" si="620"/>
        <v>30-34</v>
      </c>
      <c r="B583" s="55">
        <f t="shared" si="621"/>
        <v>356228</v>
      </c>
      <c r="C583" s="55">
        <f t="shared" si="601"/>
        <v>227115</v>
      </c>
      <c r="D583" s="55">
        <f t="shared" si="602"/>
        <v>63.8</v>
      </c>
      <c r="E583" s="55">
        <f t="shared" si="603"/>
        <v>175615</v>
      </c>
      <c r="F583" s="55"/>
      <c r="G583" s="55">
        <f t="shared" si="604"/>
        <v>49.3</v>
      </c>
      <c r="H583" s="55">
        <f t="shared" si="605"/>
        <v>402730</v>
      </c>
      <c r="J583" s="76" t="s">
        <v>312</v>
      </c>
      <c r="K583" s="24">
        <v>356228</v>
      </c>
      <c r="L583" s="24">
        <v>229703</v>
      </c>
      <c r="M583" s="76">
        <v>64.5</v>
      </c>
      <c r="N583" s="24">
        <v>187330</v>
      </c>
      <c r="O583" s="76">
        <v>52.6</v>
      </c>
      <c r="P583" s="76"/>
      <c r="Q583" s="24">
        <v>417033</v>
      </c>
      <c r="S583" s="57" t="str">
        <f t="shared" si="612"/>
        <v>30-34</v>
      </c>
      <c r="T583" s="56">
        <f t="shared" si="613"/>
        <v>2588</v>
      </c>
      <c r="U583" s="56">
        <f t="shared" si="614"/>
        <v>11715</v>
      </c>
      <c r="V583" s="56"/>
      <c r="W583" s="56">
        <f t="shared" si="615"/>
        <v>14303</v>
      </c>
      <c r="X583" s="62">
        <f t="shared" si="616"/>
        <v>0.23429295672641681</v>
      </c>
      <c r="Y583" s="55">
        <f t="shared" si="617"/>
        <v>369.71428571428572</v>
      </c>
      <c r="Z583" s="55">
        <f t="shared" si="618"/>
        <v>1673.5714285714287</v>
      </c>
      <c r="AA583" s="90"/>
      <c r="AB583" s="35">
        <f t="shared" si="623"/>
        <v>7</v>
      </c>
      <c r="AC583" s="51" t="s">
        <v>366</v>
      </c>
      <c r="AD583" s="2">
        <v>0.7</v>
      </c>
      <c r="AE583" s="47" t="str">
        <f t="shared" si="606"/>
        <v>30-34</v>
      </c>
      <c r="AF583" s="45">
        <f t="shared" si="607"/>
        <v>356228</v>
      </c>
      <c r="AG583" s="45">
        <f t="shared" si="608"/>
        <v>229703</v>
      </c>
      <c r="AH583" s="45">
        <f t="shared" si="609"/>
        <v>187330</v>
      </c>
      <c r="AI583" s="45">
        <f t="shared" si="619"/>
        <v>42373</v>
      </c>
      <c r="AJ583" s="1">
        <f t="shared" si="610"/>
        <v>2588</v>
      </c>
      <c r="AK583" s="1">
        <f t="shared" si="611"/>
        <v>11715</v>
      </c>
    </row>
    <row r="584" spans="1:46" ht="15" thickBot="1" x14ac:dyDescent="0.4">
      <c r="A584" s="54" t="str">
        <f t="shared" si="620"/>
        <v>35-39</v>
      </c>
      <c r="B584" s="55">
        <f t="shared" si="621"/>
        <v>359302</v>
      </c>
      <c r="C584" s="55">
        <f t="shared" si="601"/>
        <v>245155</v>
      </c>
      <c r="D584" s="55">
        <f t="shared" si="602"/>
        <v>68.2</v>
      </c>
      <c r="E584" s="55">
        <f t="shared" si="603"/>
        <v>194197</v>
      </c>
      <c r="F584" s="55"/>
      <c r="G584" s="55">
        <f t="shared" si="604"/>
        <v>54</v>
      </c>
      <c r="H584" s="55">
        <f t="shared" si="605"/>
        <v>439352</v>
      </c>
      <c r="J584" s="75" t="s">
        <v>313</v>
      </c>
      <c r="K584" s="22">
        <v>359302</v>
      </c>
      <c r="L584" s="22">
        <v>247522</v>
      </c>
      <c r="M584" s="75">
        <v>68.900000000000006</v>
      </c>
      <c r="N584" s="22">
        <v>206694</v>
      </c>
      <c r="O584" s="75">
        <v>57.5</v>
      </c>
      <c r="P584" s="75"/>
      <c r="Q584" s="22">
        <v>454216</v>
      </c>
      <c r="S584" s="54" t="str">
        <f t="shared" si="612"/>
        <v>35-39</v>
      </c>
      <c r="T584" s="55">
        <f t="shared" si="613"/>
        <v>2367</v>
      </c>
      <c r="U584" s="55">
        <f t="shared" si="614"/>
        <v>12497</v>
      </c>
      <c r="V584" s="55"/>
      <c r="W584" s="55">
        <f t="shared" si="615"/>
        <v>14864</v>
      </c>
      <c r="X584" s="58">
        <f t="shared" si="616"/>
        <v>0.21428571428571427</v>
      </c>
      <c r="Y584" s="55">
        <f t="shared" si="617"/>
        <v>338.14285714285717</v>
      </c>
      <c r="Z584" s="55">
        <f t="shared" si="618"/>
        <v>1785.2857142857142</v>
      </c>
      <c r="AA584" s="90"/>
      <c r="AB584" s="35">
        <f t="shared" si="623"/>
        <v>7</v>
      </c>
      <c r="AC584" s="50">
        <f>C598/B598</f>
        <v>0.63928996828729456</v>
      </c>
      <c r="AD584" s="2">
        <f>AC584/AD583</f>
        <v>0.91327138326756374</v>
      </c>
      <c r="AE584" s="47" t="str">
        <f t="shared" si="606"/>
        <v>35-39</v>
      </c>
      <c r="AF584" s="45">
        <f t="shared" si="607"/>
        <v>359302</v>
      </c>
      <c r="AG584" s="45">
        <f t="shared" si="608"/>
        <v>247522</v>
      </c>
      <c r="AH584" s="45">
        <f t="shared" si="609"/>
        <v>206694</v>
      </c>
      <c r="AI584" s="45">
        <f t="shared" si="619"/>
        <v>40828</v>
      </c>
      <c r="AJ584" s="1">
        <f t="shared" si="610"/>
        <v>2367</v>
      </c>
      <c r="AK584" s="1">
        <f t="shared" si="611"/>
        <v>12497</v>
      </c>
    </row>
    <row r="585" spans="1:46" ht="15" thickBot="1" x14ac:dyDescent="0.4">
      <c r="A585" s="54" t="str">
        <f t="shared" si="620"/>
        <v>40-44</v>
      </c>
      <c r="B585" s="55">
        <f t="shared" si="621"/>
        <v>319889</v>
      </c>
      <c r="C585" s="55">
        <f t="shared" si="601"/>
        <v>230355</v>
      </c>
      <c r="D585" s="55">
        <f t="shared" si="602"/>
        <v>72</v>
      </c>
      <c r="E585" s="55">
        <f t="shared" si="603"/>
        <v>188799</v>
      </c>
      <c r="F585" s="55"/>
      <c r="G585" s="55">
        <f t="shared" si="604"/>
        <v>59</v>
      </c>
      <c r="H585" s="55">
        <f t="shared" si="605"/>
        <v>419154</v>
      </c>
      <c r="J585" s="76" t="s">
        <v>314</v>
      </c>
      <c r="K585" s="24">
        <v>319889</v>
      </c>
      <c r="L585" s="24">
        <v>232362</v>
      </c>
      <c r="M585" s="76">
        <v>72.599999999999994</v>
      </c>
      <c r="N585" s="24">
        <v>199556</v>
      </c>
      <c r="O585" s="76">
        <v>62.4</v>
      </c>
      <c r="P585" s="76"/>
      <c r="Q585" s="24">
        <v>431918</v>
      </c>
      <c r="S585" s="57" t="str">
        <f t="shared" si="612"/>
        <v>40-44</v>
      </c>
      <c r="T585" s="56">
        <f t="shared" si="613"/>
        <v>2007</v>
      </c>
      <c r="U585" s="56">
        <f t="shared" si="614"/>
        <v>10757</v>
      </c>
      <c r="V585" s="56"/>
      <c r="W585" s="56">
        <f t="shared" si="615"/>
        <v>12764</v>
      </c>
      <c r="X585" s="62">
        <f t="shared" si="616"/>
        <v>0.18169473112438891</v>
      </c>
      <c r="Y585" s="55">
        <f t="shared" si="617"/>
        <v>286.71428571428572</v>
      </c>
      <c r="Z585" s="55">
        <f t="shared" si="618"/>
        <v>1536.7142857142858</v>
      </c>
      <c r="AA585" s="90"/>
      <c r="AB585" s="35">
        <f t="shared" si="623"/>
        <v>7</v>
      </c>
      <c r="AC585" s="52" t="s">
        <v>367</v>
      </c>
      <c r="AD585" s="2">
        <v>0.7</v>
      </c>
      <c r="AE585" s="47" t="str">
        <f t="shared" si="606"/>
        <v>40-44</v>
      </c>
      <c r="AF585" s="45">
        <f t="shared" si="607"/>
        <v>319889</v>
      </c>
      <c r="AG585" s="45">
        <f t="shared" si="608"/>
        <v>232362</v>
      </c>
      <c r="AH585" s="45">
        <f t="shared" si="609"/>
        <v>199556</v>
      </c>
      <c r="AI585" s="45">
        <f t="shared" si="619"/>
        <v>32806</v>
      </c>
      <c r="AJ585" s="1">
        <f t="shared" si="610"/>
        <v>2007</v>
      </c>
      <c r="AK585" s="1">
        <f t="shared" si="611"/>
        <v>10757</v>
      </c>
    </row>
    <row r="586" spans="1:46" ht="15" thickBot="1" x14ac:dyDescent="0.4">
      <c r="A586" s="54" t="str">
        <f t="shared" si="620"/>
        <v>45-49</v>
      </c>
      <c r="B586" s="55">
        <f t="shared" si="621"/>
        <v>288547</v>
      </c>
      <c r="C586" s="55">
        <f t="shared" si="601"/>
        <v>215525</v>
      </c>
      <c r="D586" s="55">
        <f t="shared" si="602"/>
        <v>74.7</v>
      </c>
      <c r="E586" s="55">
        <f t="shared" si="603"/>
        <v>180574</v>
      </c>
      <c r="F586" s="55"/>
      <c r="G586" s="55">
        <f t="shared" si="604"/>
        <v>62.6</v>
      </c>
      <c r="H586" s="55">
        <f t="shared" si="605"/>
        <v>396099</v>
      </c>
      <c r="J586" s="75" t="s">
        <v>315</v>
      </c>
      <c r="K586" s="22">
        <v>288547</v>
      </c>
      <c r="L586" s="22">
        <v>217203</v>
      </c>
      <c r="M586" s="75">
        <v>75.3</v>
      </c>
      <c r="N586" s="22">
        <v>189680</v>
      </c>
      <c r="O586" s="75">
        <v>65.7</v>
      </c>
      <c r="P586" s="75"/>
      <c r="Q586" s="22">
        <v>406883</v>
      </c>
      <c r="S586" s="54" t="str">
        <f t="shared" si="612"/>
        <v>45-49</v>
      </c>
      <c r="T586" s="55">
        <f t="shared" si="613"/>
        <v>1678</v>
      </c>
      <c r="U586" s="55">
        <f t="shared" si="614"/>
        <v>9106</v>
      </c>
      <c r="V586" s="55"/>
      <c r="W586" s="55">
        <f t="shared" si="615"/>
        <v>10784</v>
      </c>
      <c r="X586" s="58">
        <f t="shared" si="616"/>
        <v>0.1519101937352888</v>
      </c>
      <c r="Y586" s="55">
        <f t="shared" si="617"/>
        <v>239.71428571428572</v>
      </c>
      <c r="Z586" s="55">
        <f t="shared" si="618"/>
        <v>1300.8571428571429</v>
      </c>
      <c r="AA586" s="90"/>
      <c r="AB586" s="35">
        <f t="shared" si="623"/>
        <v>7</v>
      </c>
      <c r="AC586" s="50">
        <f>E598/B598</f>
        <v>0.52716837856779242</v>
      </c>
      <c r="AD586" s="2">
        <f>AC586/AD585</f>
        <v>0.7530976836682749</v>
      </c>
      <c r="AE586" s="47" t="str">
        <f t="shared" si="606"/>
        <v>45-49</v>
      </c>
      <c r="AF586" s="45">
        <f t="shared" si="607"/>
        <v>288547</v>
      </c>
      <c r="AG586" s="45">
        <f t="shared" si="608"/>
        <v>217203</v>
      </c>
      <c r="AH586" s="45">
        <f t="shared" si="609"/>
        <v>189680</v>
      </c>
      <c r="AI586" s="45">
        <f t="shared" si="619"/>
        <v>27523</v>
      </c>
      <c r="AJ586" s="1">
        <f t="shared" si="610"/>
        <v>1678</v>
      </c>
      <c r="AK586" s="1">
        <f t="shared" si="611"/>
        <v>9106</v>
      </c>
    </row>
    <row r="587" spans="1:46" ht="15" thickBot="1" x14ac:dyDescent="0.4">
      <c r="A587" s="54" t="str">
        <f t="shared" si="620"/>
        <v>50-54</v>
      </c>
      <c r="B587" s="55">
        <f t="shared" si="621"/>
        <v>266491</v>
      </c>
      <c r="C587" s="55">
        <f t="shared" si="601"/>
        <v>208101</v>
      </c>
      <c r="D587" s="55">
        <f t="shared" si="602"/>
        <v>78.099999999999994</v>
      </c>
      <c r="E587" s="55">
        <f t="shared" si="603"/>
        <v>179005</v>
      </c>
      <c r="F587" s="55"/>
      <c r="G587" s="55">
        <f t="shared" si="604"/>
        <v>67.2</v>
      </c>
      <c r="H587" s="55">
        <f t="shared" si="605"/>
        <v>387106</v>
      </c>
      <c r="J587" s="76" t="s">
        <v>316</v>
      </c>
      <c r="K587" s="24">
        <v>266491</v>
      </c>
      <c r="L587" s="24">
        <v>209533</v>
      </c>
      <c r="M587" s="76">
        <v>78.599999999999994</v>
      </c>
      <c r="N587" s="24">
        <v>186350</v>
      </c>
      <c r="O587" s="76">
        <v>69.900000000000006</v>
      </c>
      <c r="P587" s="76"/>
      <c r="Q587" s="24">
        <v>395883</v>
      </c>
      <c r="S587" s="57" t="str">
        <f t="shared" si="612"/>
        <v>50-54</v>
      </c>
      <c r="T587" s="56">
        <f t="shared" si="613"/>
        <v>1432</v>
      </c>
      <c r="U587" s="56">
        <f t="shared" si="614"/>
        <v>7345</v>
      </c>
      <c r="V587" s="56"/>
      <c r="W587" s="56">
        <f t="shared" si="615"/>
        <v>8777</v>
      </c>
      <c r="X587" s="62">
        <f t="shared" si="616"/>
        <v>0.12963968857504979</v>
      </c>
      <c r="Y587" s="55">
        <f t="shared" si="617"/>
        <v>204.57142857142858</v>
      </c>
      <c r="Z587" s="55">
        <f t="shared" si="618"/>
        <v>1049.2857142857142</v>
      </c>
      <c r="AA587" s="90"/>
      <c r="AB587" s="35">
        <f t="shared" si="623"/>
        <v>7</v>
      </c>
      <c r="AC587" s="35"/>
      <c r="AD587" s="36"/>
      <c r="AE587" s="47" t="str">
        <f t="shared" si="606"/>
        <v>50-54</v>
      </c>
      <c r="AF587" s="45">
        <f t="shared" si="607"/>
        <v>266491</v>
      </c>
      <c r="AG587" s="45">
        <f t="shared" si="608"/>
        <v>209533</v>
      </c>
      <c r="AH587" s="45">
        <f t="shared" si="609"/>
        <v>186350</v>
      </c>
      <c r="AI587" s="45">
        <f t="shared" si="619"/>
        <v>23183</v>
      </c>
      <c r="AJ587" s="1">
        <f t="shared" si="610"/>
        <v>1432</v>
      </c>
      <c r="AK587" s="1">
        <f t="shared" si="611"/>
        <v>7345</v>
      </c>
    </row>
    <row r="588" spans="1:46" ht="15" thickBot="1" x14ac:dyDescent="0.4">
      <c r="A588" s="54" t="str">
        <f t="shared" si="620"/>
        <v>55-59</v>
      </c>
      <c r="B588" s="55">
        <f t="shared" si="621"/>
        <v>284260</v>
      </c>
      <c r="C588" s="55">
        <f t="shared" si="601"/>
        <v>224798</v>
      </c>
      <c r="D588" s="55">
        <f t="shared" si="602"/>
        <v>79.099999999999994</v>
      </c>
      <c r="E588" s="55">
        <f t="shared" si="603"/>
        <v>196379</v>
      </c>
      <c r="F588" s="55"/>
      <c r="G588" s="55">
        <f t="shared" si="604"/>
        <v>69.099999999999994</v>
      </c>
      <c r="H588" s="55">
        <f t="shared" si="605"/>
        <v>421177</v>
      </c>
      <c r="J588" s="75" t="s">
        <v>317</v>
      </c>
      <c r="K588" s="22">
        <v>284260</v>
      </c>
      <c r="L588" s="22">
        <v>226036</v>
      </c>
      <c r="M588" s="75">
        <v>79.5</v>
      </c>
      <c r="N588" s="22">
        <v>203065</v>
      </c>
      <c r="O588" s="75">
        <v>71.400000000000006</v>
      </c>
      <c r="P588" s="75"/>
      <c r="Q588" s="22">
        <v>429101</v>
      </c>
      <c r="S588" s="54" t="str">
        <f t="shared" si="612"/>
        <v>55-59</v>
      </c>
      <c r="T588" s="55">
        <f t="shared" si="613"/>
        <v>1238</v>
      </c>
      <c r="U588" s="55">
        <f t="shared" si="614"/>
        <v>6686</v>
      </c>
      <c r="V588" s="55"/>
      <c r="W588" s="55">
        <f t="shared" si="615"/>
        <v>7924</v>
      </c>
      <c r="X588" s="58">
        <f t="shared" si="616"/>
        <v>0.11207676987144667</v>
      </c>
      <c r="Y588" s="55">
        <f t="shared" si="617"/>
        <v>176.85714285714286</v>
      </c>
      <c r="Z588" s="55">
        <f t="shared" si="618"/>
        <v>955.14285714285711</v>
      </c>
      <c r="AA588" s="90"/>
      <c r="AB588" s="35">
        <f t="shared" si="623"/>
        <v>7</v>
      </c>
      <c r="AC588" s="65">
        <f>J576</f>
        <v>44406</v>
      </c>
      <c r="AD588" s="36"/>
      <c r="AE588" s="47" t="str">
        <f t="shared" si="606"/>
        <v>55-59</v>
      </c>
      <c r="AF588" s="45">
        <f t="shared" si="607"/>
        <v>284260</v>
      </c>
      <c r="AG588" s="45">
        <f t="shared" si="608"/>
        <v>226036</v>
      </c>
      <c r="AH588" s="45">
        <f t="shared" si="609"/>
        <v>203065</v>
      </c>
      <c r="AI588" s="45">
        <f t="shared" si="619"/>
        <v>22971</v>
      </c>
      <c r="AJ588" s="1">
        <f t="shared" si="610"/>
        <v>1238</v>
      </c>
      <c r="AK588" s="1">
        <f t="shared" si="611"/>
        <v>6686</v>
      </c>
    </row>
    <row r="589" spans="1:46" ht="15" thickBot="1" x14ac:dyDescent="0.4">
      <c r="A589" s="54" t="str">
        <f t="shared" si="620"/>
        <v>60-64</v>
      </c>
      <c r="B589" s="55">
        <f t="shared" si="621"/>
        <v>264339</v>
      </c>
      <c r="C589" s="55">
        <f t="shared" si="601"/>
        <v>224691</v>
      </c>
      <c r="D589" s="55">
        <f t="shared" si="602"/>
        <v>85</v>
      </c>
      <c r="E589" s="55">
        <f t="shared" si="603"/>
        <v>203031</v>
      </c>
      <c r="F589" s="55"/>
      <c r="G589" s="55">
        <f t="shared" si="604"/>
        <v>76.8</v>
      </c>
      <c r="H589" s="55">
        <f t="shared" si="605"/>
        <v>427722</v>
      </c>
      <c r="J589" s="76" t="s">
        <v>318</v>
      </c>
      <c r="K589" s="24">
        <v>264339</v>
      </c>
      <c r="L589" s="24">
        <v>225704</v>
      </c>
      <c r="M589" s="76">
        <v>85.4</v>
      </c>
      <c r="N589" s="24">
        <v>207877</v>
      </c>
      <c r="O589" s="76">
        <v>78.599999999999994</v>
      </c>
      <c r="P589" s="76"/>
      <c r="Q589" s="24">
        <v>433581</v>
      </c>
      <c r="S589" s="57" t="str">
        <f t="shared" si="612"/>
        <v>60-64</v>
      </c>
      <c r="T589" s="56">
        <f t="shared" si="613"/>
        <v>1013</v>
      </c>
      <c r="U589" s="56">
        <f t="shared" si="614"/>
        <v>4846</v>
      </c>
      <c r="V589" s="56"/>
      <c r="W589" s="56">
        <f t="shared" si="615"/>
        <v>5859</v>
      </c>
      <c r="X589" s="62">
        <f t="shared" si="616"/>
        <v>9.1707405395618322E-2</v>
      </c>
      <c r="Y589" s="55">
        <f t="shared" si="617"/>
        <v>144.71428571428572</v>
      </c>
      <c r="Z589" s="55">
        <f t="shared" si="618"/>
        <v>692.28571428571433</v>
      </c>
      <c r="AA589" s="90"/>
      <c r="AB589" s="35">
        <f t="shared" si="623"/>
        <v>7</v>
      </c>
      <c r="AC589" s="49" t="s">
        <v>365</v>
      </c>
      <c r="AD589" s="35"/>
      <c r="AE589" s="47" t="str">
        <f t="shared" si="606"/>
        <v>60-64</v>
      </c>
      <c r="AF589" s="45">
        <f t="shared" si="607"/>
        <v>264339</v>
      </c>
      <c r="AG589" s="45">
        <f t="shared" si="608"/>
        <v>225704</v>
      </c>
      <c r="AH589" s="45">
        <f t="shared" si="609"/>
        <v>207877</v>
      </c>
      <c r="AI589" s="45">
        <f t="shared" si="619"/>
        <v>17827</v>
      </c>
      <c r="AJ589" s="1">
        <f t="shared" si="610"/>
        <v>1013</v>
      </c>
      <c r="AK589" s="1">
        <f t="shared" si="611"/>
        <v>4846</v>
      </c>
    </row>
    <row r="590" spans="1:46" ht="15" thickBot="1" x14ac:dyDescent="0.4">
      <c r="A590" s="54" t="str">
        <f t="shared" si="620"/>
        <v>65-69</v>
      </c>
      <c r="B590" s="55">
        <f t="shared" si="621"/>
        <v>210073</v>
      </c>
      <c r="C590" s="55">
        <f t="shared" si="601"/>
        <v>188712</v>
      </c>
      <c r="D590" s="55">
        <f t="shared" si="602"/>
        <v>89.8</v>
      </c>
      <c r="E590" s="55">
        <f t="shared" si="603"/>
        <v>177170</v>
      </c>
      <c r="F590" s="55"/>
      <c r="G590" s="55">
        <f t="shared" si="604"/>
        <v>84.3</v>
      </c>
      <c r="H590" s="55">
        <f t="shared" si="605"/>
        <v>365882</v>
      </c>
      <c r="J590" s="75" t="s">
        <v>319</v>
      </c>
      <c r="K590" s="22">
        <v>210073</v>
      </c>
      <c r="L590" s="22">
        <v>189332</v>
      </c>
      <c r="M590" s="75">
        <v>90.1</v>
      </c>
      <c r="N590" s="22">
        <v>179798</v>
      </c>
      <c r="O590" s="75">
        <v>85.6</v>
      </c>
      <c r="P590" s="75"/>
      <c r="Q590" s="22">
        <v>369130</v>
      </c>
      <c r="S590" s="54" t="str">
        <f t="shared" si="612"/>
        <v>65-69</v>
      </c>
      <c r="T590" s="55">
        <f t="shared" si="613"/>
        <v>620</v>
      </c>
      <c r="U590" s="55">
        <f t="shared" si="614"/>
        <v>2628</v>
      </c>
      <c r="V590" s="55"/>
      <c r="W590" s="55">
        <f t="shared" si="615"/>
        <v>3248</v>
      </c>
      <c r="X590" s="58">
        <f t="shared" si="616"/>
        <v>5.6128915444504796E-2</v>
      </c>
      <c r="Y590" s="55">
        <f t="shared" si="617"/>
        <v>88.571428571428569</v>
      </c>
      <c r="Z590" s="55">
        <f t="shared" si="618"/>
        <v>375.42857142857144</v>
      </c>
      <c r="AA590" s="90"/>
      <c r="AB590" s="35">
        <f t="shared" si="623"/>
        <v>7</v>
      </c>
      <c r="AC590" s="51" t="s">
        <v>366</v>
      </c>
      <c r="AD590" s="2">
        <v>0.7</v>
      </c>
      <c r="AE590" s="47" t="str">
        <f t="shared" si="606"/>
        <v>65-69</v>
      </c>
      <c r="AF590" s="45">
        <f t="shared" si="607"/>
        <v>210073</v>
      </c>
      <c r="AG590" s="45">
        <f t="shared" si="608"/>
        <v>189332</v>
      </c>
      <c r="AH590" s="45">
        <f t="shared" si="609"/>
        <v>179798</v>
      </c>
      <c r="AI590" s="45">
        <f t="shared" si="619"/>
        <v>9534</v>
      </c>
      <c r="AJ590" s="1">
        <f t="shared" si="610"/>
        <v>620</v>
      </c>
      <c r="AK590" s="1">
        <f t="shared" si="611"/>
        <v>2628</v>
      </c>
    </row>
    <row r="591" spans="1:46" ht="15" thickBot="1" x14ac:dyDescent="0.4">
      <c r="A591" s="54" t="str">
        <f t="shared" si="620"/>
        <v>70-74</v>
      </c>
      <c r="B591" s="55">
        <f t="shared" si="621"/>
        <v>157657</v>
      </c>
      <c r="C591" s="55">
        <f t="shared" si="601"/>
        <v>144922</v>
      </c>
      <c r="D591" s="55">
        <f t="shared" si="602"/>
        <v>91.9</v>
      </c>
      <c r="E591" s="55">
        <f t="shared" si="603"/>
        <v>140076</v>
      </c>
      <c r="F591" s="55"/>
      <c r="G591" s="55">
        <f t="shared" si="604"/>
        <v>88.8</v>
      </c>
      <c r="H591" s="55">
        <f t="shared" si="605"/>
        <v>284998</v>
      </c>
      <c r="J591" s="76" t="s">
        <v>320</v>
      </c>
      <c r="K591" s="24">
        <v>157657</v>
      </c>
      <c r="L591" s="24">
        <v>145281</v>
      </c>
      <c r="M591" s="76">
        <v>92.2</v>
      </c>
      <c r="N591" s="24">
        <v>141580</v>
      </c>
      <c r="O591" s="76">
        <v>89.8</v>
      </c>
      <c r="P591" s="76"/>
      <c r="Q591" s="24">
        <v>286861</v>
      </c>
      <c r="S591" s="57" t="str">
        <f t="shared" si="612"/>
        <v>70-74</v>
      </c>
      <c r="T591" s="56">
        <f t="shared" si="613"/>
        <v>359</v>
      </c>
      <c r="U591" s="56">
        <f t="shared" si="614"/>
        <v>1504</v>
      </c>
      <c r="V591" s="56"/>
      <c r="W591" s="56">
        <f t="shared" si="615"/>
        <v>1863</v>
      </c>
      <c r="X591" s="62">
        <f t="shared" si="616"/>
        <v>3.2500452652543907E-2</v>
      </c>
      <c r="Y591" s="55">
        <f t="shared" si="617"/>
        <v>51.285714285714285</v>
      </c>
      <c r="Z591" s="55">
        <f t="shared" si="618"/>
        <v>214.85714285714286</v>
      </c>
      <c r="AA591" s="90"/>
      <c r="AB591" s="35">
        <f t="shared" si="623"/>
        <v>7</v>
      </c>
      <c r="AC591" s="50">
        <f>L597/K597</f>
        <v>0.75776785761763721</v>
      </c>
      <c r="AD591" s="2">
        <f>AC591/AD590</f>
        <v>1.0825255108823388</v>
      </c>
      <c r="AE591" s="48" t="str">
        <f t="shared" si="606"/>
        <v>70-74</v>
      </c>
      <c r="AF591" s="45">
        <f t="shared" si="607"/>
        <v>157657</v>
      </c>
      <c r="AG591" s="45">
        <f t="shared" si="608"/>
        <v>145281</v>
      </c>
      <c r="AH591" s="45">
        <f t="shared" si="609"/>
        <v>141580</v>
      </c>
      <c r="AI591" s="46">
        <f t="shared" si="619"/>
        <v>3701</v>
      </c>
      <c r="AJ591" s="1">
        <f t="shared" si="610"/>
        <v>359</v>
      </c>
      <c r="AK591" s="1">
        <f t="shared" si="611"/>
        <v>1504</v>
      </c>
    </row>
    <row r="592" spans="1:46" ht="15" thickBot="1" x14ac:dyDescent="0.4">
      <c r="A592" s="54" t="str">
        <f t="shared" si="620"/>
        <v>75-79</v>
      </c>
      <c r="B592" s="55">
        <f t="shared" si="621"/>
        <v>102977</v>
      </c>
      <c r="C592" s="55">
        <f t="shared" si="601"/>
        <v>93557</v>
      </c>
      <c r="D592" s="55">
        <f t="shared" si="602"/>
        <v>90.8</v>
      </c>
      <c r="E592" s="55">
        <f t="shared" si="603"/>
        <v>90889</v>
      </c>
      <c r="F592" s="55"/>
      <c r="G592" s="55">
        <f t="shared" si="604"/>
        <v>88.3</v>
      </c>
      <c r="H592" s="55">
        <f t="shared" si="605"/>
        <v>184446</v>
      </c>
      <c r="J592" s="75" t="s">
        <v>321</v>
      </c>
      <c r="K592" s="22">
        <v>102977</v>
      </c>
      <c r="L592" s="22">
        <v>93724</v>
      </c>
      <c r="M592" s="75">
        <v>91</v>
      </c>
      <c r="N592" s="22">
        <v>91499</v>
      </c>
      <c r="O592" s="75">
        <v>88.8</v>
      </c>
      <c r="P592" s="75"/>
      <c r="Q592" s="22">
        <v>185223</v>
      </c>
      <c r="S592" s="54" t="str">
        <f t="shared" si="612"/>
        <v>75-79</v>
      </c>
      <c r="T592" s="55">
        <f t="shared" si="613"/>
        <v>167</v>
      </c>
      <c r="U592" s="55">
        <f t="shared" si="614"/>
        <v>610</v>
      </c>
      <c r="V592" s="55"/>
      <c r="W592" s="55">
        <f t="shared" si="615"/>
        <v>777</v>
      </c>
      <c r="X592" s="58">
        <f t="shared" si="616"/>
        <v>1.5118594966503711E-2</v>
      </c>
      <c r="Y592" s="55">
        <f t="shared" si="617"/>
        <v>23.857142857142858</v>
      </c>
      <c r="Z592" s="55">
        <f t="shared" si="618"/>
        <v>87.142857142857139</v>
      </c>
      <c r="AA592" s="90"/>
      <c r="AB592" s="35">
        <f t="shared" si="623"/>
        <v>7</v>
      </c>
      <c r="AC592" s="51" t="s">
        <v>367</v>
      </c>
      <c r="AD592" s="2">
        <v>0.7</v>
      </c>
      <c r="AE592" s="48" t="str">
        <f t="shared" si="606"/>
        <v>75-79</v>
      </c>
      <c r="AF592" s="45">
        <f t="shared" si="607"/>
        <v>102977</v>
      </c>
      <c r="AG592" s="45">
        <f t="shared" si="608"/>
        <v>93724</v>
      </c>
      <c r="AH592" s="45">
        <f t="shared" si="609"/>
        <v>91499</v>
      </c>
      <c r="AI592" s="46">
        <f t="shared" si="619"/>
        <v>2225</v>
      </c>
      <c r="AJ592" s="1">
        <f t="shared" si="610"/>
        <v>167</v>
      </c>
      <c r="AK592" s="1">
        <f t="shared" si="611"/>
        <v>610</v>
      </c>
    </row>
    <row r="593" spans="1:37" ht="15" thickBot="1" x14ac:dyDescent="0.4">
      <c r="A593" s="54" t="str">
        <f t="shared" si="620"/>
        <v>80-84</v>
      </c>
      <c r="B593" s="55">
        <f t="shared" si="621"/>
        <v>68566</v>
      </c>
      <c r="C593" s="55">
        <f t="shared" si="601"/>
        <v>61990</v>
      </c>
      <c r="D593" s="55">
        <f t="shared" si="602"/>
        <v>90.4</v>
      </c>
      <c r="E593" s="55">
        <f t="shared" si="603"/>
        <v>60350</v>
      </c>
      <c r="F593" s="55"/>
      <c r="G593" s="55">
        <f t="shared" si="604"/>
        <v>88</v>
      </c>
      <c r="H593" s="55">
        <f t="shared" si="605"/>
        <v>122340</v>
      </c>
      <c r="J593" s="76" t="s">
        <v>322</v>
      </c>
      <c r="K593" s="24">
        <v>68566</v>
      </c>
      <c r="L593" s="24">
        <v>62085</v>
      </c>
      <c r="M593" s="76">
        <v>90.5</v>
      </c>
      <c r="N593" s="24">
        <v>60712</v>
      </c>
      <c r="O593" s="76">
        <v>88.5</v>
      </c>
      <c r="P593" s="76"/>
      <c r="Q593" s="24">
        <v>122797</v>
      </c>
      <c r="S593" s="57" t="str">
        <f t="shared" si="612"/>
        <v>80-84</v>
      </c>
      <c r="T593" s="56">
        <f t="shared" si="613"/>
        <v>95</v>
      </c>
      <c r="U593" s="56">
        <f t="shared" si="614"/>
        <v>362</v>
      </c>
      <c r="V593" s="56"/>
      <c r="W593" s="56">
        <f t="shared" si="615"/>
        <v>457</v>
      </c>
      <c r="X593" s="62">
        <f t="shared" si="616"/>
        <v>8.6003983342386389E-3</v>
      </c>
      <c r="Y593" s="55">
        <f t="shared" si="617"/>
        <v>13.571428571428571</v>
      </c>
      <c r="Z593" s="55">
        <f t="shared" si="618"/>
        <v>51.714285714285715</v>
      </c>
      <c r="AA593" s="90"/>
      <c r="AB593" s="35">
        <f t="shared" si="623"/>
        <v>7</v>
      </c>
      <c r="AC593" s="50">
        <f>N597/K597</f>
        <v>0.64988008954731813</v>
      </c>
      <c r="AD593" s="2">
        <f>AC593/AD592</f>
        <v>0.92840012792474025</v>
      </c>
      <c r="AE593" s="48" t="str">
        <f t="shared" si="606"/>
        <v>80-84</v>
      </c>
      <c r="AF593" s="45">
        <f t="shared" si="607"/>
        <v>68566</v>
      </c>
      <c r="AG593" s="45">
        <f t="shared" si="608"/>
        <v>62085</v>
      </c>
      <c r="AH593" s="45">
        <f t="shared" si="609"/>
        <v>60712</v>
      </c>
      <c r="AI593" s="46">
        <f t="shared" si="619"/>
        <v>1373</v>
      </c>
      <c r="AJ593" s="1">
        <f t="shared" si="610"/>
        <v>95</v>
      </c>
      <c r="AK593" s="1">
        <f t="shared" si="611"/>
        <v>362</v>
      </c>
    </row>
    <row r="594" spans="1:37" ht="15" thickBot="1" x14ac:dyDescent="0.4">
      <c r="A594" s="54" t="str">
        <f t="shared" si="620"/>
        <v>85-89</v>
      </c>
      <c r="B594" s="55">
        <f t="shared" si="621"/>
        <v>44034</v>
      </c>
      <c r="C594" s="55">
        <f t="shared" si="601"/>
        <v>39586</v>
      </c>
      <c r="D594" s="55">
        <f t="shared" si="602"/>
        <v>89.9</v>
      </c>
      <c r="E594" s="55">
        <f t="shared" si="603"/>
        <v>38533</v>
      </c>
      <c r="F594" s="55"/>
      <c r="G594" s="55">
        <f t="shared" si="604"/>
        <v>87.5</v>
      </c>
      <c r="H594" s="55">
        <f t="shared" si="605"/>
        <v>78119</v>
      </c>
      <c r="J594" s="75" t="s">
        <v>323</v>
      </c>
      <c r="K594" s="22">
        <v>44034</v>
      </c>
      <c r="L594" s="22">
        <v>39647</v>
      </c>
      <c r="M594" s="75">
        <v>90</v>
      </c>
      <c r="N594" s="22">
        <v>38730</v>
      </c>
      <c r="O594" s="75">
        <v>88</v>
      </c>
      <c r="P594" s="75"/>
      <c r="Q594" s="22">
        <v>78377</v>
      </c>
      <c r="S594" s="54" t="str">
        <f t="shared" si="612"/>
        <v>85-89</v>
      </c>
      <c r="T594" s="55">
        <f t="shared" si="613"/>
        <v>61</v>
      </c>
      <c r="U594" s="55">
        <f t="shared" si="614"/>
        <v>197</v>
      </c>
      <c r="V594" s="55"/>
      <c r="W594" s="55">
        <f t="shared" si="615"/>
        <v>258</v>
      </c>
      <c r="X594" s="58">
        <f t="shared" si="616"/>
        <v>5.5223610356690206E-3</v>
      </c>
      <c r="Y594" s="55">
        <f t="shared" si="617"/>
        <v>8.7142857142857135</v>
      </c>
      <c r="Z594" s="55">
        <f t="shared" si="618"/>
        <v>28.142857142857142</v>
      </c>
      <c r="AA594" s="90"/>
      <c r="AB594" s="35">
        <f t="shared" si="623"/>
        <v>7</v>
      </c>
      <c r="AC594" s="49" t="s">
        <v>362</v>
      </c>
      <c r="AD594" s="35"/>
      <c r="AE594" s="48" t="str">
        <f t="shared" si="606"/>
        <v>85-89</v>
      </c>
      <c r="AF594" s="45">
        <f t="shared" si="607"/>
        <v>44034</v>
      </c>
      <c r="AG594" s="45">
        <f t="shared" si="608"/>
        <v>39647</v>
      </c>
      <c r="AH594" s="45">
        <f t="shared" si="609"/>
        <v>38730</v>
      </c>
      <c r="AI594" s="46">
        <f t="shared" si="619"/>
        <v>917</v>
      </c>
      <c r="AJ594" s="1">
        <f t="shared" si="610"/>
        <v>61</v>
      </c>
      <c r="AK594" s="1">
        <f t="shared" si="611"/>
        <v>197</v>
      </c>
    </row>
    <row r="595" spans="1:37" ht="15" thickBot="1" x14ac:dyDescent="0.4">
      <c r="A595" s="54" t="str">
        <f t="shared" si="620"/>
        <v>90+</v>
      </c>
      <c r="B595" s="55">
        <f t="shared" si="621"/>
        <v>27669</v>
      </c>
      <c r="C595" s="55">
        <f t="shared" si="601"/>
        <v>25176</v>
      </c>
      <c r="D595" s="55">
        <f t="shared" si="602"/>
        <v>91</v>
      </c>
      <c r="E595" s="55">
        <f t="shared" si="603"/>
        <v>24574</v>
      </c>
      <c r="F595" s="55"/>
      <c r="G595" s="55">
        <f t="shared" si="604"/>
        <v>88.8</v>
      </c>
      <c r="H595" s="55">
        <f t="shared" si="605"/>
        <v>49750</v>
      </c>
      <c r="J595" s="76" t="s">
        <v>324</v>
      </c>
      <c r="K595" s="24">
        <v>27669</v>
      </c>
      <c r="L595" s="24">
        <v>25208</v>
      </c>
      <c r="M595" s="76">
        <v>91.1</v>
      </c>
      <c r="N595" s="24">
        <v>24656</v>
      </c>
      <c r="O595" s="76">
        <v>89.1</v>
      </c>
      <c r="P595" s="76"/>
      <c r="Q595" s="24">
        <v>49864</v>
      </c>
      <c r="S595" s="57" t="str">
        <f t="shared" si="612"/>
        <v>90+</v>
      </c>
      <c r="T595" s="56">
        <f t="shared" si="613"/>
        <v>32</v>
      </c>
      <c r="U595" s="56">
        <f t="shared" si="614"/>
        <v>82</v>
      </c>
      <c r="V595" s="56"/>
      <c r="W595" s="56">
        <f t="shared" si="615"/>
        <v>114</v>
      </c>
      <c r="X595" s="62">
        <f t="shared" si="616"/>
        <v>2.8969762810066991E-3</v>
      </c>
      <c r="Y595" s="55">
        <f t="shared" si="617"/>
        <v>4.5714285714285712</v>
      </c>
      <c r="Z595" s="55">
        <f t="shared" si="618"/>
        <v>11.714285714285714</v>
      </c>
      <c r="AA595" s="90"/>
      <c r="AB595" s="35">
        <f t="shared" si="623"/>
        <v>7</v>
      </c>
      <c r="AC595" s="51" t="s">
        <v>366</v>
      </c>
      <c r="AD595" s="2">
        <v>0.7</v>
      </c>
      <c r="AE595" s="48" t="str">
        <f t="shared" si="606"/>
        <v>90+</v>
      </c>
      <c r="AF595" s="45">
        <f t="shared" si="607"/>
        <v>27669</v>
      </c>
      <c r="AG595" s="45">
        <f t="shared" si="608"/>
        <v>25208</v>
      </c>
      <c r="AH595" s="45">
        <f t="shared" si="609"/>
        <v>24656</v>
      </c>
      <c r="AI595" s="46">
        <f t="shared" si="619"/>
        <v>552</v>
      </c>
      <c r="AJ595" s="1">
        <f t="shared" si="610"/>
        <v>32</v>
      </c>
      <c r="AK595" s="1">
        <f t="shared" si="611"/>
        <v>82</v>
      </c>
    </row>
    <row r="596" spans="1:37" ht="15" thickBot="1" x14ac:dyDescent="0.4">
      <c r="A596" s="54" t="str">
        <f t="shared" si="620"/>
        <v>Unknown</v>
      </c>
      <c r="B596" s="55" t="str">
        <f t="shared" si="621"/>
        <v>NA</v>
      </c>
      <c r="C596" s="55">
        <f t="shared" si="601"/>
        <v>60824</v>
      </c>
      <c r="D596" s="55" t="str">
        <f t="shared" si="602"/>
        <v>NA</v>
      </c>
      <c r="E596" s="55">
        <f t="shared" si="603"/>
        <v>20576</v>
      </c>
      <c r="F596" s="55"/>
      <c r="G596" s="55" t="str">
        <f t="shared" si="604"/>
        <v>NA</v>
      </c>
      <c r="H596" s="55">
        <f t="shared" si="605"/>
        <v>81400</v>
      </c>
      <c r="J596" s="75" t="s">
        <v>325</v>
      </c>
      <c r="K596" s="75" t="s">
        <v>326</v>
      </c>
      <c r="L596" s="22">
        <v>61644</v>
      </c>
      <c r="M596" s="75" t="s">
        <v>326</v>
      </c>
      <c r="N596" s="22">
        <v>21986</v>
      </c>
      <c r="O596" s="75" t="s">
        <v>326</v>
      </c>
      <c r="P596" s="75"/>
      <c r="Q596" s="22">
        <v>83630</v>
      </c>
      <c r="S596" s="54" t="str">
        <f t="shared" si="612"/>
        <v>Unknown</v>
      </c>
      <c r="T596" s="54">
        <f t="shared" si="613"/>
        <v>820</v>
      </c>
      <c r="U596" s="54">
        <f t="shared" si="614"/>
        <v>1410</v>
      </c>
      <c r="V596" s="54"/>
      <c r="W596" s="54">
        <f t="shared" si="615"/>
        <v>2230</v>
      </c>
      <c r="X596" s="58">
        <f t="shared" si="616"/>
        <v>7.4235017200796671E-2</v>
      </c>
      <c r="Y596" s="55">
        <f t="shared" si="617"/>
        <v>117.14285714285714</v>
      </c>
      <c r="Z596" s="55">
        <f t="shared" si="618"/>
        <v>201.42857142857142</v>
      </c>
      <c r="AA596" s="90"/>
      <c r="AB596" s="35">
        <f t="shared" si="623"/>
        <v>7</v>
      </c>
      <c r="AC596" s="50">
        <f>L598/K598</f>
        <v>0.64453727560202234</v>
      </c>
      <c r="AD596" s="2">
        <f>AC596/AD595</f>
        <v>0.92076753657431765</v>
      </c>
      <c r="AE596" s="47" t="str">
        <f t="shared" si="606"/>
        <v>Unknown</v>
      </c>
      <c r="AF596" s="45" t="str">
        <f t="shared" si="607"/>
        <v>NA</v>
      </c>
      <c r="AG596" s="45">
        <f t="shared" si="608"/>
        <v>61644</v>
      </c>
      <c r="AH596" s="45">
        <f t="shared" si="609"/>
        <v>21986</v>
      </c>
      <c r="AI596" s="45">
        <f t="shared" si="619"/>
        <v>39658</v>
      </c>
      <c r="AJ596" s="1">
        <f t="shared" si="610"/>
        <v>820</v>
      </c>
      <c r="AK596" s="1">
        <f t="shared" si="611"/>
        <v>1410</v>
      </c>
    </row>
    <row r="597" spans="1:37" ht="15" thickBot="1" x14ac:dyDescent="0.4">
      <c r="A597" s="54" t="str">
        <f t="shared" si="620"/>
        <v>12+</v>
      </c>
      <c r="B597" s="55">
        <f t="shared" si="621"/>
        <v>3761140</v>
      </c>
      <c r="C597" s="55">
        <f t="shared" si="601"/>
        <v>2826868</v>
      </c>
      <c r="D597" s="55">
        <f t="shared" si="602"/>
        <v>75.2</v>
      </c>
      <c r="E597" s="55">
        <f t="shared" si="603"/>
        <v>2331079</v>
      </c>
      <c r="F597" s="55"/>
      <c r="G597" s="55">
        <f t="shared" si="604"/>
        <v>62</v>
      </c>
      <c r="H597" s="55">
        <f t="shared" si="605"/>
        <v>5157947</v>
      </c>
      <c r="J597" s="76" t="s">
        <v>327</v>
      </c>
      <c r="K597" s="24">
        <v>3761140</v>
      </c>
      <c r="L597" s="24">
        <v>2850071</v>
      </c>
      <c r="M597" s="76">
        <v>75.8</v>
      </c>
      <c r="N597" s="24">
        <v>2444290</v>
      </c>
      <c r="O597" s="76">
        <v>65</v>
      </c>
      <c r="P597" s="76"/>
      <c r="Q597" s="24">
        <v>5294361</v>
      </c>
      <c r="S597" s="57" t="str">
        <f t="shared" si="612"/>
        <v>12+</v>
      </c>
      <c r="T597" s="60">
        <f>L597-C597</f>
        <v>23203</v>
      </c>
      <c r="U597" s="60">
        <f t="shared" si="614"/>
        <v>113211</v>
      </c>
      <c r="V597" s="60"/>
      <c r="W597" s="63">
        <f t="shared" si="615"/>
        <v>136414</v>
      </c>
      <c r="X597" s="62">
        <f t="shared" si="616"/>
        <v>2.1005793952562013</v>
      </c>
      <c r="Y597" s="60">
        <f t="shared" si="617"/>
        <v>3314.7142857142858</v>
      </c>
      <c r="Z597" s="60">
        <f t="shared" si="618"/>
        <v>16173</v>
      </c>
      <c r="AA597" s="91"/>
      <c r="AB597" s="35">
        <f t="shared" si="623"/>
        <v>7</v>
      </c>
      <c r="AC597" s="51" t="s">
        <v>367</v>
      </c>
      <c r="AD597" s="2">
        <v>0.7</v>
      </c>
      <c r="AE597" s="35"/>
      <c r="AF597" s="35"/>
      <c r="AG597" s="38"/>
      <c r="AH597" s="35"/>
      <c r="AI597" s="35"/>
      <c r="AJ597" s="35"/>
      <c r="AK597" s="35"/>
    </row>
    <row r="598" spans="1:37" x14ac:dyDescent="0.35">
      <c r="A598" s="54" t="str">
        <f t="shared" si="620"/>
        <v>ALL</v>
      </c>
      <c r="B598" s="55">
        <f t="shared" si="621"/>
        <v>4421887</v>
      </c>
      <c r="C598" s="55">
        <f t="shared" si="601"/>
        <v>2826868</v>
      </c>
      <c r="D598" s="55">
        <f t="shared" si="602"/>
        <v>63.9</v>
      </c>
      <c r="E598" s="55">
        <f t="shared" si="603"/>
        <v>2331079</v>
      </c>
      <c r="F598" s="55"/>
      <c r="G598" s="55">
        <f t="shared" si="604"/>
        <v>52.7</v>
      </c>
      <c r="H598" s="55">
        <f t="shared" si="605"/>
        <v>5157947</v>
      </c>
      <c r="J598" s="75" t="s">
        <v>328</v>
      </c>
      <c r="K598" s="22">
        <v>4421887</v>
      </c>
      <c r="L598" s="22">
        <v>2850071</v>
      </c>
      <c r="M598" s="75">
        <v>64.5</v>
      </c>
      <c r="N598" s="22">
        <v>2444290</v>
      </c>
      <c r="O598" s="75">
        <v>55.3</v>
      </c>
      <c r="P598" s="75"/>
      <c r="Q598" s="22">
        <v>5294361</v>
      </c>
      <c r="S598" s="54" t="str">
        <f t="shared" si="612"/>
        <v>ALL</v>
      </c>
      <c r="T598" s="60">
        <f t="shared" ref="T598" si="626">L598-C598</f>
        <v>23203</v>
      </c>
      <c r="U598" s="60">
        <f t="shared" si="614"/>
        <v>113211</v>
      </c>
      <c r="V598" s="60"/>
      <c r="W598" s="63">
        <f t="shared" si="615"/>
        <v>136414</v>
      </c>
      <c r="X598" s="58">
        <f t="shared" si="616"/>
        <v>2.1005793952562013</v>
      </c>
      <c r="Y598" s="60">
        <f t="shared" si="617"/>
        <v>3314.7142857142858</v>
      </c>
      <c r="Z598" s="60">
        <f t="shared" si="618"/>
        <v>16173</v>
      </c>
      <c r="AA598" s="91"/>
      <c r="AB598" s="35">
        <f t="shared" si="623"/>
        <v>7</v>
      </c>
      <c r="AC598" s="50">
        <f>N598/K598</f>
        <v>0.55277079672094742</v>
      </c>
      <c r="AD598" s="2">
        <f>AC598/AD597</f>
        <v>0.7896725667442106</v>
      </c>
      <c r="AE598" s="35"/>
      <c r="AF598" s="35"/>
      <c r="AG598" s="2">
        <f>T597/L597</f>
        <v>8.1412006928950186E-3</v>
      </c>
      <c r="AH598" s="2">
        <f>U597/N597</f>
        <v>4.631651727086393E-2</v>
      </c>
      <c r="AI598" s="2">
        <f>W597/Q597</f>
        <v>2.576590451614463E-2</v>
      </c>
      <c r="AJ598" s="35"/>
      <c r="AK598" s="35"/>
    </row>
    <row r="599" spans="1:37" x14ac:dyDescent="0.35">
      <c r="A599" s="110">
        <f>J576</f>
        <v>44406</v>
      </c>
      <c r="B599" s="110"/>
      <c r="C599" s="110"/>
      <c r="D599" s="110"/>
      <c r="E599" s="110"/>
      <c r="F599" s="110"/>
      <c r="G599" s="110"/>
      <c r="H599" s="110"/>
      <c r="J599" s="110">
        <v>44412</v>
      </c>
      <c r="K599" s="110"/>
      <c r="L599" s="110"/>
      <c r="M599" s="110"/>
      <c r="N599" s="110"/>
      <c r="O599" s="110"/>
      <c r="P599" s="110"/>
      <c r="Q599" s="110"/>
      <c r="S599" s="113" t="str">
        <f>"Change " &amp; TEXT(A599,"DDDD MMM DD, YYYY") &amp; " -  " &amp;TEXT(J599,"DDDD MMM DD, YYYY")</f>
        <v>Change Thursday Jul 29, 2021 -  Wednesday Aug 04, 2021</v>
      </c>
      <c r="T599" s="113"/>
      <c r="U599" s="113"/>
      <c r="V599" s="113"/>
      <c r="W599" s="113"/>
      <c r="X599" s="113"/>
      <c r="Y599" s="113"/>
      <c r="Z599" s="113"/>
      <c r="AA599" s="88"/>
      <c r="AB599" s="35"/>
      <c r="AC599" s="65">
        <f>A599</f>
        <v>44406</v>
      </c>
      <c r="AD599" s="35"/>
      <c r="AE599" s="35"/>
      <c r="AF599" s="35"/>
      <c r="AG599" s="35"/>
      <c r="AH599" s="35"/>
      <c r="AI599" s="35"/>
      <c r="AJ599" s="35"/>
      <c r="AK599" s="35"/>
    </row>
    <row r="600" spans="1:37" ht="36" thickBot="1" x14ac:dyDescent="0.4">
      <c r="A600" s="53" t="str">
        <f>J577</f>
        <v>Age group</v>
      </c>
      <c r="B600" s="53" t="str">
        <f t="shared" ref="B600" si="627">K577</f>
        <v>Population</v>
      </c>
      <c r="C600" s="53" t="str">
        <f t="shared" ref="C600:C621" si="628">L577</f>
        <v>At least 1 dose</v>
      </c>
      <c r="D600" s="53" t="str">
        <f t="shared" ref="D600:D621" si="629">M577</f>
        <v>% of population with at least 1 dose</v>
      </c>
      <c r="E600" s="53" t="str">
        <f t="shared" ref="E600:E621" si="630">N577</f>
        <v>2 doses</v>
      </c>
      <c r="F600" s="53"/>
      <c r="G600" s="53" t="str">
        <f t="shared" ref="G600:G621" si="631">O577</f>
        <v>% of population fully vaccinated</v>
      </c>
      <c r="H600" s="53" t="str">
        <f t="shared" ref="H600:H621" si="632">Q577</f>
        <v>Total administered</v>
      </c>
      <c r="J600" s="25" t="s">
        <v>305</v>
      </c>
      <c r="K600" s="25" t="s">
        <v>2</v>
      </c>
      <c r="L600" s="25" t="s">
        <v>368</v>
      </c>
      <c r="M600" s="25" t="s">
        <v>306</v>
      </c>
      <c r="N600" s="25" t="s">
        <v>369</v>
      </c>
      <c r="O600" s="25" t="s">
        <v>307</v>
      </c>
      <c r="P600" s="25"/>
      <c r="Q600" s="25" t="s">
        <v>304</v>
      </c>
      <c r="S600" s="53" t="s">
        <v>305</v>
      </c>
      <c r="T600" s="53" t="s">
        <v>302</v>
      </c>
      <c r="U600" s="53" t="s">
        <v>303</v>
      </c>
      <c r="V600" s="53" t="s">
        <v>390</v>
      </c>
      <c r="W600" s="53" t="s">
        <v>304</v>
      </c>
      <c r="X600" s="53" t="s">
        <v>335</v>
      </c>
      <c r="Y600" s="53" t="s">
        <v>336</v>
      </c>
      <c r="Z600" s="53" t="s">
        <v>337</v>
      </c>
      <c r="AA600" s="53" t="s">
        <v>391</v>
      </c>
      <c r="AB600" s="35"/>
      <c r="AC600" s="49" t="s">
        <v>365</v>
      </c>
      <c r="AD600" s="64"/>
      <c r="AE600" s="47" t="str">
        <f t="shared" ref="AE600:AE619" si="633">J600</f>
        <v>Age group</v>
      </c>
      <c r="AF600" s="47" t="str">
        <f t="shared" ref="AF600:AF619" si="634">K600</f>
        <v>Population</v>
      </c>
      <c r="AG600" s="47" t="str">
        <f t="shared" ref="AG600:AG619" si="635">L600</f>
        <v>At least 1 dose</v>
      </c>
      <c r="AH600" s="47" t="str">
        <f t="shared" ref="AH600:AH619" si="636">N600</f>
        <v>2 doses</v>
      </c>
      <c r="AI600" s="47" t="s">
        <v>334</v>
      </c>
      <c r="AJ600" s="47" t="str">
        <f t="shared" ref="AJ600:AJ619" si="637">T600</f>
        <v>Dose 1</v>
      </c>
      <c r="AK600" s="47" t="str">
        <f t="shared" ref="AK600:AK619" si="638">U600</f>
        <v>Dose 2</v>
      </c>
    </row>
    <row r="601" spans="1:37" ht="15" thickBot="1" x14ac:dyDescent="0.4">
      <c r="A601" s="54" t="str">
        <f>J578</f>
        <v>00-11</v>
      </c>
      <c r="B601" s="55">
        <f>K578</f>
        <v>660747</v>
      </c>
      <c r="C601" s="55">
        <f t="shared" si="628"/>
        <v>0</v>
      </c>
      <c r="D601" s="55">
        <f t="shared" si="629"/>
        <v>0</v>
      </c>
      <c r="E601" s="55">
        <f t="shared" si="630"/>
        <v>0</v>
      </c>
      <c r="F601" s="55"/>
      <c r="G601" s="55">
        <f t="shared" si="631"/>
        <v>0</v>
      </c>
      <c r="H601" s="55">
        <f t="shared" si="632"/>
        <v>0</v>
      </c>
      <c r="J601" s="75" t="s">
        <v>308</v>
      </c>
      <c r="K601" s="22">
        <v>660747</v>
      </c>
      <c r="L601" s="75">
        <v>0</v>
      </c>
      <c r="M601" s="75">
        <v>0</v>
      </c>
      <c r="N601" s="75">
        <v>0</v>
      </c>
      <c r="O601" s="75">
        <v>0</v>
      </c>
      <c r="P601" s="75"/>
      <c r="Q601" s="75">
        <v>0</v>
      </c>
      <c r="S601" s="54" t="str">
        <f t="shared" ref="S601:S621" si="639">A601</f>
        <v>00-11</v>
      </c>
      <c r="T601" s="55">
        <f t="shared" ref="T601:T619" si="640">L601-C601</f>
        <v>0</v>
      </c>
      <c r="U601" s="55">
        <f t="shared" ref="U601:U621" si="641">N601-E601</f>
        <v>0</v>
      </c>
      <c r="V601" s="55"/>
      <c r="W601" s="55">
        <f t="shared" ref="W601:W621" si="642">Q601-H601</f>
        <v>0</v>
      </c>
      <c r="X601" s="58">
        <f t="shared" ref="X601:X621" si="643">T601/T$299</f>
        <v>0</v>
      </c>
      <c r="Y601" s="55">
        <f t="shared" ref="Y601:Y621" si="644">T601/$AB601</f>
        <v>0</v>
      </c>
      <c r="Z601" s="55">
        <f t="shared" ref="Z601:Z621" si="645">U601/$AB601</f>
        <v>0</v>
      </c>
      <c r="AA601" s="90"/>
      <c r="AB601" s="35">
        <f>IF(DATEDIF(A599,J599,"D")&lt;1,1,DATEDIF(A599,J599,"D"))</f>
        <v>6</v>
      </c>
      <c r="AC601" s="51" t="s">
        <v>366</v>
      </c>
      <c r="AD601" s="2">
        <v>0.7</v>
      </c>
      <c r="AE601" s="47" t="str">
        <f t="shared" si="633"/>
        <v>00-11</v>
      </c>
      <c r="AF601" s="45">
        <f t="shared" si="634"/>
        <v>660747</v>
      </c>
      <c r="AG601" s="45">
        <f t="shared" si="635"/>
        <v>0</v>
      </c>
      <c r="AH601" s="45">
        <f t="shared" si="636"/>
        <v>0</v>
      </c>
      <c r="AI601" s="45">
        <f t="shared" ref="AI601:AI619" si="646">AG601-AH601</f>
        <v>0</v>
      </c>
      <c r="AJ601" s="1">
        <f t="shared" si="637"/>
        <v>0</v>
      </c>
      <c r="AK601" s="1">
        <f t="shared" si="638"/>
        <v>0</v>
      </c>
    </row>
    <row r="602" spans="1:37" ht="15" thickBot="1" x14ac:dyDescent="0.4">
      <c r="A602" s="54" t="str">
        <f t="shared" ref="A602:A621" si="647">J579</f>
        <v>12-14</v>
      </c>
      <c r="B602" s="55">
        <f t="shared" ref="B602:B621" si="648">K579</f>
        <v>162530</v>
      </c>
      <c r="C602" s="60">
        <f t="shared" si="628"/>
        <v>103592</v>
      </c>
      <c r="D602" s="55">
        <f t="shared" si="629"/>
        <v>63.7</v>
      </c>
      <c r="E602" s="60">
        <f t="shared" si="630"/>
        <v>79987</v>
      </c>
      <c r="F602" s="60"/>
      <c r="G602" s="55">
        <f t="shared" si="631"/>
        <v>49.2</v>
      </c>
      <c r="H602" s="55">
        <f t="shared" si="632"/>
        <v>183579</v>
      </c>
      <c r="J602" s="82" t="str">
        <f t="shared" ref="J602" si="649">S579</f>
        <v>12-14</v>
      </c>
      <c r="K602" s="24">
        <v>162530</v>
      </c>
      <c r="L602" s="24">
        <v>104848</v>
      </c>
      <c r="M602" s="76">
        <v>64.5</v>
      </c>
      <c r="N602" s="24">
        <v>83625</v>
      </c>
      <c r="O602" s="76">
        <v>51.5</v>
      </c>
      <c r="P602" s="76"/>
      <c r="Q602" s="24">
        <v>188473</v>
      </c>
      <c r="S602" s="59" t="str">
        <f t="shared" si="639"/>
        <v>12-14</v>
      </c>
      <c r="T602" s="60">
        <f t="shared" si="640"/>
        <v>1256</v>
      </c>
      <c r="U602" s="60">
        <f t="shared" si="641"/>
        <v>3638</v>
      </c>
      <c r="V602" s="60"/>
      <c r="W602" s="60">
        <f t="shared" si="642"/>
        <v>4894</v>
      </c>
      <c r="X602" s="61">
        <f t="shared" si="643"/>
        <v>0.11370631902951295</v>
      </c>
      <c r="Y602" s="60">
        <f t="shared" si="644"/>
        <v>209.33333333333334</v>
      </c>
      <c r="Z602" s="60">
        <f t="shared" si="645"/>
        <v>606.33333333333337</v>
      </c>
      <c r="AA602" s="91"/>
      <c r="AB602" s="35">
        <f>AB601</f>
        <v>6</v>
      </c>
      <c r="AC602" s="50">
        <f>C620/B620</f>
        <v>0.75776785761763721</v>
      </c>
      <c r="AD602" s="2">
        <f>AC602/AD601</f>
        <v>1.0825255108823388</v>
      </c>
      <c r="AE602" s="47" t="str">
        <f t="shared" si="633"/>
        <v>12-14</v>
      </c>
      <c r="AF602" s="45">
        <f t="shared" si="634"/>
        <v>162530</v>
      </c>
      <c r="AG602" s="45">
        <f t="shared" si="635"/>
        <v>104848</v>
      </c>
      <c r="AH602" s="45">
        <f t="shared" si="636"/>
        <v>83625</v>
      </c>
      <c r="AI602" s="45">
        <f t="shared" si="646"/>
        <v>21223</v>
      </c>
      <c r="AJ602" s="1">
        <f t="shared" si="637"/>
        <v>1256</v>
      </c>
      <c r="AK602" s="1">
        <f t="shared" si="638"/>
        <v>3638</v>
      </c>
    </row>
    <row r="603" spans="1:37" ht="15" thickBot="1" x14ac:dyDescent="0.4">
      <c r="A603" s="54" t="str">
        <f t="shared" si="647"/>
        <v>15-19</v>
      </c>
      <c r="B603" s="55">
        <f t="shared" si="648"/>
        <v>256743</v>
      </c>
      <c r="C603" s="60">
        <f t="shared" si="628"/>
        <v>170193</v>
      </c>
      <c r="D603" s="55">
        <f t="shared" si="629"/>
        <v>66.3</v>
      </c>
      <c r="E603" s="60">
        <f t="shared" si="630"/>
        <v>135270</v>
      </c>
      <c r="F603" s="60"/>
      <c r="G603" s="55">
        <f t="shared" si="631"/>
        <v>52.7</v>
      </c>
      <c r="H603" s="55">
        <f t="shared" si="632"/>
        <v>305463</v>
      </c>
      <c r="J603" s="75" t="s">
        <v>309</v>
      </c>
      <c r="K603" s="22">
        <v>256743</v>
      </c>
      <c r="L603" s="22">
        <v>171519</v>
      </c>
      <c r="M603" s="75">
        <v>66.8</v>
      </c>
      <c r="N603" s="22">
        <v>140120</v>
      </c>
      <c r="O603" s="75">
        <v>54.6</v>
      </c>
      <c r="P603" s="75"/>
      <c r="Q603" s="22">
        <v>311639</v>
      </c>
      <c r="S603" s="54" t="str">
        <f t="shared" si="639"/>
        <v>15-19</v>
      </c>
      <c r="T603" s="60">
        <f t="shared" si="640"/>
        <v>1326</v>
      </c>
      <c r="U603" s="60">
        <f t="shared" si="641"/>
        <v>4850</v>
      </c>
      <c r="V603" s="60"/>
      <c r="W603" s="60">
        <f t="shared" si="642"/>
        <v>6176</v>
      </c>
      <c r="X603" s="61">
        <f t="shared" si="643"/>
        <v>0.12004345464421511</v>
      </c>
      <c r="Y603" s="60">
        <f t="shared" si="644"/>
        <v>221</v>
      </c>
      <c r="Z603" s="60">
        <f t="shared" si="645"/>
        <v>808.33333333333337</v>
      </c>
      <c r="AA603" s="91"/>
      <c r="AB603" s="35">
        <f t="shared" ref="AB603:AB621" si="650">AB602</f>
        <v>6</v>
      </c>
      <c r="AC603" s="52" t="s">
        <v>367</v>
      </c>
      <c r="AD603" s="2">
        <v>0.7</v>
      </c>
      <c r="AE603" s="47" t="str">
        <f t="shared" si="633"/>
        <v>15-19</v>
      </c>
      <c r="AF603" s="45">
        <f t="shared" si="634"/>
        <v>256743</v>
      </c>
      <c r="AG603" s="45">
        <f t="shared" si="635"/>
        <v>171519</v>
      </c>
      <c r="AH603" s="45">
        <f t="shared" si="636"/>
        <v>140120</v>
      </c>
      <c r="AI603" s="45">
        <f t="shared" si="646"/>
        <v>31399</v>
      </c>
      <c r="AJ603" s="1">
        <f t="shared" si="637"/>
        <v>1326</v>
      </c>
      <c r="AK603" s="1">
        <f t="shared" si="638"/>
        <v>4850</v>
      </c>
    </row>
    <row r="604" spans="1:37" ht="15" thickBot="1" x14ac:dyDescent="0.4">
      <c r="A604" s="54" t="str">
        <f t="shared" si="647"/>
        <v>20-24</v>
      </c>
      <c r="B604" s="55">
        <f t="shared" si="648"/>
        <v>277328</v>
      </c>
      <c r="C604" s="55">
        <f t="shared" si="628"/>
        <v>176865</v>
      </c>
      <c r="D604" s="55">
        <f t="shared" si="629"/>
        <v>63.8</v>
      </c>
      <c r="E604" s="55">
        <f t="shared" si="630"/>
        <v>136363</v>
      </c>
      <c r="F604" s="55"/>
      <c r="G604" s="55">
        <f t="shared" si="631"/>
        <v>49.2</v>
      </c>
      <c r="H604" s="55">
        <f t="shared" si="632"/>
        <v>313228</v>
      </c>
      <c r="J604" s="76" t="s">
        <v>310</v>
      </c>
      <c r="K604" s="24">
        <v>277328</v>
      </c>
      <c r="L604" s="24">
        <v>178222</v>
      </c>
      <c r="M604" s="76">
        <v>64.3</v>
      </c>
      <c r="N604" s="24">
        <v>140487</v>
      </c>
      <c r="O604" s="76">
        <v>50.7</v>
      </c>
      <c r="P604" s="76"/>
      <c r="Q604" s="24">
        <v>318709</v>
      </c>
      <c r="S604" s="57" t="str">
        <f t="shared" si="639"/>
        <v>20-24</v>
      </c>
      <c r="T604" s="56">
        <f t="shared" si="640"/>
        <v>1357</v>
      </c>
      <c r="U604" s="56">
        <f t="shared" si="641"/>
        <v>4124</v>
      </c>
      <c r="V604" s="56"/>
      <c r="W604" s="56">
        <f t="shared" si="642"/>
        <v>5481</v>
      </c>
      <c r="X604" s="62">
        <f t="shared" si="643"/>
        <v>0.12284990041644034</v>
      </c>
      <c r="Y604" s="55">
        <f t="shared" si="644"/>
        <v>226.16666666666666</v>
      </c>
      <c r="Z604" s="55">
        <f t="shared" si="645"/>
        <v>687.33333333333337</v>
      </c>
      <c r="AA604" s="90"/>
      <c r="AB604" s="35">
        <f t="shared" si="650"/>
        <v>6</v>
      </c>
      <c r="AC604" s="50">
        <f>E620/B620</f>
        <v>0.64988008954731813</v>
      </c>
      <c r="AD604" s="2">
        <f>AC604/AD603</f>
        <v>0.92840012792474025</v>
      </c>
      <c r="AE604" s="47" t="str">
        <f t="shared" si="633"/>
        <v>20-24</v>
      </c>
      <c r="AF604" s="45">
        <f t="shared" si="634"/>
        <v>277328</v>
      </c>
      <c r="AG604" s="45">
        <f t="shared" si="635"/>
        <v>178222</v>
      </c>
      <c r="AH604" s="45">
        <f t="shared" si="636"/>
        <v>140487</v>
      </c>
      <c r="AI604" s="45">
        <f t="shared" si="646"/>
        <v>37735</v>
      </c>
      <c r="AJ604" s="1">
        <f t="shared" si="637"/>
        <v>1357</v>
      </c>
      <c r="AK604" s="1">
        <f t="shared" si="638"/>
        <v>4124</v>
      </c>
    </row>
    <row r="605" spans="1:37" ht="15" thickBot="1" x14ac:dyDescent="0.4">
      <c r="A605" s="54" t="str">
        <f t="shared" si="647"/>
        <v>25-29</v>
      </c>
      <c r="B605" s="55">
        <f t="shared" si="648"/>
        <v>314508</v>
      </c>
      <c r="C605" s="55">
        <f t="shared" si="628"/>
        <v>194437</v>
      </c>
      <c r="D605" s="55">
        <f t="shared" si="629"/>
        <v>61.8</v>
      </c>
      <c r="E605" s="55">
        <f t="shared" si="630"/>
        <v>153157</v>
      </c>
      <c r="F605" s="55"/>
      <c r="G605" s="55">
        <f t="shared" si="631"/>
        <v>48.7</v>
      </c>
      <c r="H605" s="55">
        <f t="shared" si="632"/>
        <v>347594</v>
      </c>
      <c r="J605" s="75" t="s">
        <v>311</v>
      </c>
      <c r="K605" s="22">
        <v>314508</v>
      </c>
      <c r="L605" s="22">
        <v>195936</v>
      </c>
      <c r="M605" s="75">
        <v>62.3</v>
      </c>
      <c r="N605" s="22">
        <v>157674</v>
      </c>
      <c r="O605" s="75">
        <v>50.1</v>
      </c>
      <c r="P605" s="75"/>
      <c r="Q605" s="22">
        <v>353610</v>
      </c>
      <c r="S605" s="54" t="str">
        <f t="shared" si="639"/>
        <v>25-29</v>
      </c>
      <c r="T605" s="55">
        <f t="shared" si="640"/>
        <v>1499</v>
      </c>
      <c r="U605" s="55">
        <f t="shared" si="641"/>
        <v>4517</v>
      </c>
      <c r="V605" s="55"/>
      <c r="W605" s="55">
        <f t="shared" si="642"/>
        <v>6016</v>
      </c>
      <c r="X605" s="58">
        <f t="shared" si="643"/>
        <v>0.13570523266340756</v>
      </c>
      <c r="Y605" s="55">
        <f t="shared" si="644"/>
        <v>249.83333333333334</v>
      </c>
      <c r="Z605" s="55">
        <f t="shared" si="645"/>
        <v>752.83333333333337</v>
      </c>
      <c r="AA605" s="90"/>
      <c r="AB605" s="35">
        <f t="shared" si="650"/>
        <v>6</v>
      </c>
      <c r="AC605" s="49" t="s">
        <v>363</v>
      </c>
      <c r="AD605" s="35"/>
      <c r="AE605" s="47" t="str">
        <f t="shared" si="633"/>
        <v>25-29</v>
      </c>
      <c r="AF605" s="45">
        <f t="shared" si="634"/>
        <v>314508</v>
      </c>
      <c r="AG605" s="45">
        <f t="shared" si="635"/>
        <v>195936</v>
      </c>
      <c r="AH605" s="45">
        <f t="shared" si="636"/>
        <v>157674</v>
      </c>
      <c r="AI605" s="45">
        <f t="shared" si="646"/>
        <v>38262</v>
      </c>
      <c r="AJ605" s="1">
        <f t="shared" si="637"/>
        <v>1499</v>
      </c>
      <c r="AK605" s="1">
        <f t="shared" si="638"/>
        <v>4517</v>
      </c>
    </row>
    <row r="606" spans="1:37" ht="15" thickBot="1" x14ac:dyDescent="0.4">
      <c r="A606" s="54" t="str">
        <f t="shared" si="647"/>
        <v>30-34</v>
      </c>
      <c r="B606" s="55">
        <f t="shared" si="648"/>
        <v>356228</v>
      </c>
      <c r="C606" s="55">
        <f t="shared" si="628"/>
        <v>229703</v>
      </c>
      <c r="D606" s="55">
        <f t="shared" si="629"/>
        <v>64.5</v>
      </c>
      <c r="E606" s="55">
        <f t="shared" si="630"/>
        <v>187330</v>
      </c>
      <c r="F606" s="55"/>
      <c r="G606" s="55">
        <f t="shared" si="631"/>
        <v>52.6</v>
      </c>
      <c r="H606" s="55">
        <f t="shared" si="632"/>
        <v>417033</v>
      </c>
      <c r="J606" s="76" t="s">
        <v>312</v>
      </c>
      <c r="K606" s="24">
        <v>356228</v>
      </c>
      <c r="L606" s="24">
        <v>231301</v>
      </c>
      <c r="M606" s="76">
        <v>64.900000000000006</v>
      </c>
      <c r="N606" s="24">
        <v>192246</v>
      </c>
      <c r="O606" s="76">
        <v>54</v>
      </c>
      <c r="P606" s="76"/>
      <c r="Q606" s="24">
        <v>423547</v>
      </c>
      <c r="S606" s="57" t="str">
        <f t="shared" si="639"/>
        <v>30-34</v>
      </c>
      <c r="T606" s="56">
        <f t="shared" si="640"/>
        <v>1598</v>
      </c>
      <c r="U606" s="56">
        <f t="shared" si="641"/>
        <v>4916</v>
      </c>
      <c r="V606" s="56"/>
      <c r="W606" s="56">
        <f t="shared" si="642"/>
        <v>6514</v>
      </c>
      <c r="X606" s="62">
        <f t="shared" si="643"/>
        <v>0.14466775303277205</v>
      </c>
      <c r="Y606" s="55">
        <f t="shared" si="644"/>
        <v>266.33333333333331</v>
      </c>
      <c r="Z606" s="55">
        <f t="shared" si="645"/>
        <v>819.33333333333337</v>
      </c>
      <c r="AA606" s="90"/>
      <c r="AB606" s="35">
        <f t="shared" si="650"/>
        <v>6</v>
      </c>
      <c r="AC606" s="51" t="s">
        <v>366</v>
      </c>
      <c r="AD606" s="2">
        <v>0.7</v>
      </c>
      <c r="AE606" s="47" t="str">
        <f t="shared" si="633"/>
        <v>30-34</v>
      </c>
      <c r="AF606" s="45">
        <f t="shared" si="634"/>
        <v>356228</v>
      </c>
      <c r="AG606" s="45">
        <f t="shared" si="635"/>
        <v>231301</v>
      </c>
      <c r="AH606" s="45">
        <f t="shared" si="636"/>
        <v>192246</v>
      </c>
      <c r="AI606" s="45">
        <f t="shared" si="646"/>
        <v>39055</v>
      </c>
      <c r="AJ606" s="1">
        <f t="shared" si="637"/>
        <v>1598</v>
      </c>
      <c r="AK606" s="1">
        <f t="shared" si="638"/>
        <v>4916</v>
      </c>
    </row>
    <row r="607" spans="1:37" ht="15" thickBot="1" x14ac:dyDescent="0.4">
      <c r="A607" s="54" t="str">
        <f t="shared" si="647"/>
        <v>35-39</v>
      </c>
      <c r="B607" s="55">
        <f t="shared" si="648"/>
        <v>359302</v>
      </c>
      <c r="C607" s="55">
        <f t="shared" si="628"/>
        <v>247522</v>
      </c>
      <c r="D607" s="55">
        <f t="shared" si="629"/>
        <v>68.900000000000006</v>
      </c>
      <c r="E607" s="55">
        <f t="shared" si="630"/>
        <v>206694</v>
      </c>
      <c r="F607" s="55"/>
      <c r="G607" s="55">
        <f t="shared" si="631"/>
        <v>57.5</v>
      </c>
      <c r="H607" s="55">
        <f t="shared" si="632"/>
        <v>454216</v>
      </c>
      <c r="J607" s="75" t="s">
        <v>313</v>
      </c>
      <c r="K607" s="22">
        <v>359302</v>
      </c>
      <c r="L607" s="22">
        <v>249154</v>
      </c>
      <c r="M607" s="75">
        <v>69.3</v>
      </c>
      <c r="N607" s="22">
        <v>211839</v>
      </c>
      <c r="O607" s="75">
        <v>59</v>
      </c>
      <c r="P607" s="75"/>
      <c r="Q607" s="22">
        <v>460993</v>
      </c>
      <c r="S607" s="54" t="str">
        <f t="shared" si="639"/>
        <v>35-39</v>
      </c>
      <c r="T607" s="55">
        <f t="shared" si="640"/>
        <v>1632</v>
      </c>
      <c r="U607" s="55">
        <f t="shared" si="641"/>
        <v>5145</v>
      </c>
      <c r="V607" s="55"/>
      <c r="W607" s="55">
        <f t="shared" si="642"/>
        <v>6777</v>
      </c>
      <c r="X607" s="58">
        <f t="shared" si="643"/>
        <v>0.14774579033134166</v>
      </c>
      <c r="Y607" s="55">
        <f t="shared" si="644"/>
        <v>272</v>
      </c>
      <c r="Z607" s="55">
        <f t="shared" si="645"/>
        <v>857.5</v>
      </c>
      <c r="AA607" s="90"/>
      <c r="AB607" s="35">
        <f t="shared" si="650"/>
        <v>6</v>
      </c>
      <c r="AC607" s="50">
        <f>C621/B621</f>
        <v>0.64453727560202234</v>
      </c>
      <c r="AD607" s="2">
        <f>AC607/AD606</f>
        <v>0.92076753657431765</v>
      </c>
      <c r="AE607" s="47" t="str">
        <f t="shared" si="633"/>
        <v>35-39</v>
      </c>
      <c r="AF607" s="45">
        <f t="shared" si="634"/>
        <v>359302</v>
      </c>
      <c r="AG607" s="45">
        <f t="shared" si="635"/>
        <v>249154</v>
      </c>
      <c r="AH607" s="45">
        <f t="shared" si="636"/>
        <v>211839</v>
      </c>
      <c r="AI607" s="45">
        <f t="shared" si="646"/>
        <v>37315</v>
      </c>
      <c r="AJ607" s="1">
        <f t="shared" si="637"/>
        <v>1632</v>
      </c>
      <c r="AK607" s="1">
        <f t="shared" si="638"/>
        <v>5145</v>
      </c>
    </row>
    <row r="608" spans="1:37" ht="15" thickBot="1" x14ac:dyDescent="0.4">
      <c r="A608" s="54" t="str">
        <f t="shared" si="647"/>
        <v>40-44</v>
      </c>
      <c r="B608" s="55">
        <f t="shared" si="648"/>
        <v>319889</v>
      </c>
      <c r="C608" s="55">
        <f t="shared" si="628"/>
        <v>232362</v>
      </c>
      <c r="D608" s="55">
        <f t="shared" si="629"/>
        <v>72.599999999999994</v>
      </c>
      <c r="E608" s="55">
        <f t="shared" si="630"/>
        <v>199556</v>
      </c>
      <c r="F608" s="55"/>
      <c r="G608" s="55">
        <f t="shared" si="631"/>
        <v>62.4</v>
      </c>
      <c r="H608" s="55">
        <f t="shared" si="632"/>
        <v>431918</v>
      </c>
      <c r="J608" s="76" t="s">
        <v>314</v>
      </c>
      <c r="K608" s="24">
        <v>319889</v>
      </c>
      <c r="L608" s="24">
        <v>233693</v>
      </c>
      <c r="M608" s="76">
        <v>73</v>
      </c>
      <c r="N608" s="24">
        <v>203896</v>
      </c>
      <c r="O608" s="76">
        <v>63.7</v>
      </c>
      <c r="P608" s="76"/>
      <c r="Q608" s="24">
        <v>437589</v>
      </c>
      <c r="S608" s="57" t="str">
        <f t="shared" si="639"/>
        <v>40-44</v>
      </c>
      <c r="T608" s="56">
        <f t="shared" si="640"/>
        <v>1331</v>
      </c>
      <c r="U608" s="56">
        <f t="shared" si="641"/>
        <v>4340</v>
      </c>
      <c r="V608" s="56"/>
      <c r="W608" s="56">
        <f t="shared" si="642"/>
        <v>5671</v>
      </c>
      <c r="X608" s="62">
        <f t="shared" si="643"/>
        <v>0.1204961071881224</v>
      </c>
      <c r="Y608" s="55">
        <f t="shared" si="644"/>
        <v>221.83333333333334</v>
      </c>
      <c r="Z608" s="55">
        <f t="shared" si="645"/>
        <v>723.33333333333337</v>
      </c>
      <c r="AA608" s="90"/>
      <c r="AB608" s="35">
        <f t="shared" si="650"/>
        <v>6</v>
      </c>
      <c r="AC608" s="52" t="s">
        <v>367</v>
      </c>
      <c r="AD608" s="2">
        <v>0.7</v>
      </c>
      <c r="AE608" s="47" t="str">
        <f t="shared" si="633"/>
        <v>40-44</v>
      </c>
      <c r="AF608" s="45">
        <f t="shared" si="634"/>
        <v>319889</v>
      </c>
      <c r="AG608" s="45">
        <f t="shared" si="635"/>
        <v>233693</v>
      </c>
      <c r="AH608" s="45">
        <f t="shared" si="636"/>
        <v>203896</v>
      </c>
      <c r="AI608" s="45">
        <f t="shared" si="646"/>
        <v>29797</v>
      </c>
      <c r="AJ608" s="1">
        <f t="shared" si="637"/>
        <v>1331</v>
      </c>
      <c r="AK608" s="1">
        <f t="shared" si="638"/>
        <v>4340</v>
      </c>
    </row>
    <row r="609" spans="1:37" ht="15" thickBot="1" x14ac:dyDescent="0.4">
      <c r="A609" s="54" t="str">
        <f t="shared" si="647"/>
        <v>45-49</v>
      </c>
      <c r="B609" s="55">
        <f t="shared" si="648"/>
        <v>288547</v>
      </c>
      <c r="C609" s="55">
        <f t="shared" si="628"/>
        <v>217203</v>
      </c>
      <c r="D609" s="55">
        <f t="shared" si="629"/>
        <v>75.3</v>
      </c>
      <c r="E609" s="55">
        <f t="shared" si="630"/>
        <v>189680</v>
      </c>
      <c r="F609" s="55"/>
      <c r="G609" s="55">
        <f t="shared" si="631"/>
        <v>65.7</v>
      </c>
      <c r="H609" s="55">
        <f t="shared" si="632"/>
        <v>406883</v>
      </c>
      <c r="J609" s="75" t="s">
        <v>315</v>
      </c>
      <c r="K609" s="22">
        <v>288547</v>
      </c>
      <c r="L609" s="22">
        <v>218197</v>
      </c>
      <c r="M609" s="75">
        <v>75.599999999999994</v>
      </c>
      <c r="N609" s="22">
        <v>193300</v>
      </c>
      <c r="O609" s="75">
        <v>67</v>
      </c>
      <c r="P609" s="75"/>
      <c r="Q609" s="22">
        <v>411497</v>
      </c>
      <c r="S609" s="54" t="str">
        <f t="shared" si="639"/>
        <v>45-49</v>
      </c>
      <c r="T609" s="55">
        <f t="shared" si="640"/>
        <v>994</v>
      </c>
      <c r="U609" s="55">
        <f t="shared" si="641"/>
        <v>3620</v>
      </c>
      <c r="V609" s="55"/>
      <c r="W609" s="55">
        <f t="shared" si="642"/>
        <v>4614</v>
      </c>
      <c r="X609" s="58">
        <f t="shared" si="643"/>
        <v>8.9987325728770592E-2</v>
      </c>
      <c r="Y609" s="55">
        <f t="shared" si="644"/>
        <v>165.66666666666666</v>
      </c>
      <c r="Z609" s="55">
        <f t="shared" si="645"/>
        <v>603.33333333333337</v>
      </c>
      <c r="AA609" s="90"/>
      <c r="AB609" s="35">
        <f t="shared" si="650"/>
        <v>6</v>
      </c>
      <c r="AC609" s="50">
        <f>E621/B621</f>
        <v>0.55277079672094742</v>
      </c>
      <c r="AD609" s="2">
        <f>AC609/AD608</f>
        <v>0.7896725667442106</v>
      </c>
      <c r="AE609" s="47" t="str">
        <f t="shared" si="633"/>
        <v>45-49</v>
      </c>
      <c r="AF609" s="45">
        <f t="shared" si="634"/>
        <v>288547</v>
      </c>
      <c r="AG609" s="45">
        <f t="shared" si="635"/>
        <v>218197</v>
      </c>
      <c r="AH609" s="45">
        <f t="shared" si="636"/>
        <v>193300</v>
      </c>
      <c r="AI609" s="45">
        <f t="shared" si="646"/>
        <v>24897</v>
      </c>
      <c r="AJ609" s="1">
        <f t="shared" si="637"/>
        <v>994</v>
      </c>
      <c r="AK609" s="1">
        <f t="shared" si="638"/>
        <v>3620</v>
      </c>
    </row>
    <row r="610" spans="1:37" ht="15" thickBot="1" x14ac:dyDescent="0.4">
      <c r="A610" s="54" t="str">
        <f t="shared" si="647"/>
        <v>50-54</v>
      </c>
      <c r="B610" s="55">
        <f t="shared" si="648"/>
        <v>266491</v>
      </c>
      <c r="C610" s="55">
        <f t="shared" si="628"/>
        <v>209533</v>
      </c>
      <c r="D610" s="55">
        <f t="shared" si="629"/>
        <v>78.599999999999994</v>
      </c>
      <c r="E610" s="55">
        <f t="shared" si="630"/>
        <v>186350</v>
      </c>
      <c r="F610" s="55"/>
      <c r="G610" s="55">
        <f t="shared" si="631"/>
        <v>69.900000000000006</v>
      </c>
      <c r="H610" s="55">
        <f t="shared" si="632"/>
        <v>395883</v>
      </c>
      <c r="J610" s="76" t="s">
        <v>316</v>
      </c>
      <c r="K610" s="24">
        <v>266491</v>
      </c>
      <c r="L610" s="24">
        <v>210432</v>
      </c>
      <c r="M610" s="76">
        <v>79</v>
      </c>
      <c r="N610" s="24">
        <v>189346</v>
      </c>
      <c r="O610" s="76">
        <v>71</v>
      </c>
      <c r="P610" s="76"/>
      <c r="Q610" s="24">
        <v>399778</v>
      </c>
      <c r="S610" s="57" t="str">
        <f t="shared" si="639"/>
        <v>50-54</v>
      </c>
      <c r="T610" s="56">
        <f t="shared" si="640"/>
        <v>899</v>
      </c>
      <c r="U610" s="56">
        <f t="shared" si="641"/>
        <v>2996</v>
      </c>
      <c r="V610" s="56"/>
      <c r="W610" s="56">
        <f t="shared" si="642"/>
        <v>3895</v>
      </c>
      <c r="X610" s="62">
        <f t="shared" si="643"/>
        <v>8.138692739453196E-2</v>
      </c>
      <c r="Y610" s="55">
        <f t="shared" si="644"/>
        <v>149.83333333333334</v>
      </c>
      <c r="Z610" s="55">
        <f t="shared" si="645"/>
        <v>499.33333333333331</v>
      </c>
      <c r="AA610" s="90"/>
      <c r="AB610" s="35">
        <f t="shared" si="650"/>
        <v>6</v>
      </c>
      <c r="AC610" s="35"/>
      <c r="AD610" s="36"/>
      <c r="AE610" s="47" t="str">
        <f t="shared" si="633"/>
        <v>50-54</v>
      </c>
      <c r="AF610" s="45">
        <f t="shared" si="634"/>
        <v>266491</v>
      </c>
      <c r="AG610" s="45">
        <f t="shared" si="635"/>
        <v>210432</v>
      </c>
      <c r="AH610" s="45">
        <f t="shared" si="636"/>
        <v>189346</v>
      </c>
      <c r="AI610" s="45">
        <f t="shared" si="646"/>
        <v>21086</v>
      </c>
      <c r="AJ610" s="1">
        <f t="shared" si="637"/>
        <v>899</v>
      </c>
      <c r="AK610" s="1">
        <f t="shared" si="638"/>
        <v>2996</v>
      </c>
    </row>
    <row r="611" spans="1:37" ht="15" thickBot="1" x14ac:dyDescent="0.4">
      <c r="A611" s="54" t="str">
        <f t="shared" si="647"/>
        <v>55-59</v>
      </c>
      <c r="B611" s="55">
        <f t="shared" si="648"/>
        <v>284260</v>
      </c>
      <c r="C611" s="55">
        <f t="shared" si="628"/>
        <v>226036</v>
      </c>
      <c r="D611" s="55">
        <f t="shared" si="629"/>
        <v>79.5</v>
      </c>
      <c r="E611" s="55">
        <f t="shared" si="630"/>
        <v>203065</v>
      </c>
      <c r="F611" s="55"/>
      <c r="G611" s="55">
        <f t="shared" si="631"/>
        <v>71.400000000000006</v>
      </c>
      <c r="H611" s="55">
        <f t="shared" si="632"/>
        <v>429101</v>
      </c>
      <c r="J611" s="75" t="s">
        <v>317</v>
      </c>
      <c r="K611" s="22">
        <v>284260</v>
      </c>
      <c r="L611" s="22">
        <v>226823</v>
      </c>
      <c r="M611" s="75">
        <v>79.8</v>
      </c>
      <c r="N611" s="22">
        <v>205648</v>
      </c>
      <c r="O611" s="75">
        <v>72.3</v>
      </c>
      <c r="P611" s="75"/>
      <c r="Q611" s="22">
        <v>432471</v>
      </c>
      <c r="S611" s="54" t="str">
        <f t="shared" si="639"/>
        <v>55-59</v>
      </c>
      <c r="T611" s="55">
        <f t="shared" si="640"/>
        <v>787</v>
      </c>
      <c r="U611" s="55">
        <f t="shared" si="641"/>
        <v>2583</v>
      </c>
      <c r="V611" s="55"/>
      <c r="W611" s="55">
        <f t="shared" si="642"/>
        <v>3370</v>
      </c>
      <c r="X611" s="58">
        <f t="shared" si="643"/>
        <v>7.1247510411008505E-2</v>
      </c>
      <c r="Y611" s="55">
        <f t="shared" si="644"/>
        <v>131.16666666666666</v>
      </c>
      <c r="Z611" s="55">
        <f t="shared" si="645"/>
        <v>430.5</v>
      </c>
      <c r="AA611" s="90"/>
      <c r="AB611" s="35">
        <f t="shared" si="650"/>
        <v>6</v>
      </c>
      <c r="AC611" s="65">
        <f>J599</f>
        <v>44412</v>
      </c>
      <c r="AD611" s="36"/>
      <c r="AE611" s="47" t="str">
        <f t="shared" si="633"/>
        <v>55-59</v>
      </c>
      <c r="AF611" s="45">
        <f t="shared" si="634"/>
        <v>284260</v>
      </c>
      <c r="AG611" s="45">
        <f t="shared" si="635"/>
        <v>226823</v>
      </c>
      <c r="AH611" s="45">
        <f t="shared" si="636"/>
        <v>205648</v>
      </c>
      <c r="AI611" s="45">
        <f t="shared" si="646"/>
        <v>21175</v>
      </c>
      <c r="AJ611" s="1">
        <f t="shared" si="637"/>
        <v>787</v>
      </c>
      <c r="AK611" s="1">
        <f t="shared" si="638"/>
        <v>2583</v>
      </c>
    </row>
    <row r="612" spans="1:37" ht="15" thickBot="1" x14ac:dyDescent="0.4">
      <c r="A612" s="54" t="str">
        <f t="shared" si="647"/>
        <v>60-64</v>
      </c>
      <c r="B612" s="55">
        <f t="shared" si="648"/>
        <v>264339</v>
      </c>
      <c r="C612" s="55">
        <f t="shared" si="628"/>
        <v>225704</v>
      </c>
      <c r="D612" s="55">
        <f t="shared" si="629"/>
        <v>85.4</v>
      </c>
      <c r="E612" s="55">
        <f t="shared" si="630"/>
        <v>207877</v>
      </c>
      <c r="F612" s="55"/>
      <c r="G612" s="55">
        <f t="shared" si="631"/>
        <v>78.599999999999994</v>
      </c>
      <c r="H612" s="55">
        <f t="shared" si="632"/>
        <v>433581</v>
      </c>
      <c r="J612" s="76" t="s">
        <v>318</v>
      </c>
      <c r="K612" s="24">
        <v>264339</v>
      </c>
      <c r="L612" s="24">
        <v>226369</v>
      </c>
      <c r="M612" s="76">
        <v>85.6</v>
      </c>
      <c r="N612" s="24">
        <v>209932</v>
      </c>
      <c r="O612" s="76">
        <v>79.400000000000006</v>
      </c>
      <c r="P612" s="76"/>
      <c r="Q612" s="24">
        <v>436301</v>
      </c>
      <c r="S612" s="57" t="str">
        <f t="shared" si="639"/>
        <v>60-64</v>
      </c>
      <c r="T612" s="56">
        <f t="shared" si="640"/>
        <v>665</v>
      </c>
      <c r="U612" s="56">
        <f t="shared" si="641"/>
        <v>2055</v>
      </c>
      <c r="V612" s="56"/>
      <c r="W612" s="56">
        <f t="shared" si="642"/>
        <v>2720</v>
      </c>
      <c r="X612" s="62">
        <f t="shared" si="643"/>
        <v>6.0202788339670466E-2</v>
      </c>
      <c r="Y612" s="55">
        <f t="shared" si="644"/>
        <v>110.83333333333333</v>
      </c>
      <c r="Z612" s="55">
        <f t="shared" si="645"/>
        <v>342.5</v>
      </c>
      <c r="AA612" s="90"/>
      <c r="AB612" s="35">
        <f t="shared" si="650"/>
        <v>6</v>
      </c>
      <c r="AC612" s="49" t="s">
        <v>365</v>
      </c>
      <c r="AD612" s="35"/>
      <c r="AE612" s="47" t="str">
        <f t="shared" si="633"/>
        <v>60-64</v>
      </c>
      <c r="AF612" s="45">
        <f t="shared" si="634"/>
        <v>264339</v>
      </c>
      <c r="AG612" s="45">
        <f t="shared" si="635"/>
        <v>226369</v>
      </c>
      <c r="AH612" s="45">
        <f t="shared" si="636"/>
        <v>209932</v>
      </c>
      <c r="AI612" s="45">
        <f t="shared" si="646"/>
        <v>16437</v>
      </c>
      <c r="AJ612" s="1">
        <f t="shared" si="637"/>
        <v>665</v>
      </c>
      <c r="AK612" s="1">
        <f t="shared" si="638"/>
        <v>2055</v>
      </c>
    </row>
    <row r="613" spans="1:37" ht="15" thickBot="1" x14ac:dyDescent="0.4">
      <c r="A613" s="54" t="str">
        <f t="shared" si="647"/>
        <v>65-69</v>
      </c>
      <c r="B613" s="55">
        <f t="shared" si="648"/>
        <v>210073</v>
      </c>
      <c r="C613" s="55">
        <f t="shared" si="628"/>
        <v>189332</v>
      </c>
      <c r="D613" s="55">
        <f t="shared" si="629"/>
        <v>90.1</v>
      </c>
      <c r="E613" s="55">
        <f t="shared" si="630"/>
        <v>179798</v>
      </c>
      <c r="F613" s="55"/>
      <c r="G613" s="55">
        <f t="shared" si="631"/>
        <v>85.6</v>
      </c>
      <c r="H613" s="55">
        <f t="shared" si="632"/>
        <v>369130</v>
      </c>
      <c r="J613" s="75" t="s">
        <v>319</v>
      </c>
      <c r="K613" s="22">
        <v>210073</v>
      </c>
      <c r="L613" s="22">
        <v>189721</v>
      </c>
      <c r="M613" s="75">
        <v>90.3</v>
      </c>
      <c r="N613" s="22">
        <v>180907</v>
      </c>
      <c r="O613" s="75">
        <v>86.1</v>
      </c>
      <c r="P613" s="75"/>
      <c r="Q613" s="22">
        <v>370628</v>
      </c>
      <c r="S613" s="54" t="str">
        <f t="shared" si="639"/>
        <v>65-69</v>
      </c>
      <c r="T613" s="55">
        <f t="shared" si="640"/>
        <v>389</v>
      </c>
      <c r="U613" s="55">
        <f t="shared" si="641"/>
        <v>1109</v>
      </c>
      <c r="V613" s="55"/>
      <c r="W613" s="55">
        <f t="shared" si="642"/>
        <v>1498</v>
      </c>
      <c r="X613" s="58">
        <f t="shared" si="643"/>
        <v>3.5216367915987687E-2</v>
      </c>
      <c r="Y613" s="55">
        <f t="shared" si="644"/>
        <v>64.833333333333329</v>
      </c>
      <c r="Z613" s="55">
        <f t="shared" si="645"/>
        <v>184.83333333333334</v>
      </c>
      <c r="AA613" s="90"/>
      <c r="AB613" s="35">
        <f t="shared" si="650"/>
        <v>6</v>
      </c>
      <c r="AC613" s="51" t="s">
        <v>366</v>
      </c>
      <c r="AD613" s="2">
        <v>0.7</v>
      </c>
      <c r="AE613" s="47" t="str">
        <f t="shared" si="633"/>
        <v>65-69</v>
      </c>
      <c r="AF613" s="45">
        <f t="shared" si="634"/>
        <v>210073</v>
      </c>
      <c r="AG613" s="45">
        <f t="shared" si="635"/>
        <v>189721</v>
      </c>
      <c r="AH613" s="45">
        <f t="shared" si="636"/>
        <v>180907</v>
      </c>
      <c r="AI613" s="45">
        <f t="shared" si="646"/>
        <v>8814</v>
      </c>
      <c r="AJ613" s="1">
        <f t="shared" si="637"/>
        <v>389</v>
      </c>
      <c r="AK613" s="1">
        <f t="shared" si="638"/>
        <v>1109</v>
      </c>
    </row>
    <row r="614" spans="1:37" ht="15" thickBot="1" x14ac:dyDescent="0.4">
      <c r="A614" s="54" t="str">
        <f t="shared" si="647"/>
        <v>70-74</v>
      </c>
      <c r="B614" s="55">
        <f t="shared" si="648"/>
        <v>157657</v>
      </c>
      <c r="C614" s="55">
        <f t="shared" si="628"/>
        <v>145281</v>
      </c>
      <c r="D614" s="55">
        <f t="shared" si="629"/>
        <v>92.2</v>
      </c>
      <c r="E614" s="55">
        <f t="shared" si="630"/>
        <v>141580</v>
      </c>
      <c r="F614" s="55"/>
      <c r="G614" s="55">
        <f t="shared" si="631"/>
        <v>89.8</v>
      </c>
      <c r="H614" s="55">
        <f t="shared" si="632"/>
        <v>286861</v>
      </c>
      <c r="J614" s="76" t="s">
        <v>320</v>
      </c>
      <c r="K614" s="24">
        <v>157657</v>
      </c>
      <c r="L614" s="24">
        <v>145518</v>
      </c>
      <c r="M614" s="76">
        <v>92.3</v>
      </c>
      <c r="N614" s="24">
        <v>142192</v>
      </c>
      <c r="O614" s="76">
        <v>90.2</v>
      </c>
      <c r="P614" s="76"/>
      <c r="Q614" s="24">
        <v>287710</v>
      </c>
      <c r="S614" s="57" t="str">
        <f t="shared" si="639"/>
        <v>70-74</v>
      </c>
      <c r="T614" s="56">
        <f t="shared" si="640"/>
        <v>237</v>
      </c>
      <c r="U614" s="56">
        <f t="shared" si="641"/>
        <v>612</v>
      </c>
      <c r="V614" s="56"/>
      <c r="W614" s="56">
        <f t="shared" si="642"/>
        <v>849</v>
      </c>
      <c r="X614" s="62">
        <f t="shared" si="643"/>
        <v>2.1455730581205867E-2</v>
      </c>
      <c r="Y614" s="55">
        <f t="shared" si="644"/>
        <v>39.5</v>
      </c>
      <c r="Z614" s="55">
        <f t="shared" si="645"/>
        <v>102</v>
      </c>
      <c r="AA614" s="90"/>
      <c r="AB614" s="35">
        <f t="shared" si="650"/>
        <v>6</v>
      </c>
      <c r="AC614" s="50">
        <f>L620/K620</f>
        <v>0.76174191867359364</v>
      </c>
      <c r="AD614" s="2">
        <f>AC614/AD613</f>
        <v>1.0882027409622768</v>
      </c>
      <c r="AE614" s="48" t="str">
        <f t="shared" si="633"/>
        <v>70-74</v>
      </c>
      <c r="AF614" s="45">
        <f t="shared" si="634"/>
        <v>157657</v>
      </c>
      <c r="AG614" s="45">
        <f t="shared" si="635"/>
        <v>145518</v>
      </c>
      <c r="AH614" s="45">
        <f t="shared" si="636"/>
        <v>142192</v>
      </c>
      <c r="AI614" s="46">
        <f t="shared" si="646"/>
        <v>3326</v>
      </c>
      <c r="AJ614" s="1">
        <f t="shared" si="637"/>
        <v>237</v>
      </c>
      <c r="AK614" s="1">
        <f t="shared" si="638"/>
        <v>612</v>
      </c>
    </row>
    <row r="615" spans="1:37" ht="15" thickBot="1" x14ac:dyDescent="0.4">
      <c r="A615" s="54" t="str">
        <f t="shared" si="647"/>
        <v>75-79</v>
      </c>
      <c r="B615" s="55">
        <f t="shared" si="648"/>
        <v>102977</v>
      </c>
      <c r="C615" s="55">
        <f t="shared" si="628"/>
        <v>93724</v>
      </c>
      <c r="D615" s="55">
        <f t="shared" si="629"/>
        <v>91</v>
      </c>
      <c r="E615" s="55">
        <f t="shared" si="630"/>
        <v>91499</v>
      </c>
      <c r="F615" s="55"/>
      <c r="G615" s="55">
        <f t="shared" si="631"/>
        <v>88.8</v>
      </c>
      <c r="H615" s="55">
        <f t="shared" si="632"/>
        <v>185223</v>
      </c>
      <c r="J615" s="75" t="s">
        <v>321</v>
      </c>
      <c r="K615" s="22">
        <v>102977</v>
      </c>
      <c r="L615" s="22">
        <v>93834</v>
      </c>
      <c r="M615" s="75">
        <v>91.1</v>
      </c>
      <c r="N615" s="22">
        <v>91789</v>
      </c>
      <c r="O615" s="75">
        <v>89.1</v>
      </c>
      <c r="P615" s="75"/>
      <c r="Q615" s="22">
        <v>185623</v>
      </c>
      <c r="S615" s="54" t="str">
        <f t="shared" si="639"/>
        <v>75-79</v>
      </c>
      <c r="T615" s="55">
        <f t="shared" si="640"/>
        <v>110</v>
      </c>
      <c r="U615" s="55">
        <f t="shared" si="641"/>
        <v>290</v>
      </c>
      <c r="V615" s="55"/>
      <c r="W615" s="55">
        <f t="shared" si="642"/>
        <v>400</v>
      </c>
      <c r="X615" s="58">
        <f t="shared" si="643"/>
        <v>9.9583559659605289E-3</v>
      </c>
      <c r="Y615" s="55">
        <f t="shared" si="644"/>
        <v>18.333333333333332</v>
      </c>
      <c r="Z615" s="55">
        <f t="shared" si="645"/>
        <v>48.333333333333336</v>
      </c>
      <c r="AA615" s="90"/>
      <c r="AB615" s="35">
        <f t="shared" si="650"/>
        <v>6</v>
      </c>
      <c r="AC615" s="51" t="s">
        <v>367</v>
      </c>
      <c r="AD615" s="2">
        <v>0.7</v>
      </c>
      <c r="AE615" s="48" t="str">
        <f t="shared" si="633"/>
        <v>75-79</v>
      </c>
      <c r="AF615" s="45">
        <f t="shared" si="634"/>
        <v>102977</v>
      </c>
      <c r="AG615" s="45">
        <f t="shared" si="635"/>
        <v>93834</v>
      </c>
      <c r="AH615" s="45">
        <f t="shared" si="636"/>
        <v>91789</v>
      </c>
      <c r="AI615" s="46">
        <f t="shared" si="646"/>
        <v>2045</v>
      </c>
      <c r="AJ615" s="1">
        <f t="shared" si="637"/>
        <v>110</v>
      </c>
      <c r="AK615" s="1">
        <f t="shared" si="638"/>
        <v>290</v>
      </c>
    </row>
    <row r="616" spans="1:37" ht="15" thickBot="1" x14ac:dyDescent="0.4">
      <c r="A616" s="54" t="str">
        <f t="shared" si="647"/>
        <v>80-84</v>
      </c>
      <c r="B616" s="55">
        <f t="shared" si="648"/>
        <v>68566</v>
      </c>
      <c r="C616" s="55">
        <f t="shared" si="628"/>
        <v>62085</v>
      </c>
      <c r="D616" s="55">
        <f t="shared" si="629"/>
        <v>90.5</v>
      </c>
      <c r="E616" s="55">
        <f t="shared" si="630"/>
        <v>60712</v>
      </c>
      <c r="F616" s="55"/>
      <c r="G616" s="55">
        <f t="shared" si="631"/>
        <v>88.5</v>
      </c>
      <c r="H616" s="55">
        <f t="shared" si="632"/>
        <v>122797</v>
      </c>
      <c r="J616" s="76" t="s">
        <v>322</v>
      </c>
      <c r="K616" s="24">
        <v>68566</v>
      </c>
      <c r="L616" s="24">
        <v>62162</v>
      </c>
      <c r="M616" s="76">
        <v>90.7</v>
      </c>
      <c r="N616" s="24">
        <v>60849</v>
      </c>
      <c r="O616" s="76">
        <v>88.8</v>
      </c>
      <c r="P616" s="76"/>
      <c r="Q616" s="24">
        <v>123011</v>
      </c>
      <c r="S616" s="57" t="str">
        <f t="shared" si="639"/>
        <v>80-84</v>
      </c>
      <c r="T616" s="56">
        <f t="shared" si="640"/>
        <v>77</v>
      </c>
      <c r="U616" s="56">
        <f t="shared" si="641"/>
        <v>137</v>
      </c>
      <c r="V616" s="56"/>
      <c r="W616" s="56">
        <f t="shared" si="642"/>
        <v>214</v>
      </c>
      <c r="X616" s="62">
        <f t="shared" si="643"/>
        <v>6.9708491761723704E-3</v>
      </c>
      <c r="Y616" s="55">
        <f t="shared" si="644"/>
        <v>12.833333333333334</v>
      </c>
      <c r="Z616" s="55">
        <f t="shared" si="645"/>
        <v>22.833333333333332</v>
      </c>
      <c r="AA616" s="90"/>
      <c r="AB616" s="35">
        <f t="shared" si="650"/>
        <v>6</v>
      </c>
      <c r="AC616" s="50">
        <f>N620/K620</f>
        <v>0.66209606661809983</v>
      </c>
      <c r="AD616" s="2">
        <f>AC616/AD615</f>
        <v>0.9458515237401427</v>
      </c>
      <c r="AE616" s="48" t="str">
        <f t="shared" si="633"/>
        <v>80-84</v>
      </c>
      <c r="AF616" s="45">
        <f t="shared" si="634"/>
        <v>68566</v>
      </c>
      <c r="AG616" s="45">
        <f t="shared" si="635"/>
        <v>62162</v>
      </c>
      <c r="AH616" s="45">
        <f t="shared" si="636"/>
        <v>60849</v>
      </c>
      <c r="AI616" s="46">
        <f t="shared" si="646"/>
        <v>1313</v>
      </c>
      <c r="AJ616" s="1">
        <f t="shared" si="637"/>
        <v>77</v>
      </c>
      <c r="AK616" s="1">
        <f t="shared" si="638"/>
        <v>137</v>
      </c>
    </row>
    <row r="617" spans="1:37" ht="15" thickBot="1" x14ac:dyDescent="0.4">
      <c r="A617" s="54" t="str">
        <f t="shared" si="647"/>
        <v>85-89</v>
      </c>
      <c r="B617" s="55">
        <f t="shared" si="648"/>
        <v>44034</v>
      </c>
      <c r="C617" s="55">
        <f t="shared" si="628"/>
        <v>39647</v>
      </c>
      <c r="D617" s="55">
        <f t="shared" si="629"/>
        <v>90</v>
      </c>
      <c r="E617" s="55">
        <f t="shared" si="630"/>
        <v>38730</v>
      </c>
      <c r="F617" s="55"/>
      <c r="G617" s="55">
        <f t="shared" si="631"/>
        <v>88</v>
      </c>
      <c r="H617" s="55">
        <f t="shared" si="632"/>
        <v>78377</v>
      </c>
      <c r="J617" s="75" t="s">
        <v>323</v>
      </c>
      <c r="K617" s="22">
        <v>44034</v>
      </c>
      <c r="L617" s="22">
        <v>39700</v>
      </c>
      <c r="M617" s="75">
        <v>90.2</v>
      </c>
      <c r="N617" s="22">
        <v>38810</v>
      </c>
      <c r="O617" s="75">
        <v>88.1</v>
      </c>
      <c r="P617" s="75"/>
      <c r="Q617" s="22">
        <v>78510</v>
      </c>
      <c r="S617" s="54" t="str">
        <f t="shared" si="639"/>
        <v>85-89</v>
      </c>
      <c r="T617" s="55">
        <f t="shared" si="640"/>
        <v>53</v>
      </c>
      <c r="U617" s="55">
        <f t="shared" si="641"/>
        <v>80</v>
      </c>
      <c r="V617" s="55"/>
      <c r="W617" s="55">
        <f t="shared" si="642"/>
        <v>133</v>
      </c>
      <c r="X617" s="58">
        <f t="shared" si="643"/>
        <v>4.7981169654173457E-3</v>
      </c>
      <c r="Y617" s="55">
        <f t="shared" si="644"/>
        <v>8.8333333333333339</v>
      </c>
      <c r="Z617" s="55">
        <f t="shared" si="645"/>
        <v>13.333333333333334</v>
      </c>
      <c r="AA617" s="90"/>
      <c r="AB617" s="35">
        <f t="shared" si="650"/>
        <v>6</v>
      </c>
      <c r="AC617" s="49" t="s">
        <v>362</v>
      </c>
      <c r="AD617" s="35"/>
      <c r="AE617" s="48" t="str">
        <f t="shared" si="633"/>
        <v>85-89</v>
      </c>
      <c r="AF617" s="45">
        <f t="shared" si="634"/>
        <v>44034</v>
      </c>
      <c r="AG617" s="45">
        <f t="shared" si="635"/>
        <v>39700</v>
      </c>
      <c r="AH617" s="45">
        <f t="shared" si="636"/>
        <v>38810</v>
      </c>
      <c r="AI617" s="46">
        <f t="shared" si="646"/>
        <v>890</v>
      </c>
      <c r="AJ617" s="1">
        <f t="shared" si="637"/>
        <v>53</v>
      </c>
      <c r="AK617" s="1">
        <f t="shared" si="638"/>
        <v>80</v>
      </c>
    </row>
    <row r="618" spans="1:37" ht="15" thickBot="1" x14ac:dyDescent="0.4">
      <c r="A618" s="54" t="str">
        <f t="shared" si="647"/>
        <v>90+</v>
      </c>
      <c r="B618" s="55">
        <f t="shared" si="648"/>
        <v>27669</v>
      </c>
      <c r="C618" s="55">
        <f t="shared" si="628"/>
        <v>25208</v>
      </c>
      <c r="D618" s="55">
        <f t="shared" si="629"/>
        <v>91.1</v>
      </c>
      <c r="E618" s="55">
        <f t="shared" si="630"/>
        <v>24656</v>
      </c>
      <c r="F618" s="55"/>
      <c r="G618" s="55">
        <f t="shared" si="631"/>
        <v>89.1</v>
      </c>
      <c r="H618" s="55">
        <f t="shared" si="632"/>
        <v>49864</v>
      </c>
      <c r="J618" s="76" t="s">
        <v>324</v>
      </c>
      <c r="K618" s="24">
        <v>27669</v>
      </c>
      <c r="L618" s="24">
        <v>25221</v>
      </c>
      <c r="M618" s="76">
        <v>91.2</v>
      </c>
      <c r="N618" s="24">
        <v>24683</v>
      </c>
      <c r="O618" s="76">
        <v>89.2</v>
      </c>
      <c r="P618" s="76"/>
      <c r="Q618" s="24">
        <v>49904</v>
      </c>
      <c r="S618" s="57" t="str">
        <f t="shared" si="639"/>
        <v>90+</v>
      </c>
      <c r="T618" s="56">
        <f t="shared" si="640"/>
        <v>13</v>
      </c>
      <c r="U618" s="56">
        <f t="shared" si="641"/>
        <v>27</v>
      </c>
      <c r="V618" s="56"/>
      <c r="W618" s="56">
        <f t="shared" si="642"/>
        <v>40</v>
      </c>
      <c r="X618" s="62">
        <f t="shared" si="643"/>
        <v>1.1768966141589715E-3</v>
      </c>
      <c r="Y618" s="55">
        <f t="shared" si="644"/>
        <v>2.1666666666666665</v>
      </c>
      <c r="Z618" s="55">
        <f t="shared" si="645"/>
        <v>4.5</v>
      </c>
      <c r="AA618" s="90"/>
      <c r="AB618" s="35">
        <f t="shared" si="650"/>
        <v>6</v>
      </c>
      <c r="AC618" s="51" t="s">
        <v>366</v>
      </c>
      <c r="AD618" s="2">
        <v>0.7</v>
      </c>
      <c r="AE618" s="48" t="str">
        <f t="shared" si="633"/>
        <v>90+</v>
      </c>
      <c r="AF618" s="45">
        <f t="shared" si="634"/>
        <v>27669</v>
      </c>
      <c r="AG618" s="45">
        <f t="shared" si="635"/>
        <v>25221</v>
      </c>
      <c r="AH618" s="45">
        <f t="shared" si="636"/>
        <v>24683</v>
      </c>
      <c r="AI618" s="46">
        <f t="shared" si="646"/>
        <v>538</v>
      </c>
      <c r="AJ618" s="1">
        <f t="shared" si="637"/>
        <v>13</v>
      </c>
      <c r="AK618" s="1">
        <f t="shared" si="638"/>
        <v>27</v>
      </c>
    </row>
    <row r="619" spans="1:37" ht="15" thickBot="1" x14ac:dyDescent="0.4">
      <c r="A619" s="54" t="str">
        <f t="shared" si="647"/>
        <v>Unknown</v>
      </c>
      <c r="B619" s="55" t="str">
        <f t="shared" si="648"/>
        <v>NA</v>
      </c>
      <c r="C619" s="55">
        <f t="shared" si="628"/>
        <v>61644</v>
      </c>
      <c r="D619" s="55" t="str">
        <f t="shared" si="629"/>
        <v>NA</v>
      </c>
      <c r="E619" s="55">
        <f t="shared" si="630"/>
        <v>21986</v>
      </c>
      <c r="F619" s="55"/>
      <c r="G619" s="55" t="str">
        <f t="shared" si="631"/>
        <v>NA</v>
      </c>
      <c r="H619" s="55">
        <f t="shared" si="632"/>
        <v>83630</v>
      </c>
      <c r="J619" s="75" t="s">
        <v>325</v>
      </c>
      <c r="K619" s="75" t="s">
        <v>326</v>
      </c>
      <c r="L619" s="22">
        <v>62368</v>
      </c>
      <c r="M619" s="75" t="s">
        <v>326</v>
      </c>
      <c r="N619" s="22">
        <v>22893</v>
      </c>
      <c r="O619" s="75" t="s">
        <v>326</v>
      </c>
      <c r="P619" s="75"/>
      <c r="Q619" s="22">
        <v>85261</v>
      </c>
      <c r="S619" s="54" t="str">
        <f t="shared" si="639"/>
        <v>Unknown</v>
      </c>
      <c r="T619" s="54">
        <f t="shared" si="640"/>
        <v>724</v>
      </c>
      <c r="U619" s="54">
        <f t="shared" si="641"/>
        <v>907</v>
      </c>
      <c r="V619" s="54"/>
      <c r="W619" s="54">
        <f t="shared" si="642"/>
        <v>1631</v>
      </c>
      <c r="X619" s="58">
        <f t="shared" si="643"/>
        <v>6.5544088357776573E-2</v>
      </c>
      <c r="Y619" s="55">
        <f t="shared" si="644"/>
        <v>120.66666666666667</v>
      </c>
      <c r="Z619" s="55">
        <f t="shared" si="645"/>
        <v>151.16666666666666</v>
      </c>
      <c r="AA619" s="90"/>
      <c r="AB619" s="35">
        <f t="shared" si="650"/>
        <v>6</v>
      </c>
      <c r="AC619" s="50">
        <f>L621/K621</f>
        <v>0.64791750671150117</v>
      </c>
      <c r="AD619" s="2">
        <f>AC619/AD618</f>
        <v>0.92559643815928749</v>
      </c>
      <c r="AE619" s="47" t="str">
        <f t="shared" si="633"/>
        <v>Unknown</v>
      </c>
      <c r="AF619" s="45" t="str">
        <f t="shared" si="634"/>
        <v>NA</v>
      </c>
      <c r="AG619" s="45">
        <f t="shared" si="635"/>
        <v>62368</v>
      </c>
      <c r="AH619" s="45">
        <f t="shared" si="636"/>
        <v>22893</v>
      </c>
      <c r="AI619" s="45">
        <f t="shared" si="646"/>
        <v>39475</v>
      </c>
      <c r="AJ619" s="1">
        <f t="shared" si="637"/>
        <v>724</v>
      </c>
      <c r="AK619" s="1">
        <f t="shared" si="638"/>
        <v>907</v>
      </c>
    </row>
    <row r="620" spans="1:37" ht="15" thickBot="1" x14ac:dyDescent="0.4">
      <c r="A620" s="54" t="str">
        <f t="shared" si="647"/>
        <v>12+</v>
      </c>
      <c r="B620" s="55">
        <f t="shared" si="648"/>
        <v>3761140</v>
      </c>
      <c r="C620" s="55">
        <f t="shared" si="628"/>
        <v>2850071</v>
      </c>
      <c r="D620" s="55">
        <f t="shared" si="629"/>
        <v>75.8</v>
      </c>
      <c r="E620" s="55">
        <f t="shared" si="630"/>
        <v>2444290</v>
      </c>
      <c r="F620" s="55"/>
      <c r="G620" s="55">
        <f t="shared" si="631"/>
        <v>65</v>
      </c>
      <c r="H620" s="55">
        <f t="shared" si="632"/>
        <v>5294361</v>
      </c>
      <c r="J620" s="76" t="s">
        <v>327</v>
      </c>
      <c r="K620" s="24">
        <v>3761140</v>
      </c>
      <c r="L620" s="24">
        <v>2865018</v>
      </c>
      <c r="M620" s="76">
        <v>76.2</v>
      </c>
      <c r="N620" s="24">
        <v>2490236</v>
      </c>
      <c r="O620" s="76">
        <v>66.2</v>
      </c>
      <c r="P620" s="76"/>
      <c r="Q620" s="24">
        <v>5355254</v>
      </c>
      <c r="S620" s="57" t="str">
        <f t="shared" si="639"/>
        <v>12+</v>
      </c>
      <c r="T620" s="60">
        <f>L620-C620</f>
        <v>14947</v>
      </c>
      <c r="U620" s="60">
        <f t="shared" si="641"/>
        <v>45946</v>
      </c>
      <c r="V620" s="60"/>
      <c r="W620" s="63">
        <f t="shared" si="642"/>
        <v>60893</v>
      </c>
      <c r="X620" s="62">
        <f t="shared" si="643"/>
        <v>1.353159514756473</v>
      </c>
      <c r="Y620" s="60">
        <f t="shared" si="644"/>
        <v>2491.1666666666665</v>
      </c>
      <c r="Z620" s="60">
        <f t="shared" si="645"/>
        <v>7657.666666666667</v>
      </c>
      <c r="AA620" s="91"/>
      <c r="AB620" s="35">
        <f t="shared" si="650"/>
        <v>6</v>
      </c>
      <c r="AC620" s="51" t="s">
        <v>367</v>
      </c>
      <c r="AD620" s="2">
        <v>0.7</v>
      </c>
      <c r="AE620" s="35"/>
      <c r="AF620" s="35"/>
      <c r="AG620" s="38"/>
      <c r="AH620" s="35"/>
      <c r="AI620" s="35"/>
      <c r="AJ620" s="35"/>
      <c r="AK620" s="35"/>
    </row>
    <row r="621" spans="1:37" x14ac:dyDescent="0.35">
      <c r="A621" s="54" t="str">
        <f t="shared" si="647"/>
        <v>ALL</v>
      </c>
      <c r="B621" s="55">
        <f t="shared" si="648"/>
        <v>4421887</v>
      </c>
      <c r="C621" s="55">
        <f t="shared" si="628"/>
        <v>2850071</v>
      </c>
      <c r="D621" s="55">
        <f t="shared" si="629"/>
        <v>64.5</v>
      </c>
      <c r="E621" s="55">
        <f t="shared" si="630"/>
        <v>2444290</v>
      </c>
      <c r="F621" s="55"/>
      <c r="G621" s="55">
        <f t="shared" si="631"/>
        <v>55.3</v>
      </c>
      <c r="H621" s="55">
        <f t="shared" si="632"/>
        <v>5294361</v>
      </c>
      <c r="J621" s="75" t="s">
        <v>328</v>
      </c>
      <c r="K621" s="22">
        <v>4421887</v>
      </c>
      <c r="L621" s="22">
        <v>2865018</v>
      </c>
      <c r="M621" s="75">
        <v>64.8</v>
      </c>
      <c r="N621" s="22">
        <v>2490236</v>
      </c>
      <c r="O621" s="75">
        <v>56.3</v>
      </c>
      <c r="P621" s="75"/>
      <c r="Q621" s="22">
        <v>5355254</v>
      </c>
      <c r="S621" s="54" t="str">
        <f t="shared" si="639"/>
        <v>ALL</v>
      </c>
      <c r="T621" s="60">
        <f t="shared" ref="T621" si="651">L621-C621</f>
        <v>14947</v>
      </c>
      <c r="U621" s="60">
        <f t="shared" si="641"/>
        <v>45946</v>
      </c>
      <c r="V621" s="60"/>
      <c r="W621" s="63">
        <f t="shared" si="642"/>
        <v>60893</v>
      </c>
      <c r="X621" s="58">
        <f t="shared" si="643"/>
        <v>1.353159514756473</v>
      </c>
      <c r="Y621" s="60">
        <f t="shared" si="644"/>
        <v>2491.1666666666665</v>
      </c>
      <c r="Z621" s="60">
        <f t="shared" si="645"/>
        <v>7657.666666666667</v>
      </c>
      <c r="AA621" s="91"/>
      <c r="AB621" s="35">
        <f t="shared" si="650"/>
        <v>6</v>
      </c>
      <c r="AC621" s="50">
        <f>N621/K621</f>
        <v>0.56316138336416099</v>
      </c>
      <c r="AD621" s="2">
        <f>AC621/AD620</f>
        <v>0.80451626194880144</v>
      </c>
      <c r="AE621" s="35"/>
      <c r="AF621" s="35"/>
      <c r="AG621" s="2">
        <f>T620/L620</f>
        <v>5.217070189436855E-3</v>
      </c>
      <c r="AH621" s="2">
        <f>U620/N620</f>
        <v>1.8450460117033083E-2</v>
      </c>
      <c r="AI621" s="2">
        <f>W620/Q620</f>
        <v>1.1370702491422443E-2</v>
      </c>
      <c r="AJ621" s="35"/>
      <c r="AK621" s="35"/>
    </row>
    <row r="622" spans="1:37" x14ac:dyDescent="0.35">
      <c r="A622" s="110">
        <f>J599</f>
        <v>44412</v>
      </c>
      <c r="B622" s="110"/>
      <c r="C622" s="110"/>
      <c r="D622" s="110"/>
      <c r="E622" s="110"/>
      <c r="F622" s="110"/>
      <c r="G622" s="110"/>
      <c r="H622" s="110"/>
      <c r="J622" s="110">
        <v>44416</v>
      </c>
      <c r="K622" s="110"/>
      <c r="L622" s="110"/>
      <c r="M622" s="110"/>
      <c r="N622" s="110"/>
      <c r="O622" s="110"/>
      <c r="P622" s="110"/>
      <c r="Q622" s="110"/>
      <c r="S622" s="113" t="str">
        <f>"Change " &amp; TEXT(A622,"DDDD MMM DD, YYYY") &amp; " -  " &amp;TEXT(J622,"DDDD MMM DD, YYYY")</f>
        <v>Change Wednesday Aug 04, 2021 -  Sunday Aug 08, 2021</v>
      </c>
      <c r="T622" s="113"/>
      <c r="U622" s="113"/>
      <c r="V622" s="113"/>
      <c r="W622" s="113"/>
      <c r="X622" s="113"/>
      <c r="Y622" s="113"/>
      <c r="Z622" s="113"/>
      <c r="AA622" s="88"/>
      <c r="AB622" s="35"/>
      <c r="AC622" s="65">
        <f>A622</f>
        <v>44412</v>
      </c>
      <c r="AD622" s="35"/>
      <c r="AE622" s="35"/>
      <c r="AF622" s="35"/>
      <c r="AG622" s="35"/>
      <c r="AH622" s="35"/>
      <c r="AI622" s="35"/>
      <c r="AJ622" s="35"/>
      <c r="AK622" s="35"/>
    </row>
    <row r="623" spans="1:37" ht="36" thickBot="1" x14ac:dyDescent="0.4">
      <c r="A623" s="53" t="str">
        <f>J600</f>
        <v>Age group</v>
      </c>
      <c r="B623" s="53" t="str">
        <f t="shared" ref="B623" si="652">K600</f>
        <v>Population</v>
      </c>
      <c r="C623" s="53" t="str">
        <f t="shared" ref="C623:C644" si="653">L600</f>
        <v>At least 1 dose</v>
      </c>
      <c r="D623" s="53" t="str">
        <f t="shared" ref="D623:D644" si="654">M600</f>
        <v>% of population with at least 1 dose</v>
      </c>
      <c r="E623" s="53" t="str">
        <f t="shared" ref="E623:E644" si="655">N600</f>
        <v>2 doses</v>
      </c>
      <c r="F623" s="53"/>
      <c r="G623" s="53" t="str">
        <f t="shared" ref="G623:G644" si="656">O600</f>
        <v>% of population fully vaccinated</v>
      </c>
      <c r="H623" s="53" t="str">
        <f t="shared" ref="H623:H644" si="657">Q600</f>
        <v>Total administered</v>
      </c>
      <c r="J623" s="25" t="s">
        <v>305</v>
      </c>
      <c r="K623" s="25" t="s">
        <v>2</v>
      </c>
      <c r="L623" s="25" t="s">
        <v>368</v>
      </c>
      <c r="M623" s="25" t="s">
        <v>306</v>
      </c>
      <c r="N623" s="25" t="s">
        <v>369</v>
      </c>
      <c r="O623" s="25" t="s">
        <v>307</v>
      </c>
      <c r="P623" s="25"/>
      <c r="Q623" s="25" t="s">
        <v>304</v>
      </c>
      <c r="S623" s="53" t="s">
        <v>305</v>
      </c>
      <c r="T623" s="53" t="s">
        <v>302</v>
      </c>
      <c r="U623" s="53" t="s">
        <v>303</v>
      </c>
      <c r="V623" s="53" t="s">
        <v>390</v>
      </c>
      <c r="W623" s="53" t="s">
        <v>304</v>
      </c>
      <c r="X623" s="53" t="s">
        <v>335</v>
      </c>
      <c r="Y623" s="53" t="s">
        <v>336</v>
      </c>
      <c r="Z623" s="53" t="s">
        <v>337</v>
      </c>
      <c r="AA623" s="53" t="s">
        <v>391</v>
      </c>
      <c r="AB623" s="35"/>
      <c r="AC623" s="49" t="s">
        <v>365</v>
      </c>
      <c r="AD623" s="64"/>
      <c r="AE623" s="47" t="str">
        <f t="shared" ref="AE623:AE642" si="658">J623</f>
        <v>Age group</v>
      </c>
      <c r="AF623" s="47" t="str">
        <f t="shared" ref="AF623:AF642" si="659">K623</f>
        <v>Population</v>
      </c>
      <c r="AG623" s="47" t="str">
        <f t="shared" ref="AG623:AG642" si="660">L623</f>
        <v>At least 1 dose</v>
      </c>
      <c r="AH623" s="47" t="str">
        <f t="shared" ref="AH623:AH642" si="661">N623</f>
        <v>2 doses</v>
      </c>
      <c r="AI623" s="47" t="s">
        <v>334</v>
      </c>
      <c r="AJ623" s="47" t="str">
        <f t="shared" ref="AJ623:AJ642" si="662">T623</f>
        <v>Dose 1</v>
      </c>
      <c r="AK623" s="47" t="str">
        <f t="shared" ref="AK623:AK642" si="663">U623</f>
        <v>Dose 2</v>
      </c>
    </row>
    <row r="624" spans="1:37" ht="15" thickBot="1" x14ac:dyDescent="0.4">
      <c r="A624" s="54" t="str">
        <f>J601</f>
        <v>00-11</v>
      </c>
      <c r="B624" s="55">
        <f>K601</f>
        <v>660747</v>
      </c>
      <c r="C624" s="55">
        <f t="shared" si="653"/>
        <v>0</v>
      </c>
      <c r="D624" s="55">
        <f t="shared" si="654"/>
        <v>0</v>
      </c>
      <c r="E624" s="55">
        <f t="shared" si="655"/>
        <v>0</v>
      </c>
      <c r="F624" s="55"/>
      <c r="G624" s="55">
        <f t="shared" si="656"/>
        <v>0</v>
      </c>
      <c r="H624" s="55">
        <f t="shared" si="657"/>
        <v>0</v>
      </c>
      <c r="J624" s="75" t="s">
        <v>308</v>
      </c>
      <c r="K624" s="22">
        <v>660747</v>
      </c>
      <c r="L624" s="75">
        <v>0</v>
      </c>
      <c r="M624" s="75">
        <v>0</v>
      </c>
      <c r="N624" s="75">
        <v>0</v>
      </c>
      <c r="O624" s="75">
        <v>0</v>
      </c>
      <c r="P624" s="75"/>
      <c r="Q624" s="75">
        <v>0</v>
      </c>
      <c r="S624" s="54" t="str">
        <f t="shared" ref="S624:S644" si="664">A624</f>
        <v>00-11</v>
      </c>
      <c r="T624" s="55">
        <f t="shared" ref="T624:T642" si="665">L624-C624</f>
        <v>0</v>
      </c>
      <c r="U624" s="55">
        <f t="shared" ref="U624:U644" si="666">N624-E624</f>
        <v>0</v>
      </c>
      <c r="V624" s="55"/>
      <c r="W624" s="55">
        <f t="shared" ref="W624:W644" si="667">Q624-H624</f>
        <v>0</v>
      </c>
      <c r="X624" s="58">
        <f t="shared" ref="X624:X644" si="668">T624/T$299</f>
        <v>0</v>
      </c>
      <c r="Y624" s="55">
        <f t="shared" ref="Y624:Y644" si="669">T624/$AB624</f>
        <v>0</v>
      </c>
      <c r="Z624" s="55">
        <f t="shared" ref="Z624:Z644" si="670">U624/$AB624</f>
        <v>0</v>
      </c>
      <c r="AA624" s="90"/>
      <c r="AB624" s="35">
        <f>IF(DATEDIF(A622,J622,"D")&lt;1,1,DATEDIF(A622,J622,"D"))</f>
        <v>4</v>
      </c>
      <c r="AC624" s="51" t="s">
        <v>366</v>
      </c>
      <c r="AD624" s="2">
        <v>0.7</v>
      </c>
      <c r="AE624" s="47" t="str">
        <f t="shared" si="658"/>
        <v>00-11</v>
      </c>
      <c r="AF624" s="45">
        <f t="shared" si="659"/>
        <v>660747</v>
      </c>
      <c r="AG624" s="45">
        <f t="shared" si="660"/>
        <v>0</v>
      </c>
      <c r="AH624" s="45">
        <f t="shared" si="661"/>
        <v>0</v>
      </c>
      <c r="AI624" s="45">
        <f t="shared" ref="AI624:AI642" si="671">AG624-AH624</f>
        <v>0</v>
      </c>
      <c r="AJ624" s="1">
        <f t="shared" si="662"/>
        <v>0</v>
      </c>
      <c r="AK624" s="1">
        <f t="shared" si="663"/>
        <v>0</v>
      </c>
    </row>
    <row r="625" spans="1:37" ht="15" thickBot="1" x14ac:dyDescent="0.4">
      <c r="A625" s="54" t="str">
        <f t="shared" ref="A625:A644" si="672">J602</f>
        <v>12-14</v>
      </c>
      <c r="B625" s="55">
        <f t="shared" ref="B625:B644" si="673">K602</f>
        <v>162530</v>
      </c>
      <c r="C625" s="60">
        <f t="shared" si="653"/>
        <v>104848</v>
      </c>
      <c r="D625" s="55">
        <f t="shared" si="654"/>
        <v>64.5</v>
      </c>
      <c r="E625" s="60">
        <f t="shared" si="655"/>
        <v>83625</v>
      </c>
      <c r="F625" s="60"/>
      <c r="G625" s="55">
        <f t="shared" si="656"/>
        <v>51.5</v>
      </c>
      <c r="H625" s="55">
        <f t="shared" si="657"/>
        <v>188473</v>
      </c>
      <c r="J625" s="82" t="str">
        <f t="shared" ref="J625" si="674">S602</f>
        <v>12-14</v>
      </c>
      <c r="K625" s="24">
        <v>162530</v>
      </c>
      <c r="L625" s="24">
        <v>105563</v>
      </c>
      <c r="M625" s="76">
        <v>65</v>
      </c>
      <c r="N625" s="24">
        <v>85618</v>
      </c>
      <c r="O625" s="76">
        <v>52.7</v>
      </c>
      <c r="P625" s="76"/>
      <c r="Q625" s="24">
        <v>191181</v>
      </c>
      <c r="S625" s="59" t="str">
        <f t="shared" si="664"/>
        <v>12-14</v>
      </c>
      <c r="T625" s="60">
        <f t="shared" si="665"/>
        <v>715</v>
      </c>
      <c r="U625" s="60">
        <f t="shared" si="666"/>
        <v>1993</v>
      </c>
      <c r="V625" s="60"/>
      <c r="W625" s="60">
        <f t="shared" si="667"/>
        <v>2708</v>
      </c>
      <c r="X625" s="61">
        <f t="shared" si="668"/>
        <v>6.4729313778743441E-2</v>
      </c>
      <c r="Y625" s="60">
        <f t="shared" si="669"/>
        <v>178.75</v>
      </c>
      <c r="Z625" s="60">
        <f t="shared" si="670"/>
        <v>498.25</v>
      </c>
      <c r="AA625" s="91"/>
      <c r="AB625" s="35">
        <f>AB624</f>
        <v>4</v>
      </c>
      <c r="AC625" s="50">
        <f>C643/B643</f>
        <v>0.76174191867359364</v>
      </c>
      <c r="AD625" s="2">
        <f>AC625/AD624</f>
        <v>1.0882027409622768</v>
      </c>
      <c r="AE625" s="47" t="str">
        <f t="shared" si="658"/>
        <v>12-14</v>
      </c>
      <c r="AF625" s="45">
        <f t="shared" si="659"/>
        <v>162530</v>
      </c>
      <c r="AG625" s="45">
        <f t="shared" si="660"/>
        <v>105563</v>
      </c>
      <c r="AH625" s="45">
        <f t="shared" si="661"/>
        <v>85618</v>
      </c>
      <c r="AI625" s="45">
        <f t="shared" si="671"/>
        <v>19945</v>
      </c>
      <c r="AJ625" s="1">
        <f t="shared" si="662"/>
        <v>715</v>
      </c>
      <c r="AK625" s="1">
        <f t="shared" si="663"/>
        <v>1993</v>
      </c>
    </row>
    <row r="626" spans="1:37" ht="15" thickBot="1" x14ac:dyDescent="0.4">
      <c r="A626" s="54" t="str">
        <f t="shared" si="672"/>
        <v>15-19</v>
      </c>
      <c r="B626" s="55">
        <f t="shared" si="673"/>
        <v>256743</v>
      </c>
      <c r="C626" s="60">
        <f t="shared" si="653"/>
        <v>171519</v>
      </c>
      <c r="D626" s="55">
        <f t="shared" si="654"/>
        <v>66.8</v>
      </c>
      <c r="E626" s="60">
        <f t="shared" si="655"/>
        <v>140120</v>
      </c>
      <c r="F626" s="60"/>
      <c r="G626" s="55">
        <f t="shared" si="656"/>
        <v>54.6</v>
      </c>
      <c r="H626" s="55">
        <f t="shared" si="657"/>
        <v>311639</v>
      </c>
      <c r="J626" s="75" t="s">
        <v>309</v>
      </c>
      <c r="K626" s="22">
        <v>256743</v>
      </c>
      <c r="L626" s="22">
        <v>172324</v>
      </c>
      <c r="M626" s="75">
        <v>67.099999999999994</v>
      </c>
      <c r="N626" s="22">
        <v>142687</v>
      </c>
      <c r="O626" s="75">
        <v>55.6</v>
      </c>
      <c r="P626" s="75"/>
      <c r="Q626" s="22">
        <v>315011</v>
      </c>
      <c r="S626" s="54" t="str">
        <f t="shared" si="664"/>
        <v>15-19</v>
      </c>
      <c r="T626" s="60">
        <f t="shared" si="665"/>
        <v>805</v>
      </c>
      <c r="U626" s="60">
        <f t="shared" si="666"/>
        <v>2567</v>
      </c>
      <c r="V626" s="60"/>
      <c r="W626" s="60">
        <f t="shared" si="667"/>
        <v>3372</v>
      </c>
      <c r="X626" s="61">
        <f t="shared" si="668"/>
        <v>7.2877059569074781E-2</v>
      </c>
      <c r="Y626" s="60">
        <f t="shared" si="669"/>
        <v>201.25</v>
      </c>
      <c r="Z626" s="60">
        <f t="shared" si="670"/>
        <v>641.75</v>
      </c>
      <c r="AA626" s="91"/>
      <c r="AB626" s="35">
        <f t="shared" ref="AB626:AB644" si="675">AB625</f>
        <v>4</v>
      </c>
      <c r="AC626" s="52" t="s">
        <v>367</v>
      </c>
      <c r="AD626" s="2">
        <v>0.7</v>
      </c>
      <c r="AE626" s="47" t="str">
        <f t="shared" si="658"/>
        <v>15-19</v>
      </c>
      <c r="AF626" s="45">
        <f t="shared" si="659"/>
        <v>256743</v>
      </c>
      <c r="AG626" s="45">
        <f t="shared" si="660"/>
        <v>172324</v>
      </c>
      <c r="AH626" s="45">
        <f t="shared" si="661"/>
        <v>142687</v>
      </c>
      <c r="AI626" s="45">
        <f t="shared" si="671"/>
        <v>29637</v>
      </c>
      <c r="AJ626" s="1">
        <f t="shared" si="662"/>
        <v>805</v>
      </c>
      <c r="AK626" s="1">
        <f t="shared" si="663"/>
        <v>2567</v>
      </c>
    </row>
    <row r="627" spans="1:37" ht="15" thickBot="1" x14ac:dyDescent="0.4">
      <c r="A627" s="54" t="str">
        <f t="shared" si="672"/>
        <v>20-24</v>
      </c>
      <c r="B627" s="55">
        <f t="shared" si="673"/>
        <v>277328</v>
      </c>
      <c r="C627" s="55">
        <f t="shared" si="653"/>
        <v>178222</v>
      </c>
      <c r="D627" s="55">
        <f t="shared" si="654"/>
        <v>64.3</v>
      </c>
      <c r="E627" s="55">
        <f t="shared" si="655"/>
        <v>140487</v>
      </c>
      <c r="F627" s="55"/>
      <c r="G627" s="55">
        <f t="shared" si="656"/>
        <v>50.7</v>
      </c>
      <c r="H627" s="55">
        <f t="shared" si="657"/>
        <v>318709</v>
      </c>
      <c r="J627" s="76" t="s">
        <v>310</v>
      </c>
      <c r="K627" s="24">
        <v>277328</v>
      </c>
      <c r="L627" s="24">
        <v>179112</v>
      </c>
      <c r="M627" s="76">
        <v>64.599999999999994</v>
      </c>
      <c r="N627" s="24">
        <v>142885</v>
      </c>
      <c r="O627" s="76">
        <v>51.5</v>
      </c>
      <c r="P627" s="76"/>
      <c r="Q627" s="24">
        <v>321997</v>
      </c>
      <c r="S627" s="57" t="str">
        <f t="shared" si="664"/>
        <v>20-24</v>
      </c>
      <c r="T627" s="56">
        <f t="shared" si="665"/>
        <v>890</v>
      </c>
      <c r="U627" s="56">
        <f t="shared" si="666"/>
        <v>2398</v>
      </c>
      <c r="V627" s="56"/>
      <c r="W627" s="56">
        <f t="shared" si="667"/>
        <v>3288</v>
      </c>
      <c r="X627" s="62">
        <f t="shared" si="668"/>
        <v>8.0572152815498829E-2</v>
      </c>
      <c r="Y627" s="55">
        <f t="shared" si="669"/>
        <v>222.5</v>
      </c>
      <c r="Z627" s="55">
        <f t="shared" si="670"/>
        <v>599.5</v>
      </c>
      <c r="AA627" s="90"/>
      <c r="AB627" s="35">
        <f t="shared" si="675"/>
        <v>4</v>
      </c>
      <c r="AC627" s="50">
        <f>E643/B643</f>
        <v>0.66209606661809983</v>
      </c>
      <c r="AD627" s="2">
        <f>AC627/AD626</f>
        <v>0.9458515237401427</v>
      </c>
      <c r="AE627" s="47" t="str">
        <f t="shared" si="658"/>
        <v>20-24</v>
      </c>
      <c r="AF627" s="45">
        <f t="shared" si="659"/>
        <v>277328</v>
      </c>
      <c r="AG627" s="45">
        <f t="shared" si="660"/>
        <v>179112</v>
      </c>
      <c r="AH627" s="45">
        <f t="shared" si="661"/>
        <v>142885</v>
      </c>
      <c r="AI627" s="45">
        <f t="shared" si="671"/>
        <v>36227</v>
      </c>
      <c r="AJ627" s="1">
        <f t="shared" si="662"/>
        <v>890</v>
      </c>
      <c r="AK627" s="1">
        <f t="shared" si="663"/>
        <v>2398</v>
      </c>
    </row>
    <row r="628" spans="1:37" ht="15" thickBot="1" x14ac:dyDescent="0.4">
      <c r="A628" s="54" t="str">
        <f t="shared" si="672"/>
        <v>25-29</v>
      </c>
      <c r="B628" s="55">
        <f t="shared" si="673"/>
        <v>314508</v>
      </c>
      <c r="C628" s="55">
        <f t="shared" si="653"/>
        <v>195936</v>
      </c>
      <c r="D628" s="55">
        <f t="shared" si="654"/>
        <v>62.3</v>
      </c>
      <c r="E628" s="55">
        <f t="shared" si="655"/>
        <v>157674</v>
      </c>
      <c r="F628" s="55"/>
      <c r="G628" s="55">
        <f t="shared" si="656"/>
        <v>50.1</v>
      </c>
      <c r="H628" s="55">
        <f t="shared" si="657"/>
        <v>353610</v>
      </c>
      <c r="J628" s="75" t="s">
        <v>311</v>
      </c>
      <c r="K628" s="22">
        <v>314508</v>
      </c>
      <c r="L628" s="22">
        <v>196878</v>
      </c>
      <c r="M628" s="75">
        <v>62.6</v>
      </c>
      <c r="N628" s="22">
        <v>160217</v>
      </c>
      <c r="O628" s="75">
        <v>50.9</v>
      </c>
      <c r="P628" s="75"/>
      <c r="Q628" s="22">
        <v>357095</v>
      </c>
      <c r="S628" s="54" t="str">
        <f t="shared" si="664"/>
        <v>25-29</v>
      </c>
      <c r="T628" s="55">
        <f t="shared" si="665"/>
        <v>942</v>
      </c>
      <c r="U628" s="55">
        <f t="shared" si="666"/>
        <v>2543</v>
      </c>
      <c r="V628" s="55"/>
      <c r="W628" s="55">
        <f t="shared" si="667"/>
        <v>3485</v>
      </c>
      <c r="X628" s="58">
        <f t="shared" si="668"/>
        <v>8.5279739272134711E-2</v>
      </c>
      <c r="Y628" s="55">
        <f t="shared" si="669"/>
        <v>235.5</v>
      </c>
      <c r="Z628" s="55">
        <f t="shared" si="670"/>
        <v>635.75</v>
      </c>
      <c r="AA628" s="90"/>
      <c r="AB628" s="35">
        <f t="shared" si="675"/>
        <v>4</v>
      </c>
      <c r="AC628" s="49" t="s">
        <v>363</v>
      </c>
      <c r="AD628" s="35"/>
      <c r="AE628" s="47" t="str">
        <f t="shared" si="658"/>
        <v>25-29</v>
      </c>
      <c r="AF628" s="45">
        <f t="shared" si="659"/>
        <v>314508</v>
      </c>
      <c r="AG628" s="45">
        <f t="shared" si="660"/>
        <v>196878</v>
      </c>
      <c r="AH628" s="45">
        <f t="shared" si="661"/>
        <v>160217</v>
      </c>
      <c r="AI628" s="45">
        <f t="shared" si="671"/>
        <v>36661</v>
      </c>
      <c r="AJ628" s="1">
        <f t="shared" si="662"/>
        <v>942</v>
      </c>
      <c r="AK628" s="1">
        <f t="shared" si="663"/>
        <v>2543</v>
      </c>
    </row>
    <row r="629" spans="1:37" ht="15" thickBot="1" x14ac:dyDescent="0.4">
      <c r="A629" s="54" t="str">
        <f t="shared" si="672"/>
        <v>30-34</v>
      </c>
      <c r="B629" s="55">
        <f t="shared" si="673"/>
        <v>356228</v>
      </c>
      <c r="C629" s="55">
        <f t="shared" si="653"/>
        <v>231301</v>
      </c>
      <c r="D629" s="55">
        <f t="shared" si="654"/>
        <v>64.900000000000006</v>
      </c>
      <c r="E629" s="55">
        <f t="shared" si="655"/>
        <v>192246</v>
      </c>
      <c r="F629" s="55"/>
      <c r="G629" s="55">
        <f t="shared" si="656"/>
        <v>54</v>
      </c>
      <c r="H629" s="55">
        <f t="shared" si="657"/>
        <v>423547</v>
      </c>
      <c r="J629" s="76" t="s">
        <v>312</v>
      </c>
      <c r="K629" s="24">
        <v>356228</v>
      </c>
      <c r="L629" s="24">
        <v>232320</v>
      </c>
      <c r="M629" s="76">
        <v>65.2</v>
      </c>
      <c r="N629" s="24">
        <v>195035</v>
      </c>
      <c r="O629" s="76">
        <v>54.8</v>
      </c>
      <c r="P629" s="76"/>
      <c r="Q629" s="24">
        <v>427355</v>
      </c>
      <c r="S629" s="57" t="str">
        <f t="shared" si="664"/>
        <v>30-34</v>
      </c>
      <c r="T629" s="56">
        <f t="shared" si="665"/>
        <v>1019</v>
      </c>
      <c r="U629" s="56">
        <f t="shared" si="666"/>
        <v>2789</v>
      </c>
      <c r="V629" s="56"/>
      <c r="W629" s="56">
        <f t="shared" si="667"/>
        <v>3808</v>
      </c>
      <c r="X629" s="62">
        <f t="shared" si="668"/>
        <v>9.225058844830708E-2</v>
      </c>
      <c r="Y629" s="55">
        <f t="shared" si="669"/>
        <v>254.75</v>
      </c>
      <c r="Z629" s="55">
        <f t="shared" si="670"/>
        <v>697.25</v>
      </c>
      <c r="AA629" s="90"/>
      <c r="AB629" s="35">
        <f t="shared" si="675"/>
        <v>4</v>
      </c>
      <c r="AC629" s="51" t="s">
        <v>366</v>
      </c>
      <c r="AD629" s="2">
        <v>0.7</v>
      </c>
      <c r="AE629" s="47" t="str">
        <f t="shared" si="658"/>
        <v>30-34</v>
      </c>
      <c r="AF629" s="45">
        <f t="shared" si="659"/>
        <v>356228</v>
      </c>
      <c r="AG629" s="45">
        <f t="shared" si="660"/>
        <v>232320</v>
      </c>
      <c r="AH629" s="45">
        <f t="shared" si="661"/>
        <v>195035</v>
      </c>
      <c r="AI629" s="45">
        <f t="shared" si="671"/>
        <v>37285</v>
      </c>
      <c r="AJ629" s="1">
        <f t="shared" si="662"/>
        <v>1019</v>
      </c>
      <c r="AK629" s="1">
        <f t="shared" si="663"/>
        <v>2789</v>
      </c>
    </row>
    <row r="630" spans="1:37" ht="15" thickBot="1" x14ac:dyDescent="0.4">
      <c r="A630" s="54" t="str">
        <f t="shared" si="672"/>
        <v>35-39</v>
      </c>
      <c r="B630" s="55">
        <f t="shared" si="673"/>
        <v>359302</v>
      </c>
      <c r="C630" s="55">
        <f t="shared" si="653"/>
        <v>249154</v>
      </c>
      <c r="D630" s="55">
        <f t="shared" si="654"/>
        <v>69.3</v>
      </c>
      <c r="E630" s="55">
        <f t="shared" si="655"/>
        <v>211839</v>
      </c>
      <c r="F630" s="55"/>
      <c r="G630" s="55">
        <f t="shared" si="656"/>
        <v>59</v>
      </c>
      <c r="H630" s="55">
        <f t="shared" si="657"/>
        <v>460993</v>
      </c>
      <c r="J630" s="75" t="s">
        <v>313</v>
      </c>
      <c r="K630" s="22">
        <v>359302</v>
      </c>
      <c r="L630" s="22">
        <v>250167</v>
      </c>
      <c r="M630" s="75">
        <v>69.599999999999994</v>
      </c>
      <c r="N630" s="22">
        <v>214737</v>
      </c>
      <c r="O630" s="75">
        <v>59.8</v>
      </c>
      <c r="P630" s="75"/>
      <c r="Q630" s="22">
        <v>464904</v>
      </c>
      <c r="S630" s="54" t="str">
        <f t="shared" si="664"/>
        <v>35-39</v>
      </c>
      <c r="T630" s="55">
        <f t="shared" si="665"/>
        <v>1013</v>
      </c>
      <c r="U630" s="55">
        <f t="shared" si="666"/>
        <v>2898</v>
      </c>
      <c r="V630" s="55"/>
      <c r="W630" s="55">
        <f t="shared" si="667"/>
        <v>3911</v>
      </c>
      <c r="X630" s="58">
        <f t="shared" si="668"/>
        <v>9.1707405395618322E-2</v>
      </c>
      <c r="Y630" s="55">
        <f t="shared" si="669"/>
        <v>253.25</v>
      </c>
      <c r="Z630" s="55">
        <f t="shared" si="670"/>
        <v>724.5</v>
      </c>
      <c r="AA630" s="90"/>
      <c r="AB630" s="35">
        <f t="shared" si="675"/>
        <v>4</v>
      </c>
      <c r="AC630" s="50">
        <f>C644/B644</f>
        <v>0.64791750671150117</v>
      </c>
      <c r="AD630" s="2">
        <f>AC630/AD629</f>
        <v>0.92559643815928749</v>
      </c>
      <c r="AE630" s="47" t="str">
        <f t="shared" si="658"/>
        <v>35-39</v>
      </c>
      <c r="AF630" s="45">
        <f t="shared" si="659"/>
        <v>359302</v>
      </c>
      <c r="AG630" s="45">
        <f t="shared" si="660"/>
        <v>250167</v>
      </c>
      <c r="AH630" s="45">
        <f t="shared" si="661"/>
        <v>214737</v>
      </c>
      <c r="AI630" s="45">
        <f t="shared" si="671"/>
        <v>35430</v>
      </c>
      <c r="AJ630" s="1">
        <f t="shared" si="662"/>
        <v>1013</v>
      </c>
      <c r="AK630" s="1">
        <f t="shared" si="663"/>
        <v>2898</v>
      </c>
    </row>
    <row r="631" spans="1:37" ht="15" thickBot="1" x14ac:dyDescent="0.4">
      <c r="A631" s="54" t="str">
        <f t="shared" si="672"/>
        <v>40-44</v>
      </c>
      <c r="B631" s="55">
        <f t="shared" si="673"/>
        <v>319889</v>
      </c>
      <c r="C631" s="55">
        <f t="shared" si="653"/>
        <v>233693</v>
      </c>
      <c r="D631" s="55">
        <f t="shared" si="654"/>
        <v>73</v>
      </c>
      <c r="E631" s="55">
        <f t="shared" si="655"/>
        <v>203896</v>
      </c>
      <c r="F631" s="55"/>
      <c r="G631" s="55">
        <f t="shared" si="656"/>
        <v>63.7</v>
      </c>
      <c r="H631" s="55">
        <f t="shared" si="657"/>
        <v>437589</v>
      </c>
      <c r="J631" s="76" t="s">
        <v>314</v>
      </c>
      <c r="K631" s="24">
        <v>319889</v>
      </c>
      <c r="L631" s="24">
        <v>234477</v>
      </c>
      <c r="M631" s="76">
        <v>73.3</v>
      </c>
      <c r="N631" s="24">
        <v>206451</v>
      </c>
      <c r="O631" s="76">
        <v>64.5</v>
      </c>
      <c r="P631" s="76"/>
      <c r="Q631" s="24">
        <v>440928</v>
      </c>
      <c r="S631" s="57" t="str">
        <f t="shared" si="664"/>
        <v>40-44</v>
      </c>
      <c r="T631" s="56">
        <f t="shared" si="665"/>
        <v>784</v>
      </c>
      <c r="U631" s="56">
        <f t="shared" si="666"/>
        <v>2555</v>
      </c>
      <c r="V631" s="56"/>
      <c r="W631" s="56">
        <f t="shared" si="667"/>
        <v>3339</v>
      </c>
      <c r="X631" s="62">
        <f t="shared" si="668"/>
        <v>7.0975918884664133E-2</v>
      </c>
      <c r="Y631" s="55">
        <f t="shared" si="669"/>
        <v>196</v>
      </c>
      <c r="Z631" s="55">
        <f t="shared" si="670"/>
        <v>638.75</v>
      </c>
      <c r="AA631" s="90"/>
      <c r="AB631" s="35">
        <f t="shared" si="675"/>
        <v>4</v>
      </c>
      <c r="AC631" s="52" t="s">
        <v>367</v>
      </c>
      <c r="AD631" s="2">
        <v>0.7</v>
      </c>
      <c r="AE631" s="47" t="str">
        <f t="shared" si="658"/>
        <v>40-44</v>
      </c>
      <c r="AF631" s="45">
        <f t="shared" si="659"/>
        <v>319889</v>
      </c>
      <c r="AG631" s="45">
        <f t="shared" si="660"/>
        <v>234477</v>
      </c>
      <c r="AH631" s="45">
        <f t="shared" si="661"/>
        <v>206451</v>
      </c>
      <c r="AI631" s="45">
        <f t="shared" si="671"/>
        <v>28026</v>
      </c>
      <c r="AJ631" s="1">
        <f t="shared" si="662"/>
        <v>784</v>
      </c>
      <c r="AK631" s="1">
        <f t="shared" si="663"/>
        <v>2555</v>
      </c>
    </row>
    <row r="632" spans="1:37" ht="15" thickBot="1" x14ac:dyDescent="0.4">
      <c r="A632" s="54" t="str">
        <f t="shared" si="672"/>
        <v>45-49</v>
      </c>
      <c r="B632" s="55">
        <f t="shared" si="673"/>
        <v>288547</v>
      </c>
      <c r="C632" s="55">
        <f t="shared" si="653"/>
        <v>218197</v>
      </c>
      <c r="D632" s="55">
        <f t="shared" si="654"/>
        <v>75.599999999999994</v>
      </c>
      <c r="E632" s="55">
        <f t="shared" si="655"/>
        <v>193300</v>
      </c>
      <c r="F632" s="55"/>
      <c r="G632" s="55">
        <f t="shared" si="656"/>
        <v>67</v>
      </c>
      <c r="H632" s="55">
        <f t="shared" si="657"/>
        <v>411497</v>
      </c>
      <c r="J632" s="75" t="s">
        <v>315</v>
      </c>
      <c r="K632" s="22">
        <v>288547</v>
      </c>
      <c r="L632" s="22">
        <v>218812</v>
      </c>
      <c r="M632" s="75">
        <v>75.8</v>
      </c>
      <c r="N632" s="22">
        <v>195412</v>
      </c>
      <c r="O632" s="75">
        <v>67.7</v>
      </c>
      <c r="P632" s="75"/>
      <c r="Q632" s="22">
        <v>414224</v>
      </c>
      <c r="S632" s="54" t="str">
        <f t="shared" si="664"/>
        <v>45-49</v>
      </c>
      <c r="T632" s="55">
        <f t="shared" si="665"/>
        <v>615</v>
      </c>
      <c r="U632" s="55">
        <f t="shared" si="666"/>
        <v>2112</v>
      </c>
      <c r="V632" s="55"/>
      <c r="W632" s="55">
        <f t="shared" si="667"/>
        <v>2727</v>
      </c>
      <c r="X632" s="58">
        <f t="shared" si="668"/>
        <v>5.5676262900597503E-2</v>
      </c>
      <c r="Y632" s="55">
        <f t="shared" si="669"/>
        <v>153.75</v>
      </c>
      <c r="Z632" s="55">
        <f t="shared" si="670"/>
        <v>528</v>
      </c>
      <c r="AA632" s="90"/>
      <c r="AB632" s="35">
        <f t="shared" si="675"/>
        <v>4</v>
      </c>
      <c r="AC632" s="50">
        <f>E644/B644</f>
        <v>0.56316138336416099</v>
      </c>
      <c r="AD632" s="2">
        <f>AC632/AD631</f>
        <v>0.80451626194880144</v>
      </c>
      <c r="AE632" s="47" t="str">
        <f t="shared" si="658"/>
        <v>45-49</v>
      </c>
      <c r="AF632" s="45">
        <f t="shared" si="659"/>
        <v>288547</v>
      </c>
      <c r="AG632" s="45">
        <f t="shared" si="660"/>
        <v>218812</v>
      </c>
      <c r="AH632" s="45">
        <f t="shared" si="661"/>
        <v>195412</v>
      </c>
      <c r="AI632" s="45">
        <f t="shared" si="671"/>
        <v>23400</v>
      </c>
      <c r="AJ632" s="1">
        <f t="shared" si="662"/>
        <v>615</v>
      </c>
      <c r="AK632" s="1">
        <f t="shared" si="663"/>
        <v>2112</v>
      </c>
    </row>
    <row r="633" spans="1:37" ht="15" thickBot="1" x14ac:dyDescent="0.4">
      <c r="A633" s="54" t="str">
        <f t="shared" si="672"/>
        <v>50-54</v>
      </c>
      <c r="B633" s="55">
        <f t="shared" si="673"/>
        <v>266491</v>
      </c>
      <c r="C633" s="55">
        <f t="shared" si="653"/>
        <v>210432</v>
      </c>
      <c r="D633" s="55">
        <f t="shared" si="654"/>
        <v>79</v>
      </c>
      <c r="E633" s="55">
        <f t="shared" si="655"/>
        <v>189346</v>
      </c>
      <c r="F633" s="55"/>
      <c r="G633" s="55">
        <f t="shared" si="656"/>
        <v>71</v>
      </c>
      <c r="H633" s="55">
        <f t="shared" si="657"/>
        <v>399778</v>
      </c>
      <c r="J633" s="76" t="s">
        <v>316</v>
      </c>
      <c r="K633" s="24">
        <v>266491</v>
      </c>
      <c r="L633" s="24">
        <v>210988</v>
      </c>
      <c r="M633" s="76">
        <v>79.2</v>
      </c>
      <c r="N633" s="24">
        <v>191060</v>
      </c>
      <c r="O633" s="76">
        <v>71.7</v>
      </c>
      <c r="P633" s="76"/>
      <c r="Q633" s="24">
        <v>402048</v>
      </c>
      <c r="S633" s="57" t="str">
        <f t="shared" si="664"/>
        <v>50-54</v>
      </c>
      <c r="T633" s="56">
        <f t="shared" si="665"/>
        <v>556</v>
      </c>
      <c r="U633" s="56">
        <f t="shared" si="666"/>
        <v>1714</v>
      </c>
      <c r="V633" s="56"/>
      <c r="W633" s="56">
        <f t="shared" si="667"/>
        <v>2270</v>
      </c>
      <c r="X633" s="62">
        <f t="shared" si="668"/>
        <v>5.0334962882491396E-2</v>
      </c>
      <c r="Y633" s="55">
        <f t="shared" si="669"/>
        <v>139</v>
      </c>
      <c r="Z633" s="55">
        <f t="shared" si="670"/>
        <v>428.5</v>
      </c>
      <c r="AA633" s="90"/>
      <c r="AB633" s="35">
        <f t="shared" si="675"/>
        <v>4</v>
      </c>
      <c r="AC633" s="35"/>
      <c r="AD633" s="36"/>
      <c r="AE633" s="47" t="str">
        <f t="shared" si="658"/>
        <v>50-54</v>
      </c>
      <c r="AF633" s="45">
        <f t="shared" si="659"/>
        <v>266491</v>
      </c>
      <c r="AG633" s="45">
        <f t="shared" si="660"/>
        <v>210988</v>
      </c>
      <c r="AH633" s="45">
        <f t="shared" si="661"/>
        <v>191060</v>
      </c>
      <c r="AI633" s="45">
        <f t="shared" si="671"/>
        <v>19928</v>
      </c>
      <c r="AJ633" s="1">
        <f t="shared" si="662"/>
        <v>556</v>
      </c>
      <c r="AK633" s="1">
        <f t="shared" si="663"/>
        <v>1714</v>
      </c>
    </row>
    <row r="634" spans="1:37" ht="15" thickBot="1" x14ac:dyDescent="0.4">
      <c r="A634" s="54" t="str">
        <f t="shared" si="672"/>
        <v>55-59</v>
      </c>
      <c r="B634" s="55">
        <f t="shared" si="673"/>
        <v>284260</v>
      </c>
      <c r="C634" s="55">
        <f t="shared" si="653"/>
        <v>226823</v>
      </c>
      <c r="D634" s="55">
        <f t="shared" si="654"/>
        <v>79.8</v>
      </c>
      <c r="E634" s="55">
        <f t="shared" si="655"/>
        <v>205648</v>
      </c>
      <c r="F634" s="55"/>
      <c r="G634" s="55">
        <f t="shared" si="656"/>
        <v>72.3</v>
      </c>
      <c r="H634" s="55">
        <f t="shared" si="657"/>
        <v>432471</v>
      </c>
      <c r="J634" s="75" t="s">
        <v>317</v>
      </c>
      <c r="K634" s="22">
        <v>284260</v>
      </c>
      <c r="L634" s="22">
        <v>227333</v>
      </c>
      <c r="M634" s="75">
        <v>80</v>
      </c>
      <c r="N634" s="22">
        <v>207131</v>
      </c>
      <c r="O634" s="75">
        <v>72.900000000000006</v>
      </c>
      <c r="P634" s="75"/>
      <c r="Q634" s="22">
        <v>434464</v>
      </c>
      <c r="S634" s="54" t="str">
        <f t="shared" si="664"/>
        <v>55-59</v>
      </c>
      <c r="T634" s="55">
        <f t="shared" si="665"/>
        <v>510</v>
      </c>
      <c r="U634" s="55">
        <f t="shared" si="666"/>
        <v>1483</v>
      </c>
      <c r="V634" s="55"/>
      <c r="W634" s="55">
        <f t="shared" si="667"/>
        <v>1993</v>
      </c>
      <c r="X634" s="58">
        <f t="shared" si="668"/>
        <v>4.6170559478544267E-2</v>
      </c>
      <c r="Y634" s="55">
        <f t="shared" si="669"/>
        <v>127.5</v>
      </c>
      <c r="Z634" s="55">
        <f t="shared" si="670"/>
        <v>370.75</v>
      </c>
      <c r="AA634" s="90"/>
      <c r="AB634" s="35">
        <f t="shared" si="675"/>
        <v>4</v>
      </c>
      <c r="AC634" s="65">
        <f>J622</f>
        <v>44416</v>
      </c>
      <c r="AD634" s="36"/>
      <c r="AE634" s="47" t="str">
        <f t="shared" si="658"/>
        <v>55-59</v>
      </c>
      <c r="AF634" s="45">
        <f t="shared" si="659"/>
        <v>284260</v>
      </c>
      <c r="AG634" s="45">
        <f t="shared" si="660"/>
        <v>227333</v>
      </c>
      <c r="AH634" s="45">
        <f t="shared" si="661"/>
        <v>207131</v>
      </c>
      <c r="AI634" s="45">
        <f t="shared" si="671"/>
        <v>20202</v>
      </c>
      <c r="AJ634" s="1">
        <f t="shared" si="662"/>
        <v>510</v>
      </c>
      <c r="AK634" s="1">
        <f t="shared" si="663"/>
        <v>1483</v>
      </c>
    </row>
    <row r="635" spans="1:37" ht="15" thickBot="1" x14ac:dyDescent="0.4">
      <c r="A635" s="54" t="str">
        <f t="shared" si="672"/>
        <v>60-64</v>
      </c>
      <c r="B635" s="55">
        <f t="shared" si="673"/>
        <v>264339</v>
      </c>
      <c r="C635" s="55">
        <f t="shared" si="653"/>
        <v>226369</v>
      </c>
      <c r="D635" s="55">
        <f t="shared" si="654"/>
        <v>85.6</v>
      </c>
      <c r="E635" s="55">
        <f t="shared" si="655"/>
        <v>209932</v>
      </c>
      <c r="F635" s="55"/>
      <c r="G635" s="55">
        <f t="shared" si="656"/>
        <v>79.400000000000006</v>
      </c>
      <c r="H635" s="55">
        <f t="shared" si="657"/>
        <v>436301</v>
      </c>
      <c r="J635" s="76" t="s">
        <v>318</v>
      </c>
      <c r="K635" s="24">
        <v>264339</v>
      </c>
      <c r="L635" s="24">
        <v>226741</v>
      </c>
      <c r="M635" s="76">
        <v>85.8</v>
      </c>
      <c r="N635" s="24">
        <v>211077</v>
      </c>
      <c r="O635" s="76">
        <v>79.8</v>
      </c>
      <c r="P635" s="76"/>
      <c r="Q635" s="24">
        <v>437818</v>
      </c>
      <c r="S635" s="57" t="str">
        <f t="shared" si="664"/>
        <v>60-64</v>
      </c>
      <c r="T635" s="56">
        <f t="shared" si="665"/>
        <v>372</v>
      </c>
      <c r="U635" s="56">
        <f t="shared" si="666"/>
        <v>1145</v>
      </c>
      <c r="V635" s="56"/>
      <c r="W635" s="56">
        <f t="shared" si="667"/>
        <v>1517</v>
      </c>
      <c r="X635" s="62">
        <f t="shared" si="668"/>
        <v>3.3677349266702877E-2</v>
      </c>
      <c r="Y635" s="55">
        <f t="shared" si="669"/>
        <v>93</v>
      </c>
      <c r="Z635" s="55">
        <f t="shared" si="670"/>
        <v>286.25</v>
      </c>
      <c r="AA635" s="90"/>
      <c r="AB635" s="35">
        <f t="shared" si="675"/>
        <v>4</v>
      </c>
      <c r="AC635" s="49" t="s">
        <v>365</v>
      </c>
      <c r="AD635" s="35"/>
      <c r="AE635" s="47" t="str">
        <f t="shared" si="658"/>
        <v>60-64</v>
      </c>
      <c r="AF635" s="45">
        <f t="shared" si="659"/>
        <v>264339</v>
      </c>
      <c r="AG635" s="45">
        <f t="shared" si="660"/>
        <v>226741</v>
      </c>
      <c r="AH635" s="45">
        <f t="shared" si="661"/>
        <v>211077</v>
      </c>
      <c r="AI635" s="45">
        <f t="shared" si="671"/>
        <v>15664</v>
      </c>
      <c r="AJ635" s="1">
        <f t="shared" si="662"/>
        <v>372</v>
      </c>
      <c r="AK635" s="1">
        <f t="shared" si="663"/>
        <v>1145</v>
      </c>
    </row>
    <row r="636" spans="1:37" ht="15" thickBot="1" x14ac:dyDescent="0.4">
      <c r="A636" s="54" t="str">
        <f t="shared" si="672"/>
        <v>65-69</v>
      </c>
      <c r="B636" s="55">
        <f t="shared" si="673"/>
        <v>210073</v>
      </c>
      <c r="C636" s="55">
        <f t="shared" si="653"/>
        <v>189721</v>
      </c>
      <c r="D636" s="55">
        <f t="shared" si="654"/>
        <v>90.3</v>
      </c>
      <c r="E636" s="55">
        <f t="shared" si="655"/>
        <v>180907</v>
      </c>
      <c r="F636" s="55"/>
      <c r="G636" s="55">
        <f t="shared" si="656"/>
        <v>86.1</v>
      </c>
      <c r="H636" s="55">
        <f t="shared" si="657"/>
        <v>370628</v>
      </c>
      <c r="J636" s="75" t="s">
        <v>319</v>
      </c>
      <c r="K636" s="22">
        <v>210073</v>
      </c>
      <c r="L636" s="22">
        <v>189946</v>
      </c>
      <c r="M636" s="75">
        <v>90.4</v>
      </c>
      <c r="N636" s="22">
        <v>181545</v>
      </c>
      <c r="O636" s="75">
        <v>86.4</v>
      </c>
      <c r="P636" s="75"/>
      <c r="Q636" s="22">
        <v>371491</v>
      </c>
      <c r="S636" s="54" t="str">
        <f t="shared" si="664"/>
        <v>65-69</v>
      </c>
      <c r="T636" s="55">
        <f t="shared" si="665"/>
        <v>225</v>
      </c>
      <c r="U636" s="55">
        <f t="shared" si="666"/>
        <v>638</v>
      </c>
      <c r="V636" s="55"/>
      <c r="W636" s="55">
        <f t="shared" si="667"/>
        <v>863</v>
      </c>
      <c r="X636" s="58">
        <f t="shared" si="668"/>
        <v>2.0369364475828353E-2</v>
      </c>
      <c r="Y636" s="55">
        <f t="shared" si="669"/>
        <v>56.25</v>
      </c>
      <c r="Z636" s="55">
        <f t="shared" si="670"/>
        <v>159.5</v>
      </c>
      <c r="AA636" s="90"/>
      <c r="AB636" s="35">
        <f t="shared" si="675"/>
        <v>4</v>
      </c>
      <c r="AC636" s="51" t="s">
        <v>366</v>
      </c>
      <c r="AD636" s="2">
        <v>0.7</v>
      </c>
      <c r="AE636" s="47" t="str">
        <f t="shared" si="658"/>
        <v>65-69</v>
      </c>
      <c r="AF636" s="45">
        <f t="shared" si="659"/>
        <v>210073</v>
      </c>
      <c r="AG636" s="45">
        <f t="shared" si="660"/>
        <v>189946</v>
      </c>
      <c r="AH636" s="45">
        <f t="shared" si="661"/>
        <v>181545</v>
      </c>
      <c r="AI636" s="45">
        <f t="shared" si="671"/>
        <v>8401</v>
      </c>
      <c r="AJ636" s="1">
        <f t="shared" si="662"/>
        <v>225</v>
      </c>
      <c r="AK636" s="1">
        <f t="shared" si="663"/>
        <v>638</v>
      </c>
    </row>
    <row r="637" spans="1:37" ht="15" thickBot="1" x14ac:dyDescent="0.4">
      <c r="A637" s="54" t="str">
        <f t="shared" si="672"/>
        <v>70-74</v>
      </c>
      <c r="B637" s="55">
        <f t="shared" si="673"/>
        <v>157657</v>
      </c>
      <c r="C637" s="55">
        <f t="shared" si="653"/>
        <v>145518</v>
      </c>
      <c r="D637" s="55">
        <f t="shared" si="654"/>
        <v>92.3</v>
      </c>
      <c r="E637" s="55">
        <f t="shared" si="655"/>
        <v>142192</v>
      </c>
      <c r="F637" s="55"/>
      <c r="G637" s="55">
        <f t="shared" si="656"/>
        <v>90.2</v>
      </c>
      <c r="H637" s="55">
        <f t="shared" si="657"/>
        <v>287710</v>
      </c>
      <c r="J637" s="76" t="s">
        <v>320</v>
      </c>
      <c r="K637" s="24">
        <v>157657</v>
      </c>
      <c r="L637" s="24">
        <v>145658</v>
      </c>
      <c r="M637" s="76">
        <v>92.4</v>
      </c>
      <c r="N637" s="24">
        <v>142573</v>
      </c>
      <c r="O637" s="76">
        <v>90.4</v>
      </c>
      <c r="P637" s="76"/>
      <c r="Q637" s="24">
        <v>288231</v>
      </c>
      <c r="S637" s="57" t="str">
        <f t="shared" si="664"/>
        <v>70-74</v>
      </c>
      <c r="T637" s="56">
        <f t="shared" si="665"/>
        <v>140</v>
      </c>
      <c r="U637" s="56">
        <f t="shared" si="666"/>
        <v>381</v>
      </c>
      <c r="V637" s="56"/>
      <c r="W637" s="56">
        <f t="shared" si="667"/>
        <v>521</v>
      </c>
      <c r="X637" s="62">
        <f t="shared" si="668"/>
        <v>1.2674271229404309E-2</v>
      </c>
      <c r="Y637" s="55">
        <f t="shared" si="669"/>
        <v>35</v>
      </c>
      <c r="Z637" s="55">
        <f t="shared" si="670"/>
        <v>95.25</v>
      </c>
      <c r="AA637" s="90"/>
      <c r="AB637" s="35">
        <f t="shared" si="675"/>
        <v>4</v>
      </c>
      <c r="AC637" s="50">
        <f>L643/K643</f>
        <v>0.76415288981532192</v>
      </c>
      <c r="AD637" s="2">
        <f>AC637/AD636</f>
        <v>1.09164698545046</v>
      </c>
      <c r="AE637" s="48" t="str">
        <f t="shared" si="658"/>
        <v>70-74</v>
      </c>
      <c r="AF637" s="45">
        <f t="shared" si="659"/>
        <v>157657</v>
      </c>
      <c r="AG637" s="45">
        <f t="shared" si="660"/>
        <v>145658</v>
      </c>
      <c r="AH637" s="45">
        <f t="shared" si="661"/>
        <v>142573</v>
      </c>
      <c r="AI637" s="46">
        <f t="shared" si="671"/>
        <v>3085</v>
      </c>
      <c r="AJ637" s="1">
        <f t="shared" si="662"/>
        <v>140</v>
      </c>
      <c r="AK637" s="1">
        <f t="shared" si="663"/>
        <v>381</v>
      </c>
    </row>
    <row r="638" spans="1:37" ht="15" thickBot="1" x14ac:dyDescent="0.4">
      <c r="A638" s="54" t="str">
        <f t="shared" si="672"/>
        <v>75-79</v>
      </c>
      <c r="B638" s="55">
        <f t="shared" si="673"/>
        <v>102977</v>
      </c>
      <c r="C638" s="55">
        <f t="shared" si="653"/>
        <v>93834</v>
      </c>
      <c r="D638" s="55">
        <f t="shared" si="654"/>
        <v>91.1</v>
      </c>
      <c r="E638" s="55">
        <f t="shared" si="655"/>
        <v>91789</v>
      </c>
      <c r="F638" s="55"/>
      <c r="G638" s="55">
        <f t="shared" si="656"/>
        <v>89.1</v>
      </c>
      <c r="H638" s="55">
        <f t="shared" si="657"/>
        <v>185623</v>
      </c>
      <c r="J638" s="75" t="s">
        <v>321</v>
      </c>
      <c r="K638" s="22">
        <v>102977</v>
      </c>
      <c r="L638" s="22">
        <v>93896</v>
      </c>
      <c r="M638" s="75">
        <v>91.2</v>
      </c>
      <c r="N638" s="22">
        <v>91957</v>
      </c>
      <c r="O638" s="75">
        <v>89.3</v>
      </c>
      <c r="P638" s="75"/>
      <c r="Q638" s="22">
        <v>185853</v>
      </c>
      <c r="S638" s="54" t="str">
        <f t="shared" si="664"/>
        <v>75-79</v>
      </c>
      <c r="T638" s="55">
        <f t="shared" si="665"/>
        <v>62</v>
      </c>
      <c r="U638" s="55">
        <f t="shared" si="666"/>
        <v>168</v>
      </c>
      <c r="V638" s="55"/>
      <c r="W638" s="55">
        <f t="shared" si="667"/>
        <v>230</v>
      </c>
      <c r="X638" s="58">
        <f t="shared" si="668"/>
        <v>5.6128915444504796E-3</v>
      </c>
      <c r="Y638" s="55">
        <f t="shared" si="669"/>
        <v>15.5</v>
      </c>
      <c r="Z638" s="55">
        <f t="shared" si="670"/>
        <v>42</v>
      </c>
      <c r="AA638" s="90"/>
      <c r="AB638" s="35">
        <f t="shared" si="675"/>
        <v>4</v>
      </c>
      <c r="AC638" s="51" t="s">
        <v>367</v>
      </c>
      <c r="AD638" s="2">
        <v>0.7</v>
      </c>
      <c r="AE638" s="48" t="str">
        <f t="shared" si="658"/>
        <v>75-79</v>
      </c>
      <c r="AF638" s="45">
        <f t="shared" si="659"/>
        <v>102977</v>
      </c>
      <c r="AG638" s="45">
        <f t="shared" si="660"/>
        <v>93896</v>
      </c>
      <c r="AH638" s="45">
        <f t="shared" si="661"/>
        <v>91957</v>
      </c>
      <c r="AI638" s="46">
        <f t="shared" si="671"/>
        <v>1939</v>
      </c>
      <c r="AJ638" s="1">
        <f t="shared" si="662"/>
        <v>62</v>
      </c>
      <c r="AK638" s="1">
        <f t="shared" si="663"/>
        <v>168</v>
      </c>
    </row>
    <row r="639" spans="1:37" ht="15" thickBot="1" x14ac:dyDescent="0.4">
      <c r="A639" s="54" t="str">
        <f t="shared" si="672"/>
        <v>80-84</v>
      </c>
      <c r="B639" s="55">
        <f t="shared" si="673"/>
        <v>68566</v>
      </c>
      <c r="C639" s="55">
        <f t="shared" si="653"/>
        <v>62162</v>
      </c>
      <c r="D639" s="55">
        <f t="shared" si="654"/>
        <v>90.7</v>
      </c>
      <c r="E639" s="55">
        <f t="shared" si="655"/>
        <v>60849</v>
      </c>
      <c r="F639" s="55"/>
      <c r="G639" s="55">
        <f t="shared" si="656"/>
        <v>88.8</v>
      </c>
      <c r="H639" s="55">
        <f t="shared" si="657"/>
        <v>123011</v>
      </c>
      <c r="J639" s="76" t="s">
        <v>322</v>
      </c>
      <c r="K639" s="24">
        <v>68566</v>
      </c>
      <c r="L639" s="24">
        <v>62204</v>
      </c>
      <c r="M639" s="76">
        <v>90.7</v>
      </c>
      <c r="N639" s="24">
        <v>60936</v>
      </c>
      <c r="O639" s="76">
        <v>88.9</v>
      </c>
      <c r="P639" s="76"/>
      <c r="Q639" s="24">
        <v>123140</v>
      </c>
      <c r="S639" s="57" t="str">
        <f t="shared" si="664"/>
        <v>80-84</v>
      </c>
      <c r="T639" s="56">
        <f t="shared" si="665"/>
        <v>42</v>
      </c>
      <c r="U639" s="56">
        <f t="shared" si="666"/>
        <v>87</v>
      </c>
      <c r="V639" s="56"/>
      <c r="W639" s="56">
        <f t="shared" si="667"/>
        <v>129</v>
      </c>
      <c r="X639" s="62">
        <f t="shared" si="668"/>
        <v>3.8022813688212928E-3</v>
      </c>
      <c r="Y639" s="55">
        <f t="shared" si="669"/>
        <v>10.5</v>
      </c>
      <c r="Z639" s="55">
        <f t="shared" si="670"/>
        <v>21.75</v>
      </c>
      <c r="AA639" s="90"/>
      <c r="AB639" s="35">
        <f t="shared" si="675"/>
        <v>4</v>
      </c>
      <c r="AC639" s="50">
        <f>N643/K643</f>
        <v>0.66898147901965899</v>
      </c>
      <c r="AD639" s="2">
        <f>AC639/AD638</f>
        <v>0.95568782717094147</v>
      </c>
      <c r="AE639" s="48" t="str">
        <f t="shared" si="658"/>
        <v>80-84</v>
      </c>
      <c r="AF639" s="45">
        <f t="shared" si="659"/>
        <v>68566</v>
      </c>
      <c r="AG639" s="45">
        <f t="shared" si="660"/>
        <v>62204</v>
      </c>
      <c r="AH639" s="45">
        <f t="shared" si="661"/>
        <v>60936</v>
      </c>
      <c r="AI639" s="46">
        <f t="shared" si="671"/>
        <v>1268</v>
      </c>
      <c r="AJ639" s="1">
        <f t="shared" si="662"/>
        <v>42</v>
      </c>
      <c r="AK639" s="1">
        <f t="shared" si="663"/>
        <v>87</v>
      </c>
    </row>
    <row r="640" spans="1:37" ht="15" thickBot="1" x14ac:dyDescent="0.4">
      <c r="A640" s="54" t="str">
        <f t="shared" si="672"/>
        <v>85-89</v>
      </c>
      <c r="B640" s="55">
        <f t="shared" si="673"/>
        <v>44034</v>
      </c>
      <c r="C640" s="55">
        <f t="shared" si="653"/>
        <v>39700</v>
      </c>
      <c r="D640" s="55">
        <f t="shared" si="654"/>
        <v>90.2</v>
      </c>
      <c r="E640" s="55">
        <f t="shared" si="655"/>
        <v>38810</v>
      </c>
      <c r="F640" s="55"/>
      <c r="G640" s="55">
        <f t="shared" si="656"/>
        <v>88.1</v>
      </c>
      <c r="H640" s="55">
        <f t="shared" si="657"/>
        <v>78510</v>
      </c>
      <c r="J640" s="75" t="s">
        <v>323</v>
      </c>
      <c r="K640" s="22">
        <v>44034</v>
      </c>
      <c r="L640" s="22">
        <v>39721</v>
      </c>
      <c r="M640" s="75">
        <v>90.2</v>
      </c>
      <c r="N640" s="22">
        <v>38864</v>
      </c>
      <c r="O640" s="75">
        <v>88.3</v>
      </c>
      <c r="P640" s="75"/>
      <c r="Q640" s="22">
        <v>78585</v>
      </c>
      <c r="S640" s="54" t="str">
        <f t="shared" si="664"/>
        <v>85-89</v>
      </c>
      <c r="T640" s="55">
        <f t="shared" si="665"/>
        <v>21</v>
      </c>
      <c r="U640" s="55">
        <f t="shared" si="666"/>
        <v>54</v>
      </c>
      <c r="V640" s="55"/>
      <c r="W640" s="55">
        <f t="shared" si="667"/>
        <v>75</v>
      </c>
      <c r="X640" s="58">
        <f t="shared" si="668"/>
        <v>1.9011406844106464E-3</v>
      </c>
      <c r="Y640" s="55">
        <f t="shared" si="669"/>
        <v>5.25</v>
      </c>
      <c r="Z640" s="55">
        <f t="shared" si="670"/>
        <v>13.5</v>
      </c>
      <c r="AA640" s="90"/>
      <c r="AB640" s="35">
        <f t="shared" si="675"/>
        <v>4</v>
      </c>
      <c r="AC640" s="49" t="s">
        <v>362</v>
      </c>
      <c r="AD640" s="35"/>
      <c r="AE640" s="48" t="str">
        <f t="shared" si="658"/>
        <v>85-89</v>
      </c>
      <c r="AF640" s="45">
        <f t="shared" si="659"/>
        <v>44034</v>
      </c>
      <c r="AG640" s="45">
        <f t="shared" si="660"/>
        <v>39721</v>
      </c>
      <c r="AH640" s="45">
        <f t="shared" si="661"/>
        <v>38864</v>
      </c>
      <c r="AI640" s="46">
        <f t="shared" si="671"/>
        <v>857</v>
      </c>
      <c r="AJ640" s="1">
        <f t="shared" si="662"/>
        <v>21</v>
      </c>
      <c r="AK640" s="1">
        <f t="shared" si="663"/>
        <v>54</v>
      </c>
    </row>
    <row r="641" spans="1:37" ht="15" thickBot="1" x14ac:dyDescent="0.4">
      <c r="A641" s="54" t="str">
        <f t="shared" si="672"/>
        <v>90+</v>
      </c>
      <c r="B641" s="55">
        <f t="shared" si="673"/>
        <v>27669</v>
      </c>
      <c r="C641" s="55">
        <f t="shared" si="653"/>
        <v>25221</v>
      </c>
      <c r="D641" s="55">
        <f t="shared" si="654"/>
        <v>91.2</v>
      </c>
      <c r="E641" s="55">
        <f t="shared" si="655"/>
        <v>24683</v>
      </c>
      <c r="F641" s="55"/>
      <c r="G641" s="55">
        <f t="shared" si="656"/>
        <v>89.2</v>
      </c>
      <c r="H641" s="55">
        <f t="shared" si="657"/>
        <v>49904</v>
      </c>
      <c r="J641" s="76" t="s">
        <v>324</v>
      </c>
      <c r="K641" s="24">
        <v>27669</v>
      </c>
      <c r="L641" s="24">
        <v>25235</v>
      </c>
      <c r="M641" s="76">
        <v>91.2</v>
      </c>
      <c r="N641" s="24">
        <v>24708</v>
      </c>
      <c r="O641" s="76">
        <v>89.3</v>
      </c>
      <c r="P641" s="76"/>
      <c r="Q641" s="24">
        <v>49943</v>
      </c>
      <c r="S641" s="57" t="str">
        <f t="shared" si="664"/>
        <v>90+</v>
      </c>
      <c r="T641" s="56">
        <f t="shared" si="665"/>
        <v>14</v>
      </c>
      <c r="U641" s="56">
        <f t="shared" si="666"/>
        <v>25</v>
      </c>
      <c r="V641" s="56"/>
      <c r="W641" s="56">
        <f t="shared" si="667"/>
        <v>39</v>
      </c>
      <c r="X641" s="62">
        <f t="shared" si="668"/>
        <v>1.2674271229404308E-3</v>
      </c>
      <c r="Y641" s="55">
        <f t="shared" si="669"/>
        <v>3.5</v>
      </c>
      <c r="Z641" s="55">
        <f t="shared" si="670"/>
        <v>6.25</v>
      </c>
      <c r="AA641" s="90"/>
      <c r="AB641" s="35">
        <f t="shared" si="675"/>
        <v>4</v>
      </c>
      <c r="AC641" s="51" t="s">
        <v>366</v>
      </c>
      <c r="AD641" s="2">
        <v>0.7</v>
      </c>
      <c r="AE641" s="48" t="str">
        <f t="shared" si="658"/>
        <v>90+</v>
      </c>
      <c r="AF641" s="45">
        <f t="shared" si="659"/>
        <v>27669</v>
      </c>
      <c r="AG641" s="45">
        <f t="shared" si="660"/>
        <v>25235</v>
      </c>
      <c r="AH641" s="45">
        <f t="shared" si="661"/>
        <v>24708</v>
      </c>
      <c r="AI641" s="46">
        <f t="shared" si="671"/>
        <v>527</v>
      </c>
      <c r="AJ641" s="1">
        <f t="shared" si="662"/>
        <v>14</v>
      </c>
      <c r="AK641" s="1">
        <f t="shared" si="663"/>
        <v>25</v>
      </c>
    </row>
    <row r="642" spans="1:37" ht="15" thickBot="1" x14ac:dyDescent="0.4">
      <c r="A642" s="54" t="str">
        <f t="shared" si="672"/>
        <v>Unknown</v>
      </c>
      <c r="B642" s="55" t="str">
        <f t="shared" si="673"/>
        <v>NA</v>
      </c>
      <c r="C642" s="55">
        <f t="shared" si="653"/>
        <v>62368</v>
      </c>
      <c r="D642" s="55" t="str">
        <f t="shared" si="654"/>
        <v>NA</v>
      </c>
      <c r="E642" s="55">
        <f t="shared" si="655"/>
        <v>22893</v>
      </c>
      <c r="F642" s="55"/>
      <c r="G642" s="55" t="str">
        <f t="shared" si="656"/>
        <v>NA</v>
      </c>
      <c r="H642" s="55">
        <f t="shared" si="657"/>
        <v>85261</v>
      </c>
      <c r="J642" s="75" t="s">
        <v>325</v>
      </c>
      <c r="K642" s="75" t="s">
        <v>326</v>
      </c>
      <c r="L642" s="22">
        <v>62711</v>
      </c>
      <c r="M642" s="75" t="s">
        <v>326</v>
      </c>
      <c r="N642" s="22">
        <v>23240</v>
      </c>
      <c r="O642" s="75" t="s">
        <v>326</v>
      </c>
      <c r="P642" s="75"/>
      <c r="Q642" s="22">
        <v>85951</v>
      </c>
      <c r="S642" s="54" t="str">
        <f t="shared" si="664"/>
        <v>Unknown</v>
      </c>
      <c r="T642" s="54">
        <f t="shared" si="665"/>
        <v>343</v>
      </c>
      <c r="U642" s="54">
        <f t="shared" si="666"/>
        <v>347</v>
      </c>
      <c r="V642" s="54"/>
      <c r="W642" s="54">
        <f t="shared" si="667"/>
        <v>690</v>
      </c>
      <c r="X642" s="58">
        <f t="shared" si="668"/>
        <v>3.1051964512040557E-2</v>
      </c>
      <c r="Y642" s="55">
        <f t="shared" si="669"/>
        <v>85.75</v>
      </c>
      <c r="Z642" s="55">
        <f t="shared" si="670"/>
        <v>86.75</v>
      </c>
      <c r="AA642" s="90"/>
      <c r="AB642" s="35">
        <f t="shared" si="675"/>
        <v>4</v>
      </c>
      <c r="AC642" s="50">
        <f>L644/K644</f>
        <v>0.6499682149272471</v>
      </c>
      <c r="AD642" s="2">
        <f>AC642/AD641</f>
        <v>0.9285260213246388</v>
      </c>
      <c r="AE642" s="47" t="str">
        <f t="shared" si="658"/>
        <v>Unknown</v>
      </c>
      <c r="AF642" s="45" t="str">
        <f t="shared" si="659"/>
        <v>NA</v>
      </c>
      <c r="AG642" s="45">
        <f t="shared" si="660"/>
        <v>62711</v>
      </c>
      <c r="AH642" s="45">
        <f t="shared" si="661"/>
        <v>23240</v>
      </c>
      <c r="AI642" s="45">
        <f t="shared" si="671"/>
        <v>39471</v>
      </c>
      <c r="AJ642" s="1">
        <f t="shared" si="662"/>
        <v>343</v>
      </c>
      <c r="AK642" s="1">
        <f t="shared" si="663"/>
        <v>347</v>
      </c>
    </row>
    <row r="643" spans="1:37" ht="15" thickBot="1" x14ac:dyDescent="0.4">
      <c r="A643" s="54" t="str">
        <f t="shared" si="672"/>
        <v>12+</v>
      </c>
      <c r="B643" s="55">
        <f t="shared" si="673"/>
        <v>3761140</v>
      </c>
      <c r="C643" s="55">
        <f t="shared" si="653"/>
        <v>2865018</v>
      </c>
      <c r="D643" s="55">
        <f t="shared" si="654"/>
        <v>76.2</v>
      </c>
      <c r="E643" s="55">
        <f t="shared" si="655"/>
        <v>2490236</v>
      </c>
      <c r="F643" s="55"/>
      <c r="G643" s="55">
        <f t="shared" si="656"/>
        <v>66.2</v>
      </c>
      <c r="H643" s="55">
        <f t="shared" si="657"/>
        <v>5355254</v>
      </c>
      <c r="J643" s="76" t="s">
        <v>327</v>
      </c>
      <c r="K643" s="24">
        <v>3761140</v>
      </c>
      <c r="L643" s="24">
        <v>2874086</v>
      </c>
      <c r="M643" s="76">
        <v>76.400000000000006</v>
      </c>
      <c r="N643" s="24">
        <v>2516133</v>
      </c>
      <c r="O643" s="76">
        <v>66.900000000000006</v>
      </c>
      <c r="P643" s="76"/>
      <c r="Q643" s="24">
        <v>5390219</v>
      </c>
      <c r="S643" s="57" t="str">
        <f t="shared" si="664"/>
        <v>12+</v>
      </c>
      <c r="T643" s="60">
        <f>L643-C643</f>
        <v>9068</v>
      </c>
      <c r="U643" s="60">
        <f t="shared" si="666"/>
        <v>25897</v>
      </c>
      <c r="V643" s="60"/>
      <c r="W643" s="63">
        <f t="shared" si="667"/>
        <v>34965</v>
      </c>
      <c r="X643" s="62">
        <f t="shared" si="668"/>
        <v>0.8209306536302734</v>
      </c>
      <c r="Y643" s="60">
        <f t="shared" si="669"/>
        <v>2267</v>
      </c>
      <c r="Z643" s="60">
        <f t="shared" si="670"/>
        <v>6474.25</v>
      </c>
      <c r="AA643" s="91"/>
      <c r="AB643" s="35">
        <f t="shared" si="675"/>
        <v>4</v>
      </c>
      <c r="AC643" s="51" t="s">
        <v>367</v>
      </c>
      <c r="AD643" s="2">
        <v>0.7</v>
      </c>
      <c r="AE643" s="35"/>
      <c r="AF643" s="35"/>
      <c r="AG643" s="38"/>
      <c r="AH643" s="35"/>
      <c r="AI643" s="35"/>
      <c r="AJ643" s="35"/>
      <c r="AK643" s="35"/>
    </row>
    <row r="644" spans="1:37" x14ac:dyDescent="0.35">
      <c r="A644" s="54" t="str">
        <f t="shared" si="672"/>
        <v>ALL</v>
      </c>
      <c r="B644" s="55">
        <f t="shared" si="673"/>
        <v>4421887</v>
      </c>
      <c r="C644" s="55">
        <f t="shared" si="653"/>
        <v>2865018</v>
      </c>
      <c r="D644" s="55">
        <f t="shared" si="654"/>
        <v>64.8</v>
      </c>
      <c r="E644" s="55">
        <f t="shared" si="655"/>
        <v>2490236</v>
      </c>
      <c r="F644" s="55"/>
      <c r="G644" s="55">
        <f t="shared" si="656"/>
        <v>56.3</v>
      </c>
      <c r="H644" s="55">
        <f t="shared" si="657"/>
        <v>5355254</v>
      </c>
      <c r="J644" s="75" t="s">
        <v>328</v>
      </c>
      <c r="K644" s="22">
        <v>4421887</v>
      </c>
      <c r="L644" s="22">
        <v>2874086</v>
      </c>
      <c r="M644" s="75">
        <v>65</v>
      </c>
      <c r="N644" s="22">
        <v>2516133</v>
      </c>
      <c r="O644" s="75">
        <v>56.9</v>
      </c>
      <c r="P644" s="75"/>
      <c r="Q644" s="22">
        <v>5390219</v>
      </c>
      <c r="S644" s="54" t="str">
        <f t="shared" si="664"/>
        <v>ALL</v>
      </c>
      <c r="T644" s="60">
        <f t="shared" ref="T644" si="676">L644-C644</f>
        <v>9068</v>
      </c>
      <c r="U644" s="60">
        <f t="shared" si="666"/>
        <v>25897</v>
      </c>
      <c r="V644" s="60"/>
      <c r="W644" s="63">
        <f t="shared" si="667"/>
        <v>34965</v>
      </c>
      <c r="X644" s="58">
        <f t="shared" si="668"/>
        <v>0.8209306536302734</v>
      </c>
      <c r="Y644" s="60">
        <f t="shared" si="669"/>
        <v>2267</v>
      </c>
      <c r="Z644" s="60">
        <f t="shared" si="670"/>
        <v>6474.25</v>
      </c>
      <c r="AA644" s="91"/>
      <c r="AB644" s="35">
        <f t="shared" si="675"/>
        <v>4</v>
      </c>
      <c r="AC644" s="50">
        <f>N644/K644</f>
        <v>0.56901793284179358</v>
      </c>
      <c r="AD644" s="2">
        <f>AC644/AD643</f>
        <v>0.81288276120256231</v>
      </c>
      <c r="AE644" s="35"/>
      <c r="AF644" s="35"/>
      <c r="AG644" s="2">
        <f>T643/L643</f>
        <v>3.1550900007863369E-3</v>
      </c>
      <c r="AH644" s="2">
        <f>U643/N643</f>
        <v>1.0292381205603997E-2</v>
      </c>
      <c r="AI644" s="2">
        <f>W643/Q643</f>
        <v>6.4867494252088828E-3</v>
      </c>
      <c r="AJ644" s="35"/>
      <c r="AK644" s="35"/>
    </row>
    <row r="645" spans="1:37" x14ac:dyDescent="0.35">
      <c r="A645" s="110">
        <f>J622</f>
        <v>44416</v>
      </c>
      <c r="B645" s="110"/>
      <c r="C645" s="110"/>
      <c r="D645" s="110"/>
      <c r="E645" s="110"/>
      <c r="F645" s="110"/>
      <c r="G645" s="110"/>
      <c r="H645" s="110"/>
      <c r="J645" s="110">
        <v>44431</v>
      </c>
      <c r="K645" s="110"/>
      <c r="L645" s="110"/>
      <c r="M645" s="110"/>
      <c r="N645" s="110"/>
      <c r="O645" s="110"/>
      <c r="P645" s="110"/>
      <c r="Q645" s="110"/>
      <c r="S645" s="113" t="str">
        <f>"Change " &amp; TEXT(A645,"DDDD MMM DD, YYYY") &amp; " -  " &amp;TEXT(J645,"DDDD MMM DD, YYYY")</f>
        <v>Change Sunday Aug 08, 2021 -  Monday Aug 23, 2021</v>
      </c>
      <c r="T645" s="113"/>
      <c r="U645" s="113"/>
      <c r="V645" s="113"/>
      <c r="W645" s="113"/>
      <c r="X645" s="113"/>
      <c r="Y645" s="113"/>
      <c r="Z645" s="113"/>
      <c r="AA645" s="88"/>
      <c r="AB645" s="35"/>
      <c r="AC645" s="65">
        <f>A645</f>
        <v>44416</v>
      </c>
      <c r="AD645" s="35"/>
      <c r="AE645" s="35"/>
      <c r="AF645" s="35"/>
      <c r="AG645" s="35"/>
      <c r="AH645" s="35"/>
      <c r="AI645" s="35"/>
      <c r="AJ645" s="35"/>
      <c r="AK645" s="35"/>
    </row>
    <row r="646" spans="1:37" ht="36" thickBot="1" x14ac:dyDescent="0.4">
      <c r="A646" s="53" t="str">
        <f>J623</f>
        <v>Age group</v>
      </c>
      <c r="B646" s="53" t="str">
        <f t="shared" ref="B646" si="677">K623</f>
        <v>Population</v>
      </c>
      <c r="C646" s="53" t="str">
        <f t="shared" ref="C646:C667" si="678">L623</f>
        <v>At least 1 dose</v>
      </c>
      <c r="D646" s="53" t="str">
        <f t="shared" ref="D646:D667" si="679">M623</f>
        <v>% of population with at least 1 dose</v>
      </c>
      <c r="E646" s="53" t="str">
        <f t="shared" ref="E646:E667" si="680">N623</f>
        <v>2 doses</v>
      </c>
      <c r="F646" s="53"/>
      <c r="G646" s="53" t="str">
        <f t="shared" ref="G646:G667" si="681">O623</f>
        <v>% of population fully vaccinated</v>
      </c>
      <c r="H646" s="53" t="str">
        <f t="shared" ref="H646:H667" si="682">Q623</f>
        <v>Total administered</v>
      </c>
      <c r="J646" s="25" t="s">
        <v>305</v>
      </c>
      <c r="K646" s="25" t="s">
        <v>2</v>
      </c>
      <c r="L646" s="25" t="s">
        <v>368</v>
      </c>
      <c r="M646" s="25" t="s">
        <v>306</v>
      </c>
      <c r="N646" s="25" t="s">
        <v>369</v>
      </c>
      <c r="O646" s="25" t="s">
        <v>307</v>
      </c>
      <c r="P646" s="25"/>
      <c r="Q646" s="25" t="s">
        <v>304</v>
      </c>
      <c r="S646" s="53" t="s">
        <v>305</v>
      </c>
      <c r="T646" s="53" t="s">
        <v>302</v>
      </c>
      <c r="U646" s="53" t="s">
        <v>303</v>
      </c>
      <c r="V646" s="53" t="s">
        <v>390</v>
      </c>
      <c r="W646" s="53" t="s">
        <v>304</v>
      </c>
      <c r="X646" s="53" t="s">
        <v>335</v>
      </c>
      <c r="Y646" s="53" t="s">
        <v>336</v>
      </c>
      <c r="Z646" s="53" t="s">
        <v>337</v>
      </c>
      <c r="AA646" s="53" t="s">
        <v>391</v>
      </c>
      <c r="AB646" s="35"/>
      <c r="AC646" s="49" t="s">
        <v>365</v>
      </c>
      <c r="AD646" s="64"/>
      <c r="AE646" s="47" t="str">
        <f t="shared" ref="AE646:AE665" si="683">J646</f>
        <v>Age group</v>
      </c>
      <c r="AF646" s="47" t="str">
        <f t="shared" ref="AF646:AF665" si="684">K646</f>
        <v>Population</v>
      </c>
      <c r="AG646" s="47" t="str">
        <f t="shared" ref="AG646:AG665" si="685">L646</f>
        <v>At least 1 dose</v>
      </c>
      <c r="AH646" s="47" t="str">
        <f t="shared" ref="AH646:AH665" si="686">N646</f>
        <v>2 doses</v>
      </c>
      <c r="AI646" s="47" t="s">
        <v>334</v>
      </c>
      <c r="AJ646" s="47" t="str">
        <f t="shared" ref="AJ646:AJ665" si="687">T646</f>
        <v>Dose 1</v>
      </c>
      <c r="AK646" s="47" t="str">
        <f t="shared" ref="AK646:AK665" si="688">U646</f>
        <v>Dose 2</v>
      </c>
    </row>
    <row r="647" spans="1:37" ht="15" thickBot="1" x14ac:dyDescent="0.4">
      <c r="A647" s="54" t="str">
        <f>J624</f>
        <v>00-11</v>
      </c>
      <c r="B647" s="55">
        <f>K624</f>
        <v>660747</v>
      </c>
      <c r="C647" s="55">
        <f t="shared" si="678"/>
        <v>0</v>
      </c>
      <c r="D647" s="55">
        <f t="shared" si="679"/>
        <v>0</v>
      </c>
      <c r="E647" s="55">
        <f t="shared" si="680"/>
        <v>0</v>
      </c>
      <c r="F647" s="55"/>
      <c r="G647" s="55">
        <f t="shared" si="681"/>
        <v>0</v>
      </c>
      <c r="H647" s="55">
        <f t="shared" si="682"/>
        <v>0</v>
      </c>
      <c r="J647" s="75" t="s">
        <v>308</v>
      </c>
      <c r="K647" s="22">
        <v>660747</v>
      </c>
      <c r="L647" s="75">
        <v>0</v>
      </c>
      <c r="M647" s="75">
        <v>0</v>
      </c>
      <c r="N647" s="75">
        <v>0</v>
      </c>
      <c r="O647" s="75">
        <v>0</v>
      </c>
      <c r="P647" s="75"/>
      <c r="Q647" s="75">
        <v>0</v>
      </c>
      <c r="S647" s="54" t="str">
        <f t="shared" ref="S647:S667" si="689">A647</f>
        <v>00-11</v>
      </c>
      <c r="T647" s="55">
        <f t="shared" ref="T647:T665" si="690">L647-C647</f>
        <v>0</v>
      </c>
      <c r="U647" s="55">
        <f t="shared" ref="U647:U667" si="691">N647-E647</f>
        <v>0</v>
      </c>
      <c r="V647" s="55"/>
      <c r="W647" s="55">
        <f t="shared" ref="W647:W667" si="692">Q647-H647</f>
        <v>0</v>
      </c>
      <c r="X647" s="58">
        <f t="shared" ref="X647:X667" si="693">T647/T$299</f>
        <v>0</v>
      </c>
      <c r="Y647" s="55">
        <f t="shared" ref="Y647:Y667" si="694">T647/$AB647</f>
        <v>0</v>
      </c>
      <c r="Z647" s="55">
        <f t="shared" ref="Z647:Z667" si="695">U647/$AB647</f>
        <v>0</v>
      </c>
      <c r="AA647" s="90"/>
      <c r="AB647" s="35">
        <f>IF(DATEDIF(A645,J645,"D")&lt;1,1,DATEDIF(A645,J645,"D"))</f>
        <v>15</v>
      </c>
      <c r="AC647" s="51" t="s">
        <v>366</v>
      </c>
      <c r="AD647" s="2">
        <v>0.7</v>
      </c>
      <c r="AE647" s="47" t="str">
        <f t="shared" si="683"/>
        <v>00-11</v>
      </c>
      <c r="AF647" s="45">
        <f t="shared" si="684"/>
        <v>660747</v>
      </c>
      <c r="AG647" s="45">
        <f t="shared" si="685"/>
        <v>0</v>
      </c>
      <c r="AH647" s="45">
        <f t="shared" si="686"/>
        <v>0</v>
      </c>
      <c r="AI647" s="45">
        <f t="shared" ref="AI647:AI665" si="696">AG647-AH647</f>
        <v>0</v>
      </c>
      <c r="AJ647" s="1">
        <f t="shared" si="687"/>
        <v>0</v>
      </c>
      <c r="AK647" s="1">
        <f t="shared" si="688"/>
        <v>0</v>
      </c>
    </row>
    <row r="648" spans="1:37" ht="15" thickBot="1" x14ac:dyDescent="0.4">
      <c r="A648" s="54" t="str">
        <f t="shared" ref="A648:A667" si="697">J625</f>
        <v>12-14</v>
      </c>
      <c r="B648" s="55">
        <f t="shared" ref="B648:B667" si="698">K625</f>
        <v>162530</v>
      </c>
      <c r="C648" s="60">
        <f t="shared" si="678"/>
        <v>105563</v>
      </c>
      <c r="D648" s="55">
        <f t="shared" si="679"/>
        <v>65</v>
      </c>
      <c r="E648" s="60">
        <f t="shared" si="680"/>
        <v>85618</v>
      </c>
      <c r="F648" s="60"/>
      <c r="G648" s="55">
        <f t="shared" si="681"/>
        <v>52.7</v>
      </c>
      <c r="H648" s="55">
        <f t="shared" si="682"/>
        <v>191181</v>
      </c>
      <c r="J648" s="82" t="str">
        <f t="shared" ref="J648" si="699">S625</f>
        <v>12-14</v>
      </c>
      <c r="K648" s="24">
        <v>162530</v>
      </c>
      <c r="L648" s="24">
        <v>108815</v>
      </c>
      <c r="M648" s="76">
        <v>67</v>
      </c>
      <c r="N648" s="24">
        <v>91934</v>
      </c>
      <c r="O648" s="76">
        <v>56.6</v>
      </c>
      <c r="P648" s="76"/>
      <c r="Q648" s="24">
        <v>200749</v>
      </c>
      <c r="S648" s="59" t="str">
        <f t="shared" si="689"/>
        <v>12-14</v>
      </c>
      <c r="T648" s="60">
        <f t="shared" si="690"/>
        <v>3252</v>
      </c>
      <c r="U648" s="60">
        <f t="shared" si="691"/>
        <v>6316</v>
      </c>
      <c r="V648" s="60"/>
      <c r="W648" s="60">
        <f t="shared" si="692"/>
        <v>9568</v>
      </c>
      <c r="X648" s="61">
        <f t="shared" si="693"/>
        <v>0.29440521455730584</v>
      </c>
      <c r="Y648" s="60">
        <f t="shared" si="694"/>
        <v>216.8</v>
      </c>
      <c r="Z648" s="60">
        <f t="shared" si="695"/>
        <v>421.06666666666666</v>
      </c>
      <c r="AA648" s="91"/>
      <c r="AB648" s="35">
        <f>AB647</f>
        <v>15</v>
      </c>
      <c r="AC648" s="50">
        <f>C666/B666</f>
        <v>0.76415288981532192</v>
      </c>
      <c r="AD648" s="2">
        <f>AC648/AD647</f>
        <v>1.09164698545046</v>
      </c>
      <c r="AE648" s="47" t="str">
        <f t="shared" si="683"/>
        <v>12-14</v>
      </c>
      <c r="AF648" s="45">
        <f t="shared" si="684"/>
        <v>162530</v>
      </c>
      <c r="AG648" s="45">
        <f t="shared" si="685"/>
        <v>108815</v>
      </c>
      <c r="AH648" s="45">
        <f t="shared" si="686"/>
        <v>91934</v>
      </c>
      <c r="AI648" s="45">
        <f t="shared" si="696"/>
        <v>16881</v>
      </c>
      <c r="AJ648" s="1">
        <f t="shared" si="687"/>
        <v>3252</v>
      </c>
      <c r="AK648" s="1">
        <f t="shared" si="688"/>
        <v>6316</v>
      </c>
    </row>
    <row r="649" spans="1:37" ht="15" thickBot="1" x14ac:dyDescent="0.4">
      <c r="A649" s="54" t="str">
        <f t="shared" si="697"/>
        <v>15-19</v>
      </c>
      <c r="B649" s="55">
        <f t="shared" si="698"/>
        <v>256743</v>
      </c>
      <c r="C649" s="60">
        <f t="shared" si="678"/>
        <v>172324</v>
      </c>
      <c r="D649" s="55">
        <f t="shared" si="679"/>
        <v>67.099999999999994</v>
      </c>
      <c r="E649" s="60">
        <f t="shared" si="680"/>
        <v>142687</v>
      </c>
      <c r="F649" s="60"/>
      <c r="G649" s="55">
        <f t="shared" si="681"/>
        <v>55.6</v>
      </c>
      <c r="H649" s="55">
        <f t="shared" si="682"/>
        <v>315011</v>
      </c>
      <c r="J649" s="75" t="s">
        <v>309</v>
      </c>
      <c r="K649" s="22">
        <v>256743</v>
      </c>
      <c r="L649" s="22">
        <v>175954</v>
      </c>
      <c r="M649" s="75">
        <v>68.5</v>
      </c>
      <c r="N649" s="22">
        <v>150562</v>
      </c>
      <c r="O649" s="75">
        <v>58.6</v>
      </c>
      <c r="P649" s="75"/>
      <c r="Q649" s="22">
        <v>326516</v>
      </c>
      <c r="S649" s="54" t="str">
        <f t="shared" si="689"/>
        <v>15-19</v>
      </c>
      <c r="T649" s="60">
        <f t="shared" si="690"/>
        <v>3630</v>
      </c>
      <c r="U649" s="60">
        <f t="shared" si="691"/>
        <v>7875</v>
      </c>
      <c r="V649" s="60"/>
      <c r="W649" s="60">
        <f t="shared" si="692"/>
        <v>11505</v>
      </c>
      <c r="X649" s="61">
        <f t="shared" si="693"/>
        <v>0.32862574687669743</v>
      </c>
      <c r="Y649" s="60">
        <f t="shared" si="694"/>
        <v>242</v>
      </c>
      <c r="Z649" s="60">
        <f t="shared" si="695"/>
        <v>525</v>
      </c>
      <c r="AA649" s="91"/>
      <c r="AB649" s="35">
        <f t="shared" ref="AB649:AB667" si="700">AB648</f>
        <v>15</v>
      </c>
      <c r="AC649" s="52" t="s">
        <v>367</v>
      </c>
      <c r="AD649" s="2">
        <v>0.7</v>
      </c>
      <c r="AE649" s="47" t="str">
        <f t="shared" si="683"/>
        <v>15-19</v>
      </c>
      <c r="AF649" s="45">
        <f t="shared" si="684"/>
        <v>256743</v>
      </c>
      <c r="AG649" s="45">
        <f t="shared" si="685"/>
        <v>175954</v>
      </c>
      <c r="AH649" s="45">
        <f t="shared" si="686"/>
        <v>150562</v>
      </c>
      <c r="AI649" s="45">
        <f t="shared" si="696"/>
        <v>25392</v>
      </c>
      <c r="AJ649" s="1">
        <f t="shared" si="687"/>
        <v>3630</v>
      </c>
      <c r="AK649" s="1">
        <f t="shared" si="688"/>
        <v>7875</v>
      </c>
    </row>
    <row r="650" spans="1:37" ht="15" thickBot="1" x14ac:dyDescent="0.4">
      <c r="A650" s="54" t="str">
        <f t="shared" si="697"/>
        <v>20-24</v>
      </c>
      <c r="B650" s="55">
        <f t="shared" si="698"/>
        <v>277328</v>
      </c>
      <c r="C650" s="55">
        <f t="shared" si="678"/>
        <v>179112</v>
      </c>
      <c r="D650" s="55">
        <f t="shared" si="679"/>
        <v>64.599999999999994</v>
      </c>
      <c r="E650" s="55">
        <f t="shared" si="680"/>
        <v>142885</v>
      </c>
      <c r="F650" s="55"/>
      <c r="G650" s="55">
        <f t="shared" si="681"/>
        <v>51.5</v>
      </c>
      <c r="H650" s="55">
        <f t="shared" si="682"/>
        <v>321997</v>
      </c>
      <c r="J650" s="76" t="s">
        <v>310</v>
      </c>
      <c r="K650" s="24">
        <v>277328</v>
      </c>
      <c r="L650" s="24">
        <v>182646</v>
      </c>
      <c r="M650" s="76">
        <v>65.900000000000006</v>
      </c>
      <c r="N650" s="24">
        <v>149809</v>
      </c>
      <c r="O650" s="76">
        <v>54</v>
      </c>
      <c r="P650" s="76"/>
      <c r="Q650" s="24">
        <v>332455</v>
      </c>
      <c r="S650" s="57" t="str">
        <f t="shared" si="689"/>
        <v>20-24</v>
      </c>
      <c r="T650" s="56">
        <f t="shared" si="690"/>
        <v>3534</v>
      </c>
      <c r="U650" s="56">
        <f t="shared" si="691"/>
        <v>6924</v>
      </c>
      <c r="V650" s="56"/>
      <c r="W650" s="56">
        <f t="shared" si="692"/>
        <v>10458</v>
      </c>
      <c r="X650" s="62">
        <f t="shared" si="693"/>
        <v>0.31993481803367735</v>
      </c>
      <c r="Y650" s="55">
        <f t="shared" si="694"/>
        <v>235.6</v>
      </c>
      <c r="Z650" s="55">
        <f t="shared" si="695"/>
        <v>461.6</v>
      </c>
      <c r="AA650" s="90"/>
      <c r="AB650" s="35">
        <f t="shared" si="700"/>
        <v>15</v>
      </c>
      <c r="AC650" s="50">
        <f>E666/B666</f>
        <v>0.66898147901965899</v>
      </c>
      <c r="AD650" s="2">
        <f>AC650/AD649</f>
        <v>0.95568782717094147</v>
      </c>
      <c r="AE650" s="47" t="str">
        <f t="shared" si="683"/>
        <v>20-24</v>
      </c>
      <c r="AF650" s="45">
        <f t="shared" si="684"/>
        <v>277328</v>
      </c>
      <c r="AG650" s="45">
        <f t="shared" si="685"/>
        <v>182646</v>
      </c>
      <c r="AH650" s="45">
        <f t="shared" si="686"/>
        <v>149809</v>
      </c>
      <c r="AI650" s="45">
        <f t="shared" si="696"/>
        <v>32837</v>
      </c>
      <c r="AJ650" s="1">
        <f t="shared" si="687"/>
        <v>3534</v>
      </c>
      <c r="AK650" s="1">
        <f t="shared" si="688"/>
        <v>6924</v>
      </c>
    </row>
    <row r="651" spans="1:37" ht="15" thickBot="1" x14ac:dyDescent="0.4">
      <c r="A651" s="54" t="str">
        <f t="shared" si="697"/>
        <v>25-29</v>
      </c>
      <c r="B651" s="55">
        <f t="shared" si="698"/>
        <v>314508</v>
      </c>
      <c r="C651" s="55">
        <f t="shared" si="678"/>
        <v>196878</v>
      </c>
      <c r="D651" s="55">
        <f t="shared" si="679"/>
        <v>62.6</v>
      </c>
      <c r="E651" s="55">
        <f t="shared" si="680"/>
        <v>160217</v>
      </c>
      <c r="F651" s="55"/>
      <c r="G651" s="55">
        <f t="shared" si="681"/>
        <v>50.9</v>
      </c>
      <c r="H651" s="55">
        <f t="shared" si="682"/>
        <v>357095</v>
      </c>
      <c r="J651" s="75" t="s">
        <v>311</v>
      </c>
      <c r="K651" s="22">
        <v>314508</v>
      </c>
      <c r="L651" s="22">
        <v>200673</v>
      </c>
      <c r="M651" s="75">
        <v>63.8</v>
      </c>
      <c r="N651" s="22">
        <v>167503</v>
      </c>
      <c r="O651" s="75">
        <v>53.3</v>
      </c>
      <c r="P651" s="75"/>
      <c r="Q651" s="22">
        <v>368176</v>
      </c>
      <c r="S651" s="54" t="str">
        <f t="shared" si="689"/>
        <v>25-29</v>
      </c>
      <c r="T651" s="55">
        <f t="shared" si="690"/>
        <v>3795</v>
      </c>
      <c r="U651" s="55">
        <f t="shared" si="691"/>
        <v>7286</v>
      </c>
      <c r="V651" s="55"/>
      <c r="W651" s="55">
        <f t="shared" si="692"/>
        <v>11081</v>
      </c>
      <c r="X651" s="58">
        <f t="shared" si="693"/>
        <v>0.34356328082563825</v>
      </c>
      <c r="Y651" s="55">
        <f t="shared" si="694"/>
        <v>253</v>
      </c>
      <c r="Z651" s="55">
        <f t="shared" si="695"/>
        <v>485.73333333333335</v>
      </c>
      <c r="AA651" s="90"/>
      <c r="AB651" s="35">
        <f t="shared" si="700"/>
        <v>15</v>
      </c>
      <c r="AC651" s="49" t="s">
        <v>363</v>
      </c>
      <c r="AD651" s="35"/>
      <c r="AE651" s="47" t="str">
        <f t="shared" si="683"/>
        <v>25-29</v>
      </c>
      <c r="AF651" s="45">
        <f t="shared" si="684"/>
        <v>314508</v>
      </c>
      <c r="AG651" s="45">
        <f t="shared" si="685"/>
        <v>200673</v>
      </c>
      <c r="AH651" s="45">
        <f t="shared" si="686"/>
        <v>167503</v>
      </c>
      <c r="AI651" s="45">
        <f t="shared" si="696"/>
        <v>33170</v>
      </c>
      <c r="AJ651" s="1">
        <f t="shared" si="687"/>
        <v>3795</v>
      </c>
      <c r="AK651" s="1">
        <f t="shared" si="688"/>
        <v>7286</v>
      </c>
    </row>
    <row r="652" spans="1:37" ht="15" thickBot="1" x14ac:dyDescent="0.4">
      <c r="A652" s="54" t="str">
        <f t="shared" si="697"/>
        <v>30-34</v>
      </c>
      <c r="B652" s="55">
        <f t="shared" si="698"/>
        <v>356228</v>
      </c>
      <c r="C652" s="55">
        <f t="shared" si="678"/>
        <v>232320</v>
      </c>
      <c r="D652" s="55">
        <f t="shared" si="679"/>
        <v>65.2</v>
      </c>
      <c r="E652" s="55">
        <f t="shared" si="680"/>
        <v>195035</v>
      </c>
      <c r="F652" s="55"/>
      <c r="G652" s="55">
        <f t="shared" si="681"/>
        <v>54.8</v>
      </c>
      <c r="H652" s="55">
        <f t="shared" si="682"/>
        <v>427355</v>
      </c>
      <c r="J652" s="76" t="s">
        <v>312</v>
      </c>
      <c r="K652" s="24">
        <v>356228</v>
      </c>
      <c r="L652" s="24">
        <v>236443</v>
      </c>
      <c r="M652" s="76">
        <v>66.400000000000006</v>
      </c>
      <c r="N652" s="24">
        <v>203039</v>
      </c>
      <c r="O652" s="76">
        <v>57</v>
      </c>
      <c r="P652" s="76"/>
      <c r="Q652" s="24">
        <v>439482</v>
      </c>
      <c r="S652" s="57" t="str">
        <f t="shared" si="689"/>
        <v>30-34</v>
      </c>
      <c r="T652" s="56">
        <f t="shared" si="690"/>
        <v>4123</v>
      </c>
      <c r="U652" s="56">
        <f t="shared" si="691"/>
        <v>8004</v>
      </c>
      <c r="V652" s="56"/>
      <c r="W652" s="56">
        <f t="shared" si="692"/>
        <v>12127</v>
      </c>
      <c r="X652" s="62">
        <f t="shared" si="693"/>
        <v>0.3732572877059569</v>
      </c>
      <c r="Y652" s="55">
        <f t="shared" si="694"/>
        <v>274.86666666666667</v>
      </c>
      <c r="Z652" s="55">
        <f t="shared" si="695"/>
        <v>533.6</v>
      </c>
      <c r="AA652" s="90"/>
      <c r="AB652" s="35">
        <f t="shared" si="700"/>
        <v>15</v>
      </c>
      <c r="AC652" s="51" t="s">
        <v>366</v>
      </c>
      <c r="AD652" s="2">
        <v>0.7</v>
      </c>
      <c r="AE652" s="47" t="str">
        <f t="shared" si="683"/>
        <v>30-34</v>
      </c>
      <c r="AF652" s="45">
        <f t="shared" si="684"/>
        <v>356228</v>
      </c>
      <c r="AG652" s="45">
        <f t="shared" si="685"/>
        <v>236443</v>
      </c>
      <c r="AH652" s="45">
        <f t="shared" si="686"/>
        <v>203039</v>
      </c>
      <c r="AI652" s="45">
        <f t="shared" si="696"/>
        <v>33404</v>
      </c>
      <c r="AJ652" s="1">
        <f t="shared" si="687"/>
        <v>4123</v>
      </c>
      <c r="AK652" s="1">
        <f t="shared" si="688"/>
        <v>8004</v>
      </c>
    </row>
    <row r="653" spans="1:37" ht="15" thickBot="1" x14ac:dyDescent="0.4">
      <c r="A653" s="54" t="str">
        <f t="shared" si="697"/>
        <v>35-39</v>
      </c>
      <c r="B653" s="55">
        <f t="shared" si="698"/>
        <v>359302</v>
      </c>
      <c r="C653" s="55">
        <f t="shared" si="678"/>
        <v>250167</v>
      </c>
      <c r="D653" s="55">
        <f t="shared" si="679"/>
        <v>69.599999999999994</v>
      </c>
      <c r="E653" s="55">
        <f t="shared" si="680"/>
        <v>214737</v>
      </c>
      <c r="F653" s="55"/>
      <c r="G653" s="55">
        <f t="shared" si="681"/>
        <v>59.8</v>
      </c>
      <c r="H653" s="55">
        <f t="shared" si="682"/>
        <v>464904</v>
      </c>
      <c r="J653" s="75" t="s">
        <v>313</v>
      </c>
      <c r="K653" s="22">
        <v>359302</v>
      </c>
      <c r="L653" s="22">
        <v>254182</v>
      </c>
      <c r="M653" s="75">
        <v>70.7</v>
      </c>
      <c r="N653" s="22">
        <v>222997</v>
      </c>
      <c r="O653" s="75">
        <v>62.1</v>
      </c>
      <c r="P653" s="75"/>
      <c r="Q653" s="22">
        <v>477179</v>
      </c>
      <c r="S653" s="54" t="str">
        <f t="shared" si="689"/>
        <v>35-39</v>
      </c>
      <c r="T653" s="55">
        <f t="shared" si="690"/>
        <v>4015</v>
      </c>
      <c r="U653" s="55">
        <f t="shared" si="691"/>
        <v>8260</v>
      </c>
      <c r="V653" s="55"/>
      <c r="W653" s="55">
        <f t="shared" si="692"/>
        <v>12275</v>
      </c>
      <c r="X653" s="58">
        <f t="shared" si="693"/>
        <v>0.36347999275755932</v>
      </c>
      <c r="Y653" s="55">
        <f t="shared" si="694"/>
        <v>267.66666666666669</v>
      </c>
      <c r="Z653" s="55">
        <f t="shared" si="695"/>
        <v>550.66666666666663</v>
      </c>
      <c r="AA653" s="90"/>
      <c r="AB653" s="35">
        <f t="shared" si="700"/>
        <v>15</v>
      </c>
      <c r="AC653" s="50">
        <f>C667/B667</f>
        <v>0.6499682149272471</v>
      </c>
      <c r="AD653" s="2">
        <f>AC653/AD652</f>
        <v>0.9285260213246388</v>
      </c>
      <c r="AE653" s="47" t="str">
        <f t="shared" si="683"/>
        <v>35-39</v>
      </c>
      <c r="AF653" s="45">
        <f t="shared" si="684"/>
        <v>359302</v>
      </c>
      <c r="AG653" s="45">
        <f t="shared" si="685"/>
        <v>254182</v>
      </c>
      <c r="AH653" s="45">
        <f t="shared" si="686"/>
        <v>222997</v>
      </c>
      <c r="AI653" s="45">
        <f t="shared" si="696"/>
        <v>31185</v>
      </c>
      <c r="AJ653" s="1">
        <f t="shared" si="687"/>
        <v>4015</v>
      </c>
      <c r="AK653" s="1">
        <f t="shared" si="688"/>
        <v>8260</v>
      </c>
    </row>
    <row r="654" spans="1:37" ht="15" thickBot="1" x14ac:dyDescent="0.4">
      <c r="A654" s="54" t="str">
        <f t="shared" si="697"/>
        <v>40-44</v>
      </c>
      <c r="B654" s="55">
        <f t="shared" si="698"/>
        <v>319889</v>
      </c>
      <c r="C654" s="55">
        <f t="shared" si="678"/>
        <v>234477</v>
      </c>
      <c r="D654" s="55">
        <f t="shared" si="679"/>
        <v>73.3</v>
      </c>
      <c r="E654" s="55">
        <f t="shared" si="680"/>
        <v>206451</v>
      </c>
      <c r="F654" s="55"/>
      <c r="G654" s="55">
        <f t="shared" si="681"/>
        <v>64.5</v>
      </c>
      <c r="H654" s="55">
        <f t="shared" si="682"/>
        <v>440928</v>
      </c>
      <c r="J654" s="76" t="s">
        <v>314</v>
      </c>
      <c r="K654" s="24">
        <v>319889</v>
      </c>
      <c r="L654" s="24">
        <v>237687</v>
      </c>
      <c r="M654" s="76">
        <v>74.3</v>
      </c>
      <c r="N654" s="24">
        <v>213371</v>
      </c>
      <c r="O654" s="76">
        <v>66.7</v>
      </c>
      <c r="P654" s="76"/>
      <c r="Q654" s="24">
        <v>451058</v>
      </c>
      <c r="S654" s="57" t="str">
        <f t="shared" si="689"/>
        <v>40-44</v>
      </c>
      <c r="T654" s="56">
        <f t="shared" si="690"/>
        <v>3210</v>
      </c>
      <c r="U654" s="56">
        <f t="shared" si="691"/>
        <v>6920</v>
      </c>
      <c r="V654" s="56"/>
      <c r="W654" s="56">
        <f t="shared" si="692"/>
        <v>10130</v>
      </c>
      <c r="X654" s="62">
        <f t="shared" si="693"/>
        <v>0.29060293318848451</v>
      </c>
      <c r="Y654" s="55">
        <f t="shared" si="694"/>
        <v>214</v>
      </c>
      <c r="Z654" s="55">
        <f t="shared" si="695"/>
        <v>461.33333333333331</v>
      </c>
      <c r="AA654" s="90"/>
      <c r="AB654" s="35">
        <f t="shared" si="700"/>
        <v>15</v>
      </c>
      <c r="AC654" s="52" t="s">
        <v>367</v>
      </c>
      <c r="AD654" s="2">
        <v>0.7</v>
      </c>
      <c r="AE654" s="47" t="str">
        <f t="shared" si="683"/>
        <v>40-44</v>
      </c>
      <c r="AF654" s="45">
        <f t="shared" si="684"/>
        <v>319889</v>
      </c>
      <c r="AG654" s="45">
        <f t="shared" si="685"/>
        <v>237687</v>
      </c>
      <c r="AH654" s="45">
        <f t="shared" si="686"/>
        <v>213371</v>
      </c>
      <c r="AI654" s="45">
        <f t="shared" si="696"/>
        <v>24316</v>
      </c>
      <c r="AJ654" s="1">
        <f t="shared" si="687"/>
        <v>3210</v>
      </c>
      <c r="AK654" s="1">
        <f t="shared" si="688"/>
        <v>6920</v>
      </c>
    </row>
    <row r="655" spans="1:37" ht="15" thickBot="1" x14ac:dyDescent="0.4">
      <c r="A655" s="54" t="str">
        <f t="shared" si="697"/>
        <v>45-49</v>
      </c>
      <c r="B655" s="55">
        <f t="shared" si="698"/>
        <v>288547</v>
      </c>
      <c r="C655" s="55">
        <f t="shared" si="678"/>
        <v>218812</v>
      </c>
      <c r="D655" s="55">
        <f t="shared" si="679"/>
        <v>75.8</v>
      </c>
      <c r="E655" s="55">
        <f t="shared" si="680"/>
        <v>195412</v>
      </c>
      <c r="F655" s="55"/>
      <c r="G655" s="55">
        <f t="shared" si="681"/>
        <v>67.7</v>
      </c>
      <c r="H655" s="55">
        <f t="shared" si="682"/>
        <v>414224</v>
      </c>
      <c r="J655" s="75" t="s">
        <v>315</v>
      </c>
      <c r="K655" s="22">
        <v>288547</v>
      </c>
      <c r="L655" s="22">
        <v>221369</v>
      </c>
      <c r="M655" s="75">
        <v>76.7</v>
      </c>
      <c r="N655" s="22">
        <v>201104</v>
      </c>
      <c r="O655" s="75">
        <v>69.7</v>
      </c>
      <c r="P655" s="75"/>
      <c r="Q655" s="22">
        <v>422473</v>
      </c>
      <c r="S655" s="54" t="str">
        <f t="shared" si="689"/>
        <v>45-49</v>
      </c>
      <c r="T655" s="55">
        <f t="shared" si="690"/>
        <v>2557</v>
      </c>
      <c r="U655" s="55">
        <f t="shared" si="691"/>
        <v>5692</v>
      </c>
      <c r="V655" s="55"/>
      <c r="W655" s="55">
        <f t="shared" si="692"/>
        <v>8249</v>
      </c>
      <c r="X655" s="58">
        <f t="shared" si="693"/>
        <v>0.23148651095419157</v>
      </c>
      <c r="Y655" s="55">
        <f t="shared" si="694"/>
        <v>170.46666666666667</v>
      </c>
      <c r="Z655" s="55">
        <f t="shared" si="695"/>
        <v>379.46666666666664</v>
      </c>
      <c r="AA655" s="90"/>
      <c r="AB655" s="35">
        <f t="shared" si="700"/>
        <v>15</v>
      </c>
      <c r="AC655" s="50">
        <f>E667/B667</f>
        <v>0.56901793284179358</v>
      </c>
      <c r="AD655" s="2">
        <f>AC655/AD654</f>
        <v>0.81288276120256231</v>
      </c>
      <c r="AE655" s="47" t="str">
        <f t="shared" si="683"/>
        <v>45-49</v>
      </c>
      <c r="AF655" s="45">
        <f t="shared" si="684"/>
        <v>288547</v>
      </c>
      <c r="AG655" s="45">
        <f t="shared" si="685"/>
        <v>221369</v>
      </c>
      <c r="AH655" s="45">
        <f t="shared" si="686"/>
        <v>201104</v>
      </c>
      <c r="AI655" s="45">
        <f t="shared" si="696"/>
        <v>20265</v>
      </c>
      <c r="AJ655" s="1">
        <f t="shared" si="687"/>
        <v>2557</v>
      </c>
      <c r="AK655" s="1">
        <f t="shared" si="688"/>
        <v>5692</v>
      </c>
    </row>
    <row r="656" spans="1:37" ht="15" thickBot="1" x14ac:dyDescent="0.4">
      <c r="A656" s="54" t="str">
        <f t="shared" si="697"/>
        <v>50-54</v>
      </c>
      <c r="B656" s="55">
        <f t="shared" si="698"/>
        <v>266491</v>
      </c>
      <c r="C656" s="55">
        <f t="shared" si="678"/>
        <v>210988</v>
      </c>
      <c r="D656" s="55">
        <f t="shared" si="679"/>
        <v>79.2</v>
      </c>
      <c r="E656" s="55">
        <f t="shared" si="680"/>
        <v>191060</v>
      </c>
      <c r="F656" s="55"/>
      <c r="G656" s="55">
        <f t="shared" si="681"/>
        <v>71.7</v>
      </c>
      <c r="H656" s="55">
        <f t="shared" si="682"/>
        <v>402048</v>
      </c>
      <c r="J656" s="76" t="s">
        <v>316</v>
      </c>
      <c r="K656" s="24">
        <v>266491</v>
      </c>
      <c r="L656" s="24">
        <v>213157</v>
      </c>
      <c r="M656" s="76">
        <v>80</v>
      </c>
      <c r="N656" s="24">
        <v>195873</v>
      </c>
      <c r="O656" s="76">
        <v>73.5</v>
      </c>
      <c r="P656" s="76"/>
      <c r="Q656" s="24">
        <v>409030</v>
      </c>
      <c r="S656" s="57" t="str">
        <f t="shared" si="689"/>
        <v>50-54</v>
      </c>
      <c r="T656" s="56">
        <f t="shared" si="690"/>
        <v>2169</v>
      </c>
      <c r="U656" s="56">
        <f t="shared" si="691"/>
        <v>4813</v>
      </c>
      <c r="V656" s="56"/>
      <c r="W656" s="56">
        <f t="shared" si="692"/>
        <v>6982</v>
      </c>
      <c r="X656" s="62">
        <f t="shared" si="693"/>
        <v>0.19636067354698533</v>
      </c>
      <c r="Y656" s="55">
        <f t="shared" si="694"/>
        <v>144.6</v>
      </c>
      <c r="Z656" s="55">
        <f t="shared" si="695"/>
        <v>320.86666666666667</v>
      </c>
      <c r="AA656" s="90"/>
      <c r="AB656" s="35">
        <f t="shared" si="700"/>
        <v>15</v>
      </c>
      <c r="AC656" s="35"/>
      <c r="AD656" s="36"/>
      <c r="AE656" s="47" t="str">
        <f t="shared" si="683"/>
        <v>50-54</v>
      </c>
      <c r="AF656" s="45">
        <f t="shared" si="684"/>
        <v>266491</v>
      </c>
      <c r="AG656" s="45">
        <f t="shared" si="685"/>
        <v>213157</v>
      </c>
      <c r="AH656" s="45">
        <f t="shared" si="686"/>
        <v>195873</v>
      </c>
      <c r="AI656" s="45">
        <f t="shared" si="696"/>
        <v>17284</v>
      </c>
      <c r="AJ656" s="1">
        <f t="shared" si="687"/>
        <v>2169</v>
      </c>
      <c r="AK656" s="1">
        <f t="shared" si="688"/>
        <v>4813</v>
      </c>
    </row>
    <row r="657" spans="1:37" ht="15" thickBot="1" x14ac:dyDescent="0.4">
      <c r="A657" s="54" t="str">
        <f t="shared" si="697"/>
        <v>55-59</v>
      </c>
      <c r="B657" s="55">
        <f t="shared" si="698"/>
        <v>284260</v>
      </c>
      <c r="C657" s="55">
        <f t="shared" si="678"/>
        <v>227333</v>
      </c>
      <c r="D657" s="55">
        <f t="shared" si="679"/>
        <v>80</v>
      </c>
      <c r="E657" s="55">
        <f t="shared" si="680"/>
        <v>207131</v>
      </c>
      <c r="F657" s="55"/>
      <c r="G657" s="55">
        <f t="shared" si="681"/>
        <v>72.900000000000006</v>
      </c>
      <c r="H657" s="55">
        <f t="shared" si="682"/>
        <v>434464</v>
      </c>
      <c r="J657" s="75" t="s">
        <v>317</v>
      </c>
      <c r="K657" s="22">
        <v>284260</v>
      </c>
      <c r="L657" s="22">
        <v>229224</v>
      </c>
      <c r="M657" s="75">
        <v>80.599999999999994</v>
      </c>
      <c r="N657" s="22">
        <v>211461</v>
      </c>
      <c r="O657" s="75">
        <v>74.400000000000006</v>
      </c>
      <c r="P657" s="75"/>
      <c r="Q657" s="22">
        <v>440685</v>
      </c>
      <c r="S657" s="54" t="str">
        <f t="shared" si="689"/>
        <v>55-59</v>
      </c>
      <c r="T657" s="55">
        <f t="shared" si="690"/>
        <v>1891</v>
      </c>
      <c r="U657" s="55">
        <f t="shared" si="691"/>
        <v>4330</v>
      </c>
      <c r="V657" s="55"/>
      <c r="W657" s="55">
        <f t="shared" si="692"/>
        <v>6221</v>
      </c>
      <c r="X657" s="58">
        <f t="shared" si="693"/>
        <v>0.17119319210573963</v>
      </c>
      <c r="Y657" s="55">
        <f t="shared" si="694"/>
        <v>126.06666666666666</v>
      </c>
      <c r="Z657" s="55">
        <f t="shared" si="695"/>
        <v>288.66666666666669</v>
      </c>
      <c r="AA657" s="90"/>
      <c r="AB657" s="35">
        <f t="shared" si="700"/>
        <v>15</v>
      </c>
      <c r="AC657" s="65">
        <f>J645</f>
        <v>44431</v>
      </c>
      <c r="AD657" s="36"/>
      <c r="AE657" s="47" t="str">
        <f t="shared" si="683"/>
        <v>55-59</v>
      </c>
      <c r="AF657" s="45">
        <f t="shared" si="684"/>
        <v>284260</v>
      </c>
      <c r="AG657" s="45">
        <f t="shared" si="685"/>
        <v>229224</v>
      </c>
      <c r="AH657" s="45">
        <f t="shared" si="686"/>
        <v>211461</v>
      </c>
      <c r="AI657" s="45">
        <f t="shared" si="696"/>
        <v>17763</v>
      </c>
      <c r="AJ657" s="1">
        <f t="shared" si="687"/>
        <v>1891</v>
      </c>
      <c r="AK657" s="1">
        <f t="shared" si="688"/>
        <v>4330</v>
      </c>
    </row>
    <row r="658" spans="1:37" ht="15" thickBot="1" x14ac:dyDescent="0.4">
      <c r="A658" s="54" t="str">
        <f t="shared" si="697"/>
        <v>60-64</v>
      </c>
      <c r="B658" s="55">
        <f t="shared" si="698"/>
        <v>264339</v>
      </c>
      <c r="C658" s="55">
        <f t="shared" si="678"/>
        <v>226741</v>
      </c>
      <c r="D658" s="55">
        <f t="shared" si="679"/>
        <v>85.8</v>
      </c>
      <c r="E658" s="55">
        <f t="shared" si="680"/>
        <v>211077</v>
      </c>
      <c r="F658" s="55"/>
      <c r="G658" s="55">
        <f t="shared" si="681"/>
        <v>79.8</v>
      </c>
      <c r="H658" s="55">
        <f t="shared" si="682"/>
        <v>437818</v>
      </c>
      <c r="J658" s="76" t="s">
        <v>318</v>
      </c>
      <c r="K658" s="24">
        <v>264339</v>
      </c>
      <c r="L658" s="24">
        <v>228297</v>
      </c>
      <c r="M658" s="76">
        <v>86.4</v>
      </c>
      <c r="N658" s="24">
        <v>214468</v>
      </c>
      <c r="O658" s="76">
        <v>81.099999999999994</v>
      </c>
      <c r="P658" s="76"/>
      <c r="Q658" s="24">
        <v>442765</v>
      </c>
      <c r="S658" s="57" t="str">
        <f t="shared" si="689"/>
        <v>60-64</v>
      </c>
      <c r="T658" s="56">
        <f t="shared" si="690"/>
        <v>1556</v>
      </c>
      <c r="U658" s="56">
        <f t="shared" si="691"/>
        <v>3391</v>
      </c>
      <c r="V658" s="56"/>
      <c r="W658" s="56">
        <f t="shared" si="692"/>
        <v>4947</v>
      </c>
      <c r="X658" s="62">
        <f t="shared" si="693"/>
        <v>0.14086547166395075</v>
      </c>
      <c r="Y658" s="55">
        <f t="shared" si="694"/>
        <v>103.73333333333333</v>
      </c>
      <c r="Z658" s="55">
        <f t="shared" si="695"/>
        <v>226.06666666666666</v>
      </c>
      <c r="AA658" s="90"/>
      <c r="AB658" s="35">
        <f t="shared" si="700"/>
        <v>15</v>
      </c>
      <c r="AC658" s="49" t="s">
        <v>365</v>
      </c>
      <c r="AD658" s="35"/>
      <c r="AE658" s="47" t="str">
        <f t="shared" si="683"/>
        <v>60-64</v>
      </c>
      <c r="AF658" s="45">
        <f t="shared" si="684"/>
        <v>264339</v>
      </c>
      <c r="AG658" s="45">
        <f t="shared" si="685"/>
        <v>228297</v>
      </c>
      <c r="AH658" s="45">
        <f t="shared" si="686"/>
        <v>214468</v>
      </c>
      <c r="AI658" s="45">
        <f t="shared" si="696"/>
        <v>13829</v>
      </c>
      <c r="AJ658" s="1">
        <f t="shared" si="687"/>
        <v>1556</v>
      </c>
      <c r="AK658" s="1">
        <f t="shared" si="688"/>
        <v>3391</v>
      </c>
    </row>
    <row r="659" spans="1:37" ht="15" thickBot="1" x14ac:dyDescent="0.4">
      <c r="A659" s="54" t="str">
        <f t="shared" si="697"/>
        <v>65-69</v>
      </c>
      <c r="B659" s="55">
        <f t="shared" si="698"/>
        <v>210073</v>
      </c>
      <c r="C659" s="55">
        <f t="shared" si="678"/>
        <v>189946</v>
      </c>
      <c r="D659" s="55">
        <f t="shared" si="679"/>
        <v>90.4</v>
      </c>
      <c r="E659" s="55">
        <f t="shared" si="680"/>
        <v>181545</v>
      </c>
      <c r="F659" s="55"/>
      <c r="G659" s="55">
        <f t="shared" si="681"/>
        <v>86.4</v>
      </c>
      <c r="H659" s="55">
        <f t="shared" si="682"/>
        <v>371491</v>
      </c>
      <c r="J659" s="75" t="s">
        <v>319</v>
      </c>
      <c r="K659" s="22">
        <v>210073</v>
      </c>
      <c r="L659" s="22">
        <v>190850</v>
      </c>
      <c r="M659" s="75">
        <v>90.8</v>
      </c>
      <c r="N659" s="22">
        <v>183498</v>
      </c>
      <c r="O659" s="75">
        <v>87.3</v>
      </c>
      <c r="P659" s="75"/>
      <c r="Q659" s="22">
        <v>374348</v>
      </c>
      <c r="S659" s="54" t="str">
        <f t="shared" si="689"/>
        <v>65-69</v>
      </c>
      <c r="T659" s="55">
        <f t="shared" si="690"/>
        <v>904</v>
      </c>
      <c r="U659" s="55">
        <f t="shared" si="691"/>
        <v>1953</v>
      </c>
      <c r="V659" s="55"/>
      <c r="W659" s="55">
        <f t="shared" si="692"/>
        <v>2857</v>
      </c>
      <c r="X659" s="58">
        <f t="shared" si="693"/>
        <v>8.1839579938439252E-2</v>
      </c>
      <c r="Y659" s="55">
        <f t="shared" si="694"/>
        <v>60.266666666666666</v>
      </c>
      <c r="Z659" s="55">
        <f t="shared" si="695"/>
        <v>130.19999999999999</v>
      </c>
      <c r="AA659" s="90"/>
      <c r="AB659" s="35">
        <f t="shared" si="700"/>
        <v>15</v>
      </c>
      <c r="AC659" s="51" t="s">
        <v>366</v>
      </c>
      <c r="AD659" s="2">
        <v>0.7</v>
      </c>
      <c r="AE659" s="47" t="str">
        <f t="shared" si="683"/>
        <v>65-69</v>
      </c>
      <c r="AF659" s="45">
        <f t="shared" si="684"/>
        <v>210073</v>
      </c>
      <c r="AG659" s="45">
        <f t="shared" si="685"/>
        <v>190850</v>
      </c>
      <c r="AH659" s="45">
        <f t="shared" si="686"/>
        <v>183498</v>
      </c>
      <c r="AI659" s="45">
        <f t="shared" si="696"/>
        <v>7352</v>
      </c>
      <c r="AJ659" s="1">
        <f t="shared" si="687"/>
        <v>904</v>
      </c>
      <c r="AK659" s="1">
        <f t="shared" si="688"/>
        <v>1953</v>
      </c>
    </row>
    <row r="660" spans="1:37" ht="15" thickBot="1" x14ac:dyDescent="0.4">
      <c r="A660" s="54" t="str">
        <f t="shared" si="697"/>
        <v>70-74</v>
      </c>
      <c r="B660" s="55">
        <f t="shared" si="698"/>
        <v>157657</v>
      </c>
      <c r="C660" s="55">
        <f t="shared" si="678"/>
        <v>145658</v>
      </c>
      <c r="D660" s="55">
        <f t="shared" si="679"/>
        <v>92.4</v>
      </c>
      <c r="E660" s="55">
        <f t="shared" si="680"/>
        <v>142573</v>
      </c>
      <c r="F660" s="55"/>
      <c r="G660" s="55">
        <f t="shared" si="681"/>
        <v>90.4</v>
      </c>
      <c r="H660" s="55">
        <f t="shared" si="682"/>
        <v>288231</v>
      </c>
      <c r="J660" s="76" t="s">
        <v>320</v>
      </c>
      <c r="K660" s="24">
        <v>157657</v>
      </c>
      <c r="L660" s="24">
        <v>146225</v>
      </c>
      <c r="M660" s="76">
        <v>92.8</v>
      </c>
      <c r="N660" s="24">
        <v>143760</v>
      </c>
      <c r="O660" s="76">
        <v>91.2</v>
      </c>
      <c r="P660" s="76"/>
      <c r="Q660" s="24">
        <v>289985</v>
      </c>
      <c r="S660" s="57" t="str">
        <f t="shared" si="689"/>
        <v>70-74</v>
      </c>
      <c r="T660" s="56">
        <f t="shared" si="690"/>
        <v>567</v>
      </c>
      <c r="U660" s="56">
        <f t="shared" si="691"/>
        <v>1187</v>
      </c>
      <c r="V660" s="56"/>
      <c r="W660" s="56">
        <f t="shared" si="692"/>
        <v>1754</v>
      </c>
      <c r="X660" s="62">
        <f t="shared" si="693"/>
        <v>5.1330798479087454E-2</v>
      </c>
      <c r="Y660" s="55">
        <f t="shared" si="694"/>
        <v>37.799999999999997</v>
      </c>
      <c r="Z660" s="55">
        <f t="shared" si="695"/>
        <v>79.13333333333334</v>
      </c>
      <c r="AA660" s="90"/>
      <c r="AB660" s="35">
        <f t="shared" si="700"/>
        <v>15</v>
      </c>
      <c r="AC660" s="50">
        <f>L666/K666</f>
        <v>0.77406158771010913</v>
      </c>
      <c r="AD660" s="2">
        <f>AC660/AD659</f>
        <v>1.1058022681572988</v>
      </c>
      <c r="AE660" s="48" t="str">
        <f t="shared" si="683"/>
        <v>70-74</v>
      </c>
      <c r="AF660" s="45">
        <f t="shared" si="684"/>
        <v>157657</v>
      </c>
      <c r="AG660" s="45">
        <f t="shared" si="685"/>
        <v>146225</v>
      </c>
      <c r="AH660" s="45">
        <f t="shared" si="686"/>
        <v>143760</v>
      </c>
      <c r="AI660" s="46">
        <f t="shared" si="696"/>
        <v>2465</v>
      </c>
      <c r="AJ660" s="1">
        <f t="shared" si="687"/>
        <v>567</v>
      </c>
      <c r="AK660" s="1">
        <f t="shared" si="688"/>
        <v>1187</v>
      </c>
    </row>
    <row r="661" spans="1:37" ht="15" thickBot="1" x14ac:dyDescent="0.4">
      <c r="A661" s="54" t="str">
        <f t="shared" si="697"/>
        <v>75-79</v>
      </c>
      <c r="B661" s="55">
        <f t="shared" si="698"/>
        <v>102977</v>
      </c>
      <c r="C661" s="55">
        <f t="shared" si="678"/>
        <v>93896</v>
      </c>
      <c r="D661" s="55">
        <f t="shared" si="679"/>
        <v>91.2</v>
      </c>
      <c r="E661" s="55">
        <f t="shared" si="680"/>
        <v>91957</v>
      </c>
      <c r="F661" s="55"/>
      <c r="G661" s="55">
        <f t="shared" si="681"/>
        <v>89.3</v>
      </c>
      <c r="H661" s="55">
        <f t="shared" si="682"/>
        <v>185853</v>
      </c>
      <c r="J661" s="75" t="s">
        <v>321</v>
      </c>
      <c r="K661" s="22">
        <v>102977</v>
      </c>
      <c r="L661" s="22">
        <v>94171</v>
      </c>
      <c r="M661" s="75">
        <v>91.5</v>
      </c>
      <c r="N661" s="22">
        <v>92504</v>
      </c>
      <c r="O661" s="75">
        <v>89.8</v>
      </c>
      <c r="P661" s="75"/>
      <c r="Q661" s="22">
        <v>186675</v>
      </c>
      <c r="S661" s="54" t="str">
        <f t="shared" si="689"/>
        <v>75-79</v>
      </c>
      <c r="T661" s="55">
        <f t="shared" si="690"/>
        <v>275</v>
      </c>
      <c r="U661" s="55">
        <f t="shared" si="691"/>
        <v>547</v>
      </c>
      <c r="V661" s="55"/>
      <c r="W661" s="55">
        <f t="shared" si="692"/>
        <v>822</v>
      </c>
      <c r="X661" s="58">
        <f t="shared" si="693"/>
        <v>2.4895889914901322E-2</v>
      </c>
      <c r="Y661" s="55">
        <f t="shared" si="694"/>
        <v>18.333333333333332</v>
      </c>
      <c r="Z661" s="55">
        <f t="shared" si="695"/>
        <v>36.466666666666669</v>
      </c>
      <c r="AA661" s="90"/>
      <c r="AB661" s="35">
        <f t="shared" si="700"/>
        <v>15</v>
      </c>
      <c r="AC661" s="51" t="s">
        <v>367</v>
      </c>
      <c r="AD661" s="2">
        <v>0.7</v>
      </c>
      <c r="AE661" s="48" t="str">
        <f t="shared" si="683"/>
        <v>75-79</v>
      </c>
      <c r="AF661" s="45">
        <f t="shared" si="684"/>
        <v>102977</v>
      </c>
      <c r="AG661" s="45">
        <f t="shared" si="685"/>
        <v>94171</v>
      </c>
      <c r="AH661" s="45">
        <f t="shared" si="686"/>
        <v>92504</v>
      </c>
      <c r="AI661" s="46">
        <f t="shared" si="696"/>
        <v>1667</v>
      </c>
      <c r="AJ661" s="1">
        <f t="shared" si="687"/>
        <v>275</v>
      </c>
      <c r="AK661" s="1">
        <f t="shared" si="688"/>
        <v>547</v>
      </c>
    </row>
    <row r="662" spans="1:37" ht="15" thickBot="1" x14ac:dyDescent="0.4">
      <c r="A662" s="54" t="str">
        <f t="shared" si="697"/>
        <v>80-84</v>
      </c>
      <c r="B662" s="55">
        <f t="shared" si="698"/>
        <v>68566</v>
      </c>
      <c r="C662" s="55">
        <f t="shared" si="678"/>
        <v>62204</v>
      </c>
      <c r="D662" s="55">
        <f t="shared" si="679"/>
        <v>90.7</v>
      </c>
      <c r="E662" s="55">
        <f t="shared" si="680"/>
        <v>60936</v>
      </c>
      <c r="F662" s="55"/>
      <c r="G662" s="55">
        <f t="shared" si="681"/>
        <v>88.9</v>
      </c>
      <c r="H662" s="55">
        <f t="shared" si="682"/>
        <v>123140</v>
      </c>
      <c r="J662" s="76" t="s">
        <v>322</v>
      </c>
      <c r="K662" s="24">
        <v>68566</v>
      </c>
      <c r="L662" s="24">
        <v>62355</v>
      </c>
      <c r="M662" s="76">
        <v>90.9</v>
      </c>
      <c r="N662" s="24">
        <v>61234</v>
      </c>
      <c r="O662" s="76">
        <v>89.3</v>
      </c>
      <c r="P662" s="76"/>
      <c r="Q662" s="24">
        <v>123589</v>
      </c>
      <c r="S662" s="57" t="str">
        <f t="shared" si="689"/>
        <v>80-84</v>
      </c>
      <c r="T662" s="56">
        <f t="shared" si="690"/>
        <v>151</v>
      </c>
      <c r="U662" s="56">
        <f t="shared" si="691"/>
        <v>298</v>
      </c>
      <c r="V662" s="56"/>
      <c r="W662" s="56">
        <f t="shared" si="692"/>
        <v>449</v>
      </c>
      <c r="X662" s="62">
        <f t="shared" si="693"/>
        <v>1.3670106826000361E-2</v>
      </c>
      <c r="Y662" s="55">
        <f t="shared" si="694"/>
        <v>10.066666666666666</v>
      </c>
      <c r="Z662" s="55">
        <f t="shared" si="695"/>
        <v>19.866666666666667</v>
      </c>
      <c r="AA662" s="90"/>
      <c r="AB662" s="35">
        <f t="shared" si="700"/>
        <v>15</v>
      </c>
      <c r="AC662" s="50">
        <f>N666/K666</f>
        <v>0.68912749857755895</v>
      </c>
      <c r="AD662" s="2">
        <f>AC662/AD661</f>
        <v>0.9844678551107986</v>
      </c>
      <c r="AE662" s="48" t="str">
        <f t="shared" si="683"/>
        <v>80-84</v>
      </c>
      <c r="AF662" s="45">
        <f t="shared" si="684"/>
        <v>68566</v>
      </c>
      <c r="AG662" s="45">
        <f t="shared" si="685"/>
        <v>62355</v>
      </c>
      <c r="AH662" s="45">
        <f t="shared" si="686"/>
        <v>61234</v>
      </c>
      <c r="AI662" s="46">
        <f t="shared" si="696"/>
        <v>1121</v>
      </c>
      <c r="AJ662" s="1">
        <f t="shared" si="687"/>
        <v>151</v>
      </c>
      <c r="AK662" s="1">
        <f t="shared" si="688"/>
        <v>298</v>
      </c>
    </row>
    <row r="663" spans="1:37" ht="15" thickBot="1" x14ac:dyDescent="0.4">
      <c r="A663" s="54" t="str">
        <f t="shared" si="697"/>
        <v>85-89</v>
      </c>
      <c r="B663" s="55">
        <f t="shared" si="698"/>
        <v>44034</v>
      </c>
      <c r="C663" s="55">
        <f t="shared" si="678"/>
        <v>39721</v>
      </c>
      <c r="D663" s="55">
        <f t="shared" si="679"/>
        <v>90.2</v>
      </c>
      <c r="E663" s="55">
        <f t="shared" si="680"/>
        <v>38864</v>
      </c>
      <c r="F663" s="55"/>
      <c r="G663" s="55">
        <f t="shared" si="681"/>
        <v>88.3</v>
      </c>
      <c r="H663" s="55">
        <f t="shared" si="682"/>
        <v>78585</v>
      </c>
      <c r="J663" s="75" t="s">
        <v>323</v>
      </c>
      <c r="K663" s="22">
        <v>44034</v>
      </c>
      <c r="L663" s="22">
        <v>39806</v>
      </c>
      <c r="M663" s="75">
        <v>90.4</v>
      </c>
      <c r="N663" s="22">
        <v>39032</v>
      </c>
      <c r="O663" s="75">
        <v>88.6</v>
      </c>
      <c r="P663" s="75"/>
      <c r="Q663" s="22">
        <v>78838</v>
      </c>
      <c r="S663" s="54" t="str">
        <f t="shared" si="689"/>
        <v>85-89</v>
      </c>
      <c r="T663" s="55">
        <f t="shared" si="690"/>
        <v>85</v>
      </c>
      <c r="U663" s="55">
        <f t="shared" si="691"/>
        <v>168</v>
      </c>
      <c r="V663" s="55"/>
      <c r="W663" s="55">
        <f t="shared" si="692"/>
        <v>253</v>
      </c>
      <c r="X663" s="58">
        <f t="shared" si="693"/>
        <v>7.6950932464240453E-3</v>
      </c>
      <c r="Y663" s="55">
        <f t="shared" si="694"/>
        <v>5.666666666666667</v>
      </c>
      <c r="Z663" s="55">
        <f t="shared" si="695"/>
        <v>11.2</v>
      </c>
      <c r="AA663" s="90"/>
      <c r="AB663" s="35">
        <f t="shared" si="700"/>
        <v>15</v>
      </c>
      <c r="AC663" s="49" t="s">
        <v>362</v>
      </c>
      <c r="AD663" s="35"/>
      <c r="AE663" s="48" t="str">
        <f t="shared" si="683"/>
        <v>85-89</v>
      </c>
      <c r="AF663" s="45">
        <f t="shared" si="684"/>
        <v>44034</v>
      </c>
      <c r="AG663" s="45">
        <f t="shared" si="685"/>
        <v>39806</v>
      </c>
      <c r="AH663" s="45">
        <f t="shared" si="686"/>
        <v>39032</v>
      </c>
      <c r="AI663" s="46">
        <f t="shared" si="696"/>
        <v>774</v>
      </c>
      <c r="AJ663" s="1">
        <f t="shared" si="687"/>
        <v>85</v>
      </c>
      <c r="AK663" s="1">
        <f t="shared" si="688"/>
        <v>168</v>
      </c>
    </row>
    <row r="664" spans="1:37" ht="15" thickBot="1" x14ac:dyDescent="0.4">
      <c r="A664" s="54" t="str">
        <f t="shared" si="697"/>
        <v>90+</v>
      </c>
      <c r="B664" s="55">
        <f t="shared" si="698"/>
        <v>27669</v>
      </c>
      <c r="C664" s="55">
        <f t="shared" si="678"/>
        <v>25235</v>
      </c>
      <c r="D664" s="55">
        <f t="shared" si="679"/>
        <v>91.2</v>
      </c>
      <c r="E664" s="55">
        <f t="shared" si="680"/>
        <v>24708</v>
      </c>
      <c r="F664" s="55"/>
      <c r="G664" s="55">
        <f t="shared" si="681"/>
        <v>89.3</v>
      </c>
      <c r="H664" s="55">
        <f t="shared" si="682"/>
        <v>49943</v>
      </c>
      <c r="J664" s="76" t="s">
        <v>324</v>
      </c>
      <c r="K664" s="24">
        <v>27669</v>
      </c>
      <c r="L664" s="24">
        <v>25276</v>
      </c>
      <c r="M664" s="76">
        <v>91.3</v>
      </c>
      <c r="N664" s="24">
        <v>24788</v>
      </c>
      <c r="O664" s="76">
        <v>89.6</v>
      </c>
      <c r="P664" s="76"/>
      <c r="Q664" s="24">
        <v>50064</v>
      </c>
      <c r="S664" s="57" t="str">
        <f t="shared" si="689"/>
        <v>90+</v>
      </c>
      <c r="T664" s="56">
        <f t="shared" si="690"/>
        <v>41</v>
      </c>
      <c r="U664" s="56">
        <f t="shared" si="691"/>
        <v>80</v>
      </c>
      <c r="V664" s="56"/>
      <c r="W664" s="56">
        <f t="shared" si="692"/>
        <v>121</v>
      </c>
      <c r="X664" s="62">
        <f t="shared" si="693"/>
        <v>3.7117508600398334E-3</v>
      </c>
      <c r="Y664" s="55">
        <f t="shared" si="694"/>
        <v>2.7333333333333334</v>
      </c>
      <c r="Z664" s="55">
        <f t="shared" si="695"/>
        <v>5.333333333333333</v>
      </c>
      <c r="AA664" s="90"/>
      <c r="AB664" s="35">
        <f t="shared" si="700"/>
        <v>15</v>
      </c>
      <c r="AC664" s="51" t="s">
        <v>366</v>
      </c>
      <c r="AD664" s="2">
        <v>0.7</v>
      </c>
      <c r="AE664" s="48" t="str">
        <f t="shared" si="683"/>
        <v>90+</v>
      </c>
      <c r="AF664" s="45">
        <f t="shared" si="684"/>
        <v>27669</v>
      </c>
      <c r="AG664" s="45">
        <f t="shared" si="685"/>
        <v>25276</v>
      </c>
      <c r="AH664" s="45">
        <f t="shared" si="686"/>
        <v>24788</v>
      </c>
      <c r="AI664" s="46">
        <f t="shared" si="696"/>
        <v>488</v>
      </c>
      <c r="AJ664" s="1">
        <f t="shared" si="687"/>
        <v>41</v>
      </c>
      <c r="AK664" s="1">
        <f t="shared" si="688"/>
        <v>80</v>
      </c>
    </row>
    <row r="665" spans="1:37" ht="15" thickBot="1" x14ac:dyDescent="0.4">
      <c r="A665" s="54" t="str">
        <f t="shared" si="697"/>
        <v>Unknown</v>
      </c>
      <c r="B665" s="55" t="str">
        <f t="shared" si="698"/>
        <v>NA</v>
      </c>
      <c r="C665" s="55">
        <f t="shared" si="678"/>
        <v>62711</v>
      </c>
      <c r="D665" s="55" t="str">
        <f t="shared" si="679"/>
        <v>NA</v>
      </c>
      <c r="E665" s="55">
        <f t="shared" si="680"/>
        <v>23240</v>
      </c>
      <c r="F665" s="55"/>
      <c r="G665" s="55" t="str">
        <f t="shared" si="681"/>
        <v>NA</v>
      </c>
      <c r="H665" s="55">
        <f t="shared" si="682"/>
        <v>85951</v>
      </c>
      <c r="J665" s="75" t="s">
        <v>325</v>
      </c>
      <c r="K665" s="75" t="s">
        <v>326</v>
      </c>
      <c r="L665" s="22">
        <v>64224</v>
      </c>
      <c r="M665" s="75" t="s">
        <v>326</v>
      </c>
      <c r="N665" s="22">
        <v>24968</v>
      </c>
      <c r="O665" s="75" t="s">
        <v>326</v>
      </c>
      <c r="P665" s="75"/>
      <c r="Q665" s="22">
        <v>89192</v>
      </c>
      <c r="S665" s="54" t="str">
        <f t="shared" si="689"/>
        <v>Unknown</v>
      </c>
      <c r="T665" s="54">
        <f t="shared" si="690"/>
        <v>1513</v>
      </c>
      <c r="U665" s="54">
        <f t="shared" si="691"/>
        <v>1728</v>
      </c>
      <c r="V665" s="54"/>
      <c r="W665" s="54">
        <f t="shared" si="692"/>
        <v>3241</v>
      </c>
      <c r="X665" s="58">
        <f t="shared" si="693"/>
        <v>0.13697265978634801</v>
      </c>
      <c r="Y665" s="55">
        <f t="shared" si="694"/>
        <v>100.86666666666666</v>
      </c>
      <c r="Z665" s="55">
        <f t="shared" si="695"/>
        <v>115.2</v>
      </c>
      <c r="AA665" s="90"/>
      <c r="AB665" s="35">
        <f t="shared" si="700"/>
        <v>15</v>
      </c>
      <c r="AC665" s="50">
        <f>L667/K667</f>
        <v>0.65839629099522445</v>
      </c>
      <c r="AD665" s="2">
        <f>AC665/AD664</f>
        <v>0.9405661299931779</v>
      </c>
      <c r="AE665" s="47" t="str">
        <f t="shared" si="683"/>
        <v>Unknown</v>
      </c>
      <c r="AF665" s="45" t="str">
        <f t="shared" si="684"/>
        <v>NA</v>
      </c>
      <c r="AG665" s="45">
        <f t="shared" si="685"/>
        <v>64224</v>
      </c>
      <c r="AH665" s="45">
        <f t="shared" si="686"/>
        <v>24968</v>
      </c>
      <c r="AI665" s="45">
        <f t="shared" si="696"/>
        <v>39256</v>
      </c>
      <c r="AJ665" s="1">
        <f t="shared" si="687"/>
        <v>1513</v>
      </c>
      <c r="AK665" s="1">
        <f t="shared" si="688"/>
        <v>1728</v>
      </c>
    </row>
    <row r="666" spans="1:37" ht="15" thickBot="1" x14ac:dyDescent="0.4">
      <c r="A666" s="54" t="str">
        <f t="shared" si="697"/>
        <v>12+</v>
      </c>
      <c r="B666" s="55">
        <f t="shared" si="698"/>
        <v>3761140</v>
      </c>
      <c r="C666" s="55">
        <f t="shared" si="678"/>
        <v>2874086</v>
      </c>
      <c r="D666" s="55">
        <f t="shared" si="679"/>
        <v>76.400000000000006</v>
      </c>
      <c r="E666" s="55">
        <f t="shared" si="680"/>
        <v>2516133</v>
      </c>
      <c r="F666" s="55"/>
      <c r="G666" s="55">
        <f t="shared" si="681"/>
        <v>66.900000000000006</v>
      </c>
      <c r="H666" s="55">
        <f t="shared" si="682"/>
        <v>5390219</v>
      </c>
      <c r="J666" s="76" t="s">
        <v>327</v>
      </c>
      <c r="K666" s="24">
        <v>3761140</v>
      </c>
      <c r="L666" s="24">
        <v>2911354</v>
      </c>
      <c r="M666" s="76">
        <v>77.400000000000006</v>
      </c>
      <c r="N666" s="24">
        <v>2591905</v>
      </c>
      <c r="O666" s="76">
        <v>68.900000000000006</v>
      </c>
      <c r="P666" s="76"/>
      <c r="Q666" s="24">
        <v>5503259</v>
      </c>
      <c r="S666" s="57" t="str">
        <f t="shared" si="689"/>
        <v>12+</v>
      </c>
      <c r="T666" s="60">
        <f>L666-C666</f>
        <v>37268</v>
      </c>
      <c r="U666" s="60">
        <f t="shared" si="691"/>
        <v>75772</v>
      </c>
      <c r="V666" s="60"/>
      <c r="W666" s="63">
        <f t="shared" si="692"/>
        <v>113040</v>
      </c>
      <c r="X666" s="62">
        <f t="shared" si="693"/>
        <v>3.373891001267427</v>
      </c>
      <c r="Y666" s="60">
        <f t="shared" si="694"/>
        <v>2484.5333333333333</v>
      </c>
      <c r="Z666" s="60">
        <f t="shared" si="695"/>
        <v>5051.4666666666662</v>
      </c>
      <c r="AA666" s="91"/>
      <c r="AB666" s="35">
        <f t="shared" si="700"/>
        <v>15</v>
      </c>
      <c r="AC666" s="51" t="s">
        <v>367</v>
      </c>
      <c r="AD666" s="2">
        <v>0.7</v>
      </c>
      <c r="AE666" s="35"/>
      <c r="AF666" s="35"/>
      <c r="AG666" s="38"/>
      <c r="AH666" s="35"/>
      <c r="AI666" s="35"/>
      <c r="AJ666" s="35"/>
      <c r="AK666" s="35"/>
    </row>
    <row r="667" spans="1:37" x14ac:dyDescent="0.35">
      <c r="A667" s="54" t="str">
        <f t="shared" si="697"/>
        <v>ALL</v>
      </c>
      <c r="B667" s="55">
        <f t="shared" si="698"/>
        <v>4421887</v>
      </c>
      <c r="C667" s="55">
        <f t="shared" si="678"/>
        <v>2874086</v>
      </c>
      <c r="D667" s="55">
        <f t="shared" si="679"/>
        <v>65</v>
      </c>
      <c r="E667" s="55">
        <f t="shared" si="680"/>
        <v>2516133</v>
      </c>
      <c r="F667" s="55"/>
      <c r="G667" s="55">
        <f t="shared" si="681"/>
        <v>56.9</v>
      </c>
      <c r="H667" s="55">
        <f t="shared" si="682"/>
        <v>5390219</v>
      </c>
      <c r="J667" s="75" t="s">
        <v>328</v>
      </c>
      <c r="K667" s="22">
        <v>4421887</v>
      </c>
      <c r="L667" s="22">
        <v>2911354</v>
      </c>
      <c r="M667" s="75">
        <v>65.8</v>
      </c>
      <c r="N667" s="22">
        <v>2591905</v>
      </c>
      <c r="O667" s="75">
        <v>58.6</v>
      </c>
      <c r="P667" s="75"/>
      <c r="Q667" s="22">
        <v>5503259</v>
      </c>
      <c r="S667" s="54" t="str">
        <f t="shared" si="689"/>
        <v>ALL</v>
      </c>
      <c r="T667" s="60">
        <f t="shared" ref="T667" si="701">L667-C667</f>
        <v>37268</v>
      </c>
      <c r="U667" s="60">
        <f t="shared" si="691"/>
        <v>75772</v>
      </c>
      <c r="V667" s="60"/>
      <c r="W667" s="63">
        <f t="shared" si="692"/>
        <v>113040</v>
      </c>
      <c r="X667" s="58">
        <f t="shared" si="693"/>
        <v>3.373891001267427</v>
      </c>
      <c r="Y667" s="60">
        <f t="shared" si="694"/>
        <v>2484.5333333333333</v>
      </c>
      <c r="Z667" s="60">
        <f t="shared" si="695"/>
        <v>5051.4666666666662</v>
      </c>
      <c r="AA667" s="91"/>
      <c r="AB667" s="35">
        <f t="shared" si="700"/>
        <v>15</v>
      </c>
      <c r="AC667" s="50">
        <f>N667/K667</f>
        <v>0.58615360365382474</v>
      </c>
      <c r="AD667" s="2">
        <f>AC667/AD666</f>
        <v>0.83736229093403536</v>
      </c>
      <c r="AE667" s="35"/>
      <c r="AF667" s="35"/>
      <c r="AG667" s="2">
        <f>T666/L666</f>
        <v>1.2800916686874905E-2</v>
      </c>
      <c r="AH667" s="2">
        <f>U666/N666</f>
        <v>2.9234096157073657E-2</v>
      </c>
      <c r="AI667" s="2">
        <f>W666/Q666</f>
        <v>2.0540556059600319E-2</v>
      </c>
      <c r="AJ667" s="35"/>
      <c r="AK667" s="35"/>
    </row>
    <row r="668" spans="1:37" x14ac:dyDescent="0.35">
      <c r="A668" s="110">
        <f>J645</f>
        <v>44431</v>
      </c>
      <c r="B668" s="110"/>
      <c r="C668" s="110"/>
      <c r="D668" s="110"/>
      <c r="E668" s="110"/>
      <c r="F668" s="110"/>
      <c r="G668" s="110"/>
      <c r="H668" s="110"/>
      <c r="J668" s="110">
        <v>44432</v>
      </c>
      <c r="K668" s="110"/>
      <c r="L668" s="110"/>
      <c r="M668" s="110"/>
      <c r="N668" s="110"/>
      <c r="O668" s="110"/>
      <c r="P668" s="110"/>
      <c r="Q668" s="110"/>
      <c r="S668" s="113" t="str">
        <f>"Change " &amp; TEXT(A668,"DDDD MMM DD, YYYY") &amp; " -  " &amp;TEXT(J668,"DDDD MMM DD, YYYY")</f>
        <v>Change Monday Aug 23, 2021 -  Tuesday Aug 24, 2021</v>
      </c>
      <c r="T668" s="113"/>
      <c r="U668" s="113"/>
      <c r="V668" s="113"/>
      <c r="W668" s="113"/>
      <c r="X668" s="113"/>
      <c r="Y668" s="113"/>
      <c r="Z668" s="113"/>
      <c r="AA668" s="88"/>
      <c r="AB668" s="35"/>
      <c r="AC668" s="65">
        <f>J668</f>
        <v>44432</v>
      </c>
      <c r="AD668" s="35"/>
      <c r="AE668" s="35"/>
      <c r="AF668" s="35"/>
      <c r="AG668" s="35"/>
      <c r="AH668" s="35"/>
      <c r="AI668" s="35"/>
      <c r="AJ668" s="35"/>
      <c r="AK668" s="35"/>
    </row>
    <row r="669" spans="1:37" ht="36" thickBot="1" x14ac:dyDescent="0.4">
      <c r="A669" s="53" t="str">
        <f>J646</f>
        <v>Age group</v>
      </c>
      <c r="B669" s="53" t="str">
        <f t="shared" ref="B669" si="702">K646</f>
        <v>Population</v>
      </c>
      <c r="C669" s="53" t="str">
        <f t="shared" ref="C669:C690" si="703">L646</f>
        <v>At least 1 dose</v>
      </c>
      <c r="D669" s="53" t="str">
        <f t="shared" ref="D669:D690" si="704">M646</f>
        <v>% of population with at least 1 dose</v>
      </c>
      <c r="E669" s="53" t="str">
        <f t="shared" ref="E669:E690" si="705">N646</f>
        <v>2 doses</v>
      </c>
      <c r="F669" s="53"/>
      <c r="G669" s="53" t="str">
        <f t="shared" ref="G669:G690" si="706">O646</f>
        <v>% of population fully vaccinated</v>
      </c>
      <c r="H669" s="53" t="str">
        <f t="shared" ref="H669:H690" si="707">Q646</f>
        <v>Total administered</v>
      </c>
      <c r="J669" s="25" t="s">
        <v>305</v>
      </c>
      <c r="K669" s="25" t="s">
        <v>2</v>
      </c>
      <c r="L669" s="25" t="s">
        <v>368</v>
      </c>
      <c r="M669" s="25" t="s">
        <v>306</v>
      </c>
      <c r="N669" s="25" t="s">
        <v>369</v>
      </c>
      <c r="O669" s="25" t="s">
        <v>307</v>
      </c>
      <c r="P669" s="25"/>
      <c r="Q669" s="25" t="s">
        <v>304</v>
      </c>
      <c r="S669" s="53" t="s">
        <v>305</v>
      </c>
      <c r="T669" s="53" t="s">
        <v>302</v>
      </c>
      <c r="U669" s="53" t="s">
        <v>303</v>
      </c>
      <c r="V669" s="53" t="s">
        <v>390</v>
      </c>
      <c r="W669" s="53" t="s">
        <v>304</v>
      </c>
      <c r="X669" s="53" t="s">
        <v>335</v>
      </c>
      <c r="Y669" s="53" t="s">
        <v>336</v>
      </c>
      <c r="Z669" s="53" t="s">
        <v>337</v>
      </c>
      <c r="AA669" s="53" t="s">
        <v>391</v>
      </c>
      <c r="AB669" s="35"/>
      <c r="AC669" s="49" t="s">
        <v>365</v>
      </c>
      <c r="AD669" s="64"/>
      <c r="AE669" s="47" t="str">
        <f t="shared" ref="AE669:AE688" si="708">J669</f>
        <v>Age group</v>
      </c>
      <c r="AF669" s="47" t="str">
        <f t="shared" ref="AF669:AF688" si="709">K669</f>
        <v>Population</v>
      </c>
      <c r="AG669" s="47" t="str">
        <f t="shared" ref="AG669:AG688" si="710">L669</f>
        <v>At least 1 dose</v>
      </c>
      <c r="AH669" s="47" t="str">
        <f t="shared" ref="AH669:AH688" si="711">N669</f>
        <v>2 doses</v>
      </c>
      <c r="AI669" s="47" t="s">
        <v>334</v>
      </c>
      <c r="AJ669" s="47" t="str">
        <f t="shared" ref="AJ669:AJ688" si="712">T669</f>
        <v>Dose 1</v>
      </c>
      <c r="AK669" s="47" t="str">
        <f t="shared" ref="AK669:AK688" si="713">U669</f>
        <v>Dose 2</v>
      </c>
    </row>
    <row r="670" spans="1:37" ht="15" thickBot="1" x14ac:dyDescent="0.4">
      <c r="A670" s="54" t="str">
        <f>J647</f>
        <v>00-11</v>
      </c>
      <c r="B670" s="55">
        <f>K647</f>
        <v>660747</v>
      </c>
      <c r="C670" s="55">
        <f t="shared" si="703"/>
        <v>0</v>
      </c>
      <c r="D670" s="55">
        <f t="shared" si="704"/>
        <v>0</v>
      </c>
      <c r="E670" s="55">
        <f t="shared" si="705"/>
        <v>0</v>
      </c>
      <c r="F670" s="55"/>
      <c r="G670" s="55">
        <f t="shared" si="706"/>
        <v>0</v>
      </c>
      <c r="H670" s="55">
        <f t="shared" si="707"/>
        <v>0</v>
      </c>
      <c r="J670" s="75" t="s">
        <v>308</v>
      </c>
      <c r="K670" s="22">
        <v>660747</v>
      </c>
      <c r="L670" s="75">
        <v>0</v>
      </c>
      <c r="M670" s="75">
        <v>0</v>
      </c>
      <c r="N670" s="75">
        <v>0</v>
      </c>
      <c r="O670" s="75">
        <v>0</v>
      </c>
      <c r="P670" s="75"/>
      <c r="Q670" s="75">
        <v>0</v>
      </c>
      <c r="S670" s="54" t="str">
        <f t="shared" ref="S670:S690" si="714">A670</f>
        <v>00-11</v>
      </c>
      <c r="T670" s="55">
        <f t="shared" ref="T670:T688" si="715">L670-C670</f>
        <v>0</v>
      </c>
      <c r="U670" s="55">
        <f t="shared" ref="U670:U690" si="716">N670-E670</f>
        <v>0</v>
      </c>
      <c r="V670" s="55"/>
      <c r="W670" s="55">
        <f t="shared" ref="W670:W690" si="717">Q670-H670</f>
        <v>0</v>
      </c>
      <c r="X670" s="58">
        <f t="shared" ref="X670:X690" si="718">T670/T$299</f>
        <v>0</v>
      </c>
      <c r="Y670" s="55">
        <f t="shared" ref="Y670:Y690" si="719">T670/$AB670</f>
        <v>0</v>
      </c>
      <c r="Z670" s="55">
        <f t="shared" ref="Z670:Z690" si="720">U670/$AB670</f>
        <v>0</v>
      </c>
      <c r="AA670" s="90"/>
      <c r="AB670" s="35">
        <f>IF(DATEDIF(A668,J668,"D")&lt;1,1,DATEDIF(A668,J668,"D"))</f>
        <v>1</v>
      </c>
      <c r="AC670" s="51" t="s">
        <v>366</v>
      </c>
      <c r="AD670" s="2">
        <v>0.7</v>
      </c>
      <c r="AE670" s="47" t="str">
        <f t="shared" si="708"/>
        <v>00-11</v>
      </c>
      <c r="AF670" s="45">
        <f t="shared" si="709"/>
        <v>660747</v>
      </c>
      <c r="AG670" s="45">
        <f t="shared" si="710"/>
        <v>0</v>
      </c>
      <c r="AH670" s="45">
        <f t="shared" si="711"/>
        <v>0</v>
      </c>
      <c r="AI670" s="45">
        <f t="shared" ref="AI670:AI688" si="721">AG670-AH670</f>
        <v>0</v>
      </c>
      <c r="AJ670" s="1">
        <f t="shared" si="712"/>
        <v>0</v>
      </c>
      <c r="AK670" s="1">
        <f t="shared" si="713"/>
        <v>0</v>
      </c>
    </row>
    <row r="671" spans="1:37" ht="15" thickBot="1" x14ac:dyDescent="0.4">
      <c r="A671" s="54" t="str">
        <f t="shared" ref="A671:A690" si="722">J648</f>
        <v>12-14</v>
      </c>
      <c r="B671" s="55">
        <f t="shared" ref="B671:B690" si="723">K648</f>
        <v>162530</v>
      </c>
      <c r="C671" s="60">
        <f t="shared" si="703"/>
        <v>108815</v>
      </c>
      <c r="D671" s="55">
        <f t="shared" si="704"/>
        <v>67</v>
      </c>
      <c r="E671" s="60">
        <f t="shared" si="705"/>
        <v>91934</v>
      </c>
      <c r="F671" s="60"/>
      <c r="G671" s="55">
        <f t="shared" si="706"/>
        <v>56.6</v>
      </c>
      <c r="H671" s="55">
        <f t="shared" si="707"/>
        <v>200749</v>
      </c>
      <c r="J671" s="82" t="str">
        <f t="shared" ref="J671" si="724">S648</f>
        <v>12-14</v>
      </c>
      <c r="K671" s="24">
        <v>162530</v>
      </c>
      <c r="L671" s="24">
        <v>109088</v>
      </c>
      <c r="M671" s="76">
        <v>67.099999999999994</v>
      </c>
      <c r="N671" s="24">
        <v>92371</v>
      </c>
      <c r="O671" s="76">
        <v>56.8</v>
      </c>
      <c r="P671" s="76"/>
      <c r="Q671" s="24">
        <v>201459</v>
      </c>
      <c r="S671" s="59" t="str">
        <f t="shared" si="714"/>
        <v>12-14</v>
      </c>
      <c r="T671" s="60">
        <f t="shared" si="715"/>
        <v>273</v>
      </c>
      <c r="U671" s="60">
        <f t="shared" si="716"/>
        <v>437</v>
      </c>
      <c r="V671" s="60"/>
      <c r="W671" s="60">
        <f t="shared" si="717"/>
        <v>710</v>
      </c>
      <c r="X671" s="61">
        <f t="shared" si="718"/>
        <v>2.4714828897338403E-2</v>
      </c>
      <c r="Y671" s="60">
        <f t="shared" si="719"/>
        <v>273</v>
      </c>
      <c r="Z671" s="60">
        <f t="shared" si="720"/>
        <v>437</v>
      </c>
      <c r="AA671" s="91"/>
      <c r="AB671" s="35">
        <f>AB670</f>
        <v>1</v>
      </c>
      <c r="AC671" s="50">
        <f>C689/B689</f>
        <v>0.77406158771010913</v>
      </c>
      <c r="AD671" s="2">
        <f>AC671/AD670</f>
        <v>1.1058022681572988</v>
      </c>
      <c r="AE671" s="47" t="str">
        <f t="shared" si="708"/>
        <v>12-14</v>
      </c>
      <c r="AF671" s="45">
        <f t="shared" si="709"/>
        <v>162530</v>
      </c>
      <c r="AG671" s="45">
        <f t="shared" si="710"/>
        <v>109088</v>
      </c>
      <c r="AH671" s="45">
        <f t="shared" si="711"/>
        <v>92371</v>
      </c>
      <c r="AI671" s="45">
        <f t="shared" si="721"/>
        <v>16717</v>
      </c>
      <c r="AJ671" s="1">
        <f t="shared" si="712"/>
        <v>273</v>
      </c>
      <c r="AK671" s="1">
        <f t="shared" si="713"/>
        <v>437</v>
      </c>
    </row>
    <row r="672" spans="1:37" ht="15" thickBot="1" x14ac:dyDescent="0.4">
      <c r="A672" s="54" t="str">
        <f t="shared" si="722"/>
        <v>15-19</v>
      </c>
      <c r="B672" s="55">
        <f t="shared" si="723"/>
        <v>256743</v>
      </c>
      <c r="C672" s="60">
        <f t="shared" si="703"/>
        <v>175954</v>
      </c>
      <c r="D672" s="55">
        <f t="shared" si="704"/>
        <v>68.5</v>
      </c>
      <c r="E672" s="60">
        <f t="shared" si="705"/>
        <v>150562</v>
      </c>
      <c r="F672" s="60"/>
      <c r="G672" s="55">
        <f t="shared" si="706"/>
        <v>58.6</v>
      </c>
      <c r="H672" s="55">
        <f t="shared" si="707"/>
        <v>326516</v>
      </c>
      <c r="J672" s="75" t="s">
        <v>309</v>
      </c>
      <c r="K672" s="22">
        <v>256743</v>
      </c>
      <c r="L672" s="22">
        <v>176253</v>
      </c>
      <c r="M672" s="75">
        <v>68.7</v>
      </c>
      <c r="N672" s="22">
        <v>151117</v>
      </c>
      <c r="O672" s="75">
        <v>58.9</v>
      </c>
      <c r="P672" s="75"/>
      <c r="Q672" s="22">
        <v>327370</v>
      </c>
      <c r="S672" s="54" t="str">
        <f t="shared" si="714"/>
        <v>15-19</v>
      </c>
      <c r="T672" s="60">
        <f t="shared" si="715"/>
        <v>299</v>
      </c>
      <c r="U672" s="60">
        <f t="shared" si="716"/>
        <v>555</v>
      </c>
      <c r="V672" s="60"/>
      <c r="W672" s="60">
        <f t="shared" si="717"/>
        <v>854</v>
      </c>
      <c r="X672" s="61">
        <f t="shared" si="718"/>
        <v>2.7068622125656347E-2</v>
      </c>
      <c r="Y672" s="60">
        <f t="shared" si="719"/>
        <v>299</v>
      </c>
      <c r="Z672" s="60">
        <f t="shared" si="720"/>
        <v>555</v>
      </c>
      <c r="AA672" s="91"/>
      <c r="AB672" s="35">
        <f t="shared" ref="AB672:AB690" si="725">AB671</f>
        <v>1</v>
      </c>
      <c r="AC672" s="52" t="s">
        <v>367</v>
      </c>
      <c r="AD672" s="2">
        <v>0.7</v>
      </c>
      <c r="AE672" s="47" t="str">
        <f t="shared" si="708"/>
        <v>15-19</v>
      </c>
      <c r="AF672" s="45">
        <f t="shared" si="709"/>
        <v>256743</v>
      </c>
      <c r="AG672" s="45">
        <f t="shared" si="710"/>
        <v>176253</v>
      </c>
      <c r="AH672" s="45">
        <f t="shared" si="711"/>
        <v>151117</v>
      </c>
      <c r="AI672" s="45">
        <f t="shared" si="721"/>
        <v>25136</v>
      </c>
      <c r="AJ672" s="1">
        <f t="shared" si="712"/>
        <v>299</v>
      </c>
      <c r="AK672" s="1">
        <f t="shared" si="713"/>
        <v>555</v>
      </c>
    </row>
    <row r="673" spans="1:37" ht="15" thickBot="1" x14ac:dyDescent="0.4">
      <c r="A673" s="54" t="str">
        <f t="shared" si="722"/>
        <v>20-24</v>
      </c>
      <c r="B673" s="55">
        <f t="shared" si="723"/>
        <v>277328</v>
      </c>
      <c r="C673" s="55">
        <f t="shared" si="703"/>
        <v>182646</v>
      </c>
      <c r="D673" s="55">
        <f t="shared" si="704"/>
        <v>65.900000000000006</v>
      </c>
      <c r="E673" s="55">
        <f t="shared" si="705"/>
        <v>149809</v>
      </c>
      <c r="F673" s="55"/>
      <c r="G673" s="55">
        <f t="shared" si="706"/>
        <v>54</v>
      </c>
      <c r="H673" s="55">
        <f t="shared" si="707"/>
        <v>332455</v>
      </c>
      <c r="J673" s="76" t="s">
        <v>310</v>
      </c>
      <c r="K673" s="24">
        <v>277328</v>
      </c>
      <c r="L673" s="24">
        <v>182979</v>
      </c>
      <c r="M673" s="76">
        <v>66</v>
      </c>
      <c r="N673" s="24">
        <v>150286</v>
      </c>
      <c r="O673" s="76">
        <v>54.2</v>
      </c>
      <c r="P673" s="76"/>
      <c r="Q673" s="24">
        <v>333265</v>
      </c>
      <c r="S673" s="57" t="str">
        <f t="shared" si="714"/>
        <v>20-24</v>
      </c>
      <c r="T673" s="56">
        <f t="shared" si="715"/>
        <v>333</v>
      </c>
      <c r="U673" s="56">
        <f t="shared" si="716"/>
        <v>477</v>
      </c>
      <c r="V673" s="56"/>
      <c r="W673" s="56">
        <f t="shared" si="717"/>
        <v>810</v>
      </c>
      <c r="X673" s="62">
        <f t="shared" si="718"/>
        <v>3.0146659424225963E-2</v>
      </c>
      <c r="Y673" s="55">
        <f t="shared" si="719"/>
        <v>333</v>
      </c>
      <c r="Z673" s="55">
        <f t="shared" si="720"/>
        <v>477</v>
      </c>
      <c r="AA673" s="90"/>
      <c r="AB673" s="35">
        <f t="shared" si="725"/>
        <v>1</v>
      </c>
      <c r="AC673" s="50">
        <f>E689/B689</f>
        <v>0.68912749857755895</v>
      </c>
      <c r="AD673" s="2">
        <f>AC673/AD672</f>
        <v>0.9844678551107986</v>
      </c>
      <c r="AE673" s="47" t="str">
        <f t="shared" si="708"/>
        <v>20-24</v>
      </c>
      <c r="AF673" s="45">
        <f t="shared" si="709"/>
        <v>277328</v>
      </c>
      <c r="AG673" s="45">
        <f t="shared" si="710"/>
        <v>182979</v>
      </c>
      <c r="AH673" s="45">
        <f t="shared" si="711"/>
        <v>150286</v>
      </c>
      <c r="AI673" s="45">
        <f t="shared" si="721"/>
        <v>32693</v>
      </c>
      <c r="AJ673" s="1">
        <f t="shared" si="712"/>
        <v>333</v>
      </c>
      <c r="AK673" s="1">
        <f t="shared" si="713"/>
        <v>477</v>
      </c>
    </row>
    <row r="674" spans="1:37" ht="15" thickBot="1" x14ac:dyDescent="0.4">
      <c r="A674" s="54" t="str">
        <f t="shared" si="722"/>
        <v>25-29</v>
      </c>
      <c r="B674" s="55">
        <f t="shared" si="723"/>
        <v>314508</v>
      </c>
      <c r="C674" s="55">
        <f t="shared" si="703"/>
        <v>200673</v>
      </c>
      <c r="D674" s="55">
        <f t="shared" si="704"/>
        <v>63.8</v>
      </c>
      <c r="E674" s="55">
        <f t="shared" si="705"/>
        <v>167503</v>
      </c>
      <c r="F674" s="55"/>
      <c r="G674" s="55">
        <f t="shared" si="706"/>
        <v>53.3</v>
      </c>
      <c r="H674" s="55">
        <f t="shared" si="707"/>
        <v>368176</v>
      </c>
      <c r="J674" s="75" t="s">
        <v>311</v>
      </c>
      <c r="K674" s="22">
        <v>314508</v>
      </c>
      <c r="L674" s="22">
        <v>201026</v>
      </c>
      <c r="M674" s="75">
        <v>63.9</v>
      </c>
      <c r="N674" s="22">
        <v>167963</v>
      </c>
      <c r="O674" s="75">
        <v>53.4</v>
      </c>
      <c r="P674" s="75"/>
      <c r="Q674" s="22">
        <v>368989</v>
      </c>
      <c r="S674" s="54" t="str">
        <f t="shared" si="714"/>
        <v>25-29</v>
      </c>
      <c r="T674" s="55">
        <f t="shared" si="715"/>
        <v>353</v>
      </c>
      <c r="U674" s="55">
        <f t="shared" si="716"/>
        <v>460</v>
      </c>
      <c r="V674" s="55"/>
      <c r="W674" s="55">
        <f t="shared" si="717"/>
        <v>813</v>
      </c>
      <c r="X674" s="58">
        <f t="shared" si="718"/>
        <v>3.1957269599855148E-2</v>
      </c>
      <c r="Y674" s="55">
        <f t="shared" si="719"/>
        <v>353</v>
      </c>
      <c r="Z674" s="55">
        <f t="shared" si="720"/>
        <v>460</v>
      </c>
      <c r="AA674" s="90"/>
      <c r="AB674" s="35">
        <f t="shared" si="725"/>
        <v>1</v>
      </c>
      <c r="AC674" s="49" t="s">
        <v>363</v>
      </c>
      <c r="AD674" s="35"/>
      <c r="AE674" s="47" t="str">
        <f t="shared" si="708"/>
        <v>25-29</v>
      </c>
      <c r="AF674" s="45">
        <f t="shared" si="709"/>
        <v>314508</v>
      </c>
      <c r="AG674" s="45">
        <f t="shared" si="710"/>
        <v>201026</v>
      </c>
      <c r="AH674" s="45">
        <f t="shared" si="711"/>
        <v>167963</v>
      </c>
      <c r="AI674" s="45">
        <f t="shared" si="721"/>
        <v>33063</v>
      </c>
      <c r="AJ674" s="1">
        <f t="shared" si="712"/>
        <v>353</v>
      </c>
      <c r="AK674" s="1">
        <f t="shared" si="713"/>
        <v>460</v>
      </c>
    </row>
    <row r="675" spans="1:37" ht="15" thickBot="1" x14ac:dyDescent="0.4">
      <c r="A675" s="54" t="str">
        <f t="shared" si="722"/>
        <v>30-34</v>
      </c>
      <c r="B675" s="55">
        <f t="shared" si="723"/>
        <v>356228</v>
      </c>
      <c r="C675" s="55">
        <f t="shared" si="703"/>
        <v>236443</v>
      </c>
      <c r="D675" s="55">
        <f t="shared" si="704"/>
        <v>66.400000000000006</v>
      </c>
      <c r="E675" s="55">
        <f t="shared" si="705"/>
        <v>203039</v>
      </c>
      <c r="F675" s="55"/>
      <c r="G675" s="55">
        <f t="shared" si="706"/>
        <v>57</v>
      </c>
      <c r="H675" s="55">
        <f t="shared" si="707"/>
        <v>439482</v>
      </c>
      <c r="J675" s="76" t="s">
        <v>312</v>
      </c>
      <c r="K675" s="24">
        <v>356228</v>
      </c>
      <c r="L675" s="24">
        <v>236856</v>
      </c>
      <c r="M675" s="76">
        <v>66.5</v>
      </c>
      <c r="N675" s="24">
        <v>203555</v>
      </c>
      <c r="O675" s="76">
        <v>57.1</v>
      </c>
      <c r="P675" s="76"/>
      <c r="Q675" s="24">
        <v>440411</v>
      </c>
      <c r="S675" s="57" t="str">
        <f t="shared" si="714"/>
        <v>30-34</v>
      </c>
      <c r="T675" s="56">
        <f t="shared" si="715"/>
        <v>413</v>
      </c>
      <c r="U675" s="56">
        <f t="shared" si="716"/>
        <v>516</v>
      </c>
      <c r="V675" s="56"/>
      <c r="W675" s="56">
        <f t="shared" si="717"/>
        <v>929</v>
      </c>
      <c r="X675" s="62">
        <f t="shared" si="718"/>
        <v>3.7389100126742715E-2</v>
      </c>
      <c r="Y675" s="55">
        <f t="shared" si="719"/>
        <v>413</v>
      </c>
      <c r="Z675" s="55">
        <f t="shared" si="720"/>
        <v>516</v>
      </c>
      <c r="AA675" s="90"/>
      <c r="AB675" s="35">
        <f t="shared" si="725"/>
        <v>1</v>
      </c>
      <c r="AC675" s="51" t="s">
        <v>366</v>
      </c>
      <c r="AD675" s="2">
        <v>0.7</v>
      </c>
      <c r="AE675" s="47" t="str">
        <f t="shared" si="708"/>
        <v>30-34</v>
      </c>
      <c r="AF675" s="45">
        <f t="shared" si="709"/>
        <v>356228</v>
      </c>
      <c r="AG675" s="45">
        <f t="shared" si="710"/>
        <v>236856</v>
      </c>
      <c r="AH675" s="45">
        <f t="shared" si="711"/>
        <v>203555</v>
      </c>
      <c r="AI675" s="45">
        <f t="shared" si="721"/>
        <v>33301</v>
      </c>
      <c r="AJ675" s="1">
        <f t="shared" si="712"/>
        <v>413</v>
      </c>
      <c r="AK675" s="1">
        <f t="shared" si="713"/>
        <v>516</v>
      </c>
    </row>
    <row r="676" spans="1:37" ht="15" thickBot="1" x14ac:dyDescent="0.4">
      <c r="A676" s="54" t="str">
        <f t="shared" si="722"/>
        <v>35-39</v>
      </c>
      <c r="B676" s="55">
        <f t="shared" si="723"/>
        <v>359302</v>
      </c>
      <c r="C676" s="55">
        <f t="shared" si="703"/>
        <v>254182</v>
      </c>
      <c r="D676" s="55">
        <f t="shared" si="704"/>
        <v>70.7</v>
      </c>
      <c r="E676" s="55">
        <f t="shared" si="705"/>
        <v>222997</v>
      </c>
      <c r="F676" s="55"/>
      <c r="G676" s="55">
        <f t="shared" si="706"/>
        <v>62.1</v>
      </c>
      <c r="H676" s="55">
        <f t="shared" si="707"/>
        <v>477179</v>
      </c>
      <c r="J676" s="75" t="s">
        <v>313</v>
      </c>
      <c r="K676" s="22">
        <v>359302</v>
      </c>
      <c r="L676" s="22">
        <v>254531</v>
      </c>
      <c r="M676" s="75">
        <v>70.8</v>
      </c>
      <c r="N676" s="22">
        <v>223513</v>
      </c>
      <c r="O676" s="75">
        <v>62.2</v>
      </c>
      <c r="P676" s="75"/>
      <c r="Q676" s="22">
        <v>478044</v>
      </c>
      <c r="S676" s="54" t="str">
        <f t="shared" si="714"/>
        <v>35-39</v>
      </c>
      <c r="T676" s="55">
        <f t="shared" si="715"/>
        <v>349</v>
      </c>
      <c r="U676" s="55">
        <f t="shared" si="716"/>
        <v>516</v>
      </c>
      <c r="V676" s="55"/>
      <c r="W676" s="55">
        <f t="shared" si="717"/>
        <v>865</v>
      </c>
      <c r="X676" s="58">
        <f t="shared" si="718"/>
        <v>3.1595147564729316E-2</v>
      </c>
      <c r="Y676" s="55">
        <f t="shared" si="719"/>
        <v>349</v>
      </c>
      <c r="Z676" s="55">
        <f t="shared" si="720"/>
        <v>516</v>
      </c>
      <c r="AA676" s="90"/>
      <c r="AB676" s="35">
        <f t="shared" si="725"/>
        <v>1</v>
      </c>
      <c r="AC676" s="50">
        <f>C690/B690</f>
        <v>0.65839629099522445</v>
      </c>
      <c r="AD676" s="2">
        <f>AC676/AD675</f>
        <v>0.9405661299931779</v>
      </c>
      <c r="AE676" s="47" t="str">
        <f t="shared" si="708"/>
        <v>35-39</v>
      </c>
      <c r="AF676" s="45">
        <f t="shared" si="709"/>
        <v>359302</v>
      </c>
      <c r="AG676" s="45">
        <f t="shared" si="710"/>
        <v>254531</v>
      </c>
      <c r="AH676" s="45">
        <f t="shared" si="711"/>
        <v>223513</v>
      </c>
      <c r="AI676" s="45">
        <f t="shared" si="721"/>
        <v>31018</v>
      </c>
      <c r="AJ676" s="1">
        <f t="shared" si="712"/>
        <v>349</v>
      </c>
      <c r="AK676" s="1">
        <f t="shared" si="713"/>
        <v>516</v>
      </c>
    </row>
    <row r="677" spans="1:37" ht="15" thickBot="1" x14ac:dyDescent="0.4">
      <c r="A677" s="54" t="str">
        <f t="shared" si="722"/>
        <v>40-44</v>
      </c>
      <c r="B677" s="55">
        <f t="shared" si="723"/>
        <v>319889</v>
      </c>
      <c r="C677" s="55">
        <f t="shared" si="703"/>
        <v>237687</v>
      </c>
      <c r="D677" s="55">
        <f t="shared" si="704"/>
        <v>74.3</v>
      </c>
      <c r="E677" s="55">
        <f t="shared" si="705"/>
        <v>213371</v>
      </c>
      <c r="F677" s="55"/>
      <c r="G677" s="55">
        <f t="shared" si="706"/>
        <v>66.7</v>
      </c>
      <c r="H677" s="55">
        <f t="shared" si="707"/>
        <v>451058</v>
      </c>
      <c r="J677" s="76" t="s">
        <v>314</v>
      </c>
      <c r="K677" s="24">
        <v>319889</v>
      </c>
      <c r="L677" s="24">
        <v>237978</v>
      </c>
      <c r="M677" s="76">
        <v>74.400000000000006</v>
      </c>
      <c r="N677" s="24">
        <v>213796</v>
      </c>
      <c r="O677" s="76">
        <v>66.8</v>
      </c>
      <c r="P677" s="76"/>
      <c r="Q677" s="24">
        <v>451774</v>
      </c>
      <c r="S677" s="57" t="str">
        <f t="shared" si="714"/>
        <v>40-44</v>
      </c>
      <c r="T677" s="56">
        <f t="shared" si="715"/>
        <v>291</v>
      </c>
      <c r="U677" s="56">
        <f t="shared" si="716"/>
        <v>425</v>
      </c>
      <c r="V677" s="56"/>
      <c r="W677" s="56">
        <f t="shared" si="717"/>
        <v>716</v>
      </c>
      <c r="X677" s="62">
        <f t="shared" si="718"/>
        <v>2.6344378055404672E-2</v>
      </c>
      <c r="Y677" s="55">
        <f t="shared" si="719"/>
        <v>291</v>
      </c>
      <c r="Z677" s="55">
        <f t="shared" si="720"/>
        <v>425</v>
      </c>
      <c r="AA677" s="90"/>
      <c r="AB677" s="35">
        <f t="shared" si="725"/>
        <v>1</v>
      </c>
      <c r="AC677" s="52" t="s">
        <v>367</v>
      </c>
      <c r="AD677" s="2">
        <v>0.7</v>
      </c>
      <c r="AE677" s="47" t="str">
        <f t="shared" si="708"/>
        <v>40-44</v>
      </c>
      <c r="AF677" s="45">
        <f t="shared" si="709"/>
        <v>319889</v>
      </c>
      <c r="AG677" s="45">
        <f t="shared" si="710"/>
        <v>237978</v>
      </c>
      <c r="AH677" s="45">
        <f t="shared" si="711"/>
        <v>213796</v>
      </c>
      <c r="AI677" s="45">
        <f t="shared" si="721"/>
        <v>24182</v>
      </c>
      <c r="AJ677" s="1">
        <f t="shared" si="712"/>
        <v>291</v>
      </c>
      <c r="AK677" s="1">
        <f t="shared" si="713"/>
        <v>425</v>
      </c>
    </row>
    <row r="678" spans="1:37" ht="15" thickBot="1" x14ac:dyDescent="0.4">
      <c r="A678" s="54" t="str">
        <f t="shared" si="722"/>
        <v>45-49</v>
      </c>
      <c r="B678" s="55">
        <f t="shared" si="723"/>
        <v>288547</v>
      </c>
      <c r="C678" s="55">
        <f t="shared" si="703"/>
        <v>221369</v>
      </c>
      <c r="D678" s="55">
        <f t="shared" si="704"/>
        <v>76.7</v>
      </c>
      <c r="E678" s="55">
        <f t="shared" si="705"/>
        <v>201104</v>
      </c>
      <c r="F678" s="55"/>
      <c r="G678" s="55">
        <f t="shared" si="706"/>
        <v>69.7</v>
      </c>
      <c r="H678" s="55">
        <f t="shared" si="707"/>
        <v>422473</v>
      </c>
      <c r="J678" s="75" t="s">
        <v>315</v>
      </c>
      <c r="K678" s="22">
        <v>288547</v>
      </c>
      <c r="L678" s="22">
        <v>221596</v>
      </c>
      <c r="M678" s="75">
        <v>76.8</v>
      </c>
      <c r="N678" s="22">
        <v>201496</v>
      </c>
      <c r="O678" s="75">
        <v>69.8</v>
      </c>
      <c r="P678" s="75"/>
      <c r="Q678" s="22">
        <v>423092</v>
      </c>
      <c r="S678" s="54" t="str">
        <f t="shared" si="714"/>
        <v>45-49</v>
      </c>
      <c r="T678" s="55">
        <f t="shared" si="715"/>
        <v>227</v>
      </c>
      <c r="U678" s="55">
        <f t="shared" si="716"/>
        <v>392</v>
      </c>
      <c r="V678" s="55"/>
      <c r="W678" s="55">
        <f t="shared" si="717"/>
        <v>619</v>
      </c>
      <c r="X678" s="58">
        <f t="shared" si="718"/>
        <v>2.0550425493391273E-2</v>
      </c>
      <c r="Y678" s="55">
        <f t="shared" si="719"/>
        <v>227</v>
      </c>
      <c r="Z678" s="55">
        <f t="shared" si="720"/>
        <v>392</v>
      </c>
      <c r="AA678" s="90"/>
      <c r="AB678" s="35">
        <f t="shared" si="725"/>
        <v>1</v>
      </c>
      <c r="AC678" s="50">
        <f>E690/B690</f>
        <v>0.58615360365382474</v>
      </c>
      <c r="AD678" s="2">
        <f>AC678/AD677</f>
        <v>0.83736229093403536</v>
      </c>
      <c r="AE678" s="47" t="str">
        <f t="shared" si="708"/>
        <v>45-49</v>
      </c>
      <c r="AF678" s="45">
        <f t="shared" si="709"/>
        <v>288547</v>
      </c>
      <c r="AG678" s="45">
        <f t="shared" si="710"/>
        <v>221596</v>
      </c>
      <c r="AH678" s="45">
        <f t="shared" si="711"/>
        <v>201496</v>
      </c>
      <c r="AI678" s="45">
        <f t="shared" si="721"/>
        <v>20100</v>
      </c>
      <c r="AJ678" s="1">
        <f t="shared" si="712"/>
        <v>227</v>
      </c>
      <c r="AK678" s="1">
        <f t="shared" si="713"/>
        <v>392</v>
      </c>
    </row>
    <row r="679" spans="1:37" ht="15" thickBot="1" x14ac:dyDescent="0.4">
      <c r="A679" s="54" t="str">
        <f t="shared" si="722"/>
        <v>50-54</v>
      </c>
      <c r="B679" s="55">
        <f t="shared" si="723"/>
        <v>266491</v>
      </c>
      <c r="C679" s="55">
        <f t="shared" si="703"/>
        <v>213157</v>
      </c>
      <c r="D679" s="55">
        <f t="shared" si="704"/>
        <v>80</v>
      </c>
      <c r="E679" s="55">
        <f t="shared" si="705"/>
        <v>195873</v>
      </c>
      <c r="F679" s="55"/>
      <c r="G679" s="55">
        <f t="shared" si="706"/>
        <v>73.5</v>
      </c>
      <c r="H679" s="55">
        <f t="shared" si="707"/>
        <v>409030</v>
      </c>
      <c r="J679" s="76" t="s">
        <v>316</v>
      </c>
      <c r="K679" s="24">
        <v>266491</v>
      </c>
      <c r="L679" s="24">
        <v>213344</v>
      </c>
      <c r="M679" s="76">
        <v>80.099999999999994</v>
      </c>
      <c r="N679" s="24">
        <v>196160</v>
      </c>
      <c r="O679" s="76">
        <v>73.599999999999994</v>
      </c>
      <c r="P679" s="76"/>
      <c r="Q679" s="24">
        <v>409504</v>
      </c>
      <c r="S679" s="57" t="str">
        <f t="shared" si="714"/>
        <v>50-54</v>
      </c>
      <c r="T679" s="56">
        <f t="shared" si="715"/>
        <v>187</v>
      </c>
      <c r="U679" s="56">
        <f t="shared" si="716"/>
        <v>287</v>
      </c>
      <c r="V679" s="56"/>
      <c r="W679" s="56">
        <f t="shared" si="717"/>
        <v>474</v>
      </c>
      <c r="X679" s="62">
        <f t="shared" si="718"/>
        <v>1.6929205142132898E-2</v>
      </c>
      <c r="Y679" s="55">
        <f t="shared" si="719"/>
        <v>187</v>
      </c>
      <c r="Z679" s="55">
        <f t="shared" si="720"/>
        <v>287</v>
      </c>
      <c r="AA679" s="90"/>
      <c r="AB679" s="35">
        <f t="shared" si="725"/>
        <v>1</v>
      </c>
      <c r="AC679" s="35"/>
      <c r="AD679" s="36"/>
      <c r="AE679" s="47" t="str">
        <f t="shared" si="708"/>
        <v>50-54</v>
      </c>
      <c r="AF679" s="45">
        <f t="shared" si="709"/>
        <v>266491</v>
      </c>
      <c r="AG679" s="45">
        <f t="shared" si="710"/>
        <v>213344</v>
      </c>
      <c r="AH679" s="45">
        <f t="shared" si="711"/>
        <v>196160</v>
      </c>
      <c r="AI679" s="45">
        <f t="shared" si="721"/>
        <v>17184</v>
      </c>
      <c r="AJ679" s="1">
        <f t="shared" si="712"/>
        <v>187</v>
      </c>
      <c r="AK679" s="1">
        <f t="shared" si="713"/>
        <v>287</v>
      </c>
    </row>
    <row r="680" spans="1:37" ht="15" thickBot="1" x14ac:dyDescent="0.4">
      <c r="A680" s="54" t="str">
        <f t="shared" si="722"/>
        <v>55-59</v>
      </c>
      <c r="B680" s="55">
        <f t="shared" si="723"/>
        <v>284260</v>
      </c>
      <c r="C680" s="55">
        <f t="shared" si="703"/>
        <v>229224</v>
      </c>
      <c r="D680" s="55">
        <f t="shared" si="704"/>
        <v>80.599999999999994</v>
      </c>
      <c r="E680" s="55">
        <f t="shared" si="705"/>
        <v>211461</v>
      </c>
      <c r="F680" s="55"/>
      <c r="G680" s="55">
        <f t="shared" si="706"/>
        <v>74.400000000000006</v>
      </c>
      <c r="H680" s="55">
        <f t="shared" si="707"/>
        <v>440685</v>
      </c>
      <c r="J680" s="75" t="s">
        <v>317</v>
      </c>
      <c r="K680" s="22">
        <v>284260</v>
      </c>
      <c r="L680" s="22">
        <v>229388</v>
      </c>
      <c r="M680" s="75">
        <v>80.7</v>
      </c>
      <c r="N680" s="22">
        <v>211743</v>
      </c>
      <c r="O680" s="75">
        <v>74.5</v>
      </c>
      <c r="P680" s="75"/>
      <c r="Q680" s="22">
        <v>441131</v>
      </c>
      <c r="S680" s="54" t="str">
        <f t="shared" si="714"/>
        <v>55-59</v>
      </c>
      <c r="T680" s="55">
        <f t="shared" si="715"/>
        <v>164</v>
      </c>
      <c r="U680" s="55">
        <f t="shared" si="716"/>
        <v>282</v>
      </c>
      <c r="V680" s="55"/>
      <c r="W680" s="55">
        <f t="shared" si="717"/>
        <v>446</v>
      </c>
      <c r="X680" s="58">
        <f t="shared" si="718"/>
        <v>1.4847003440159334E-2</v>
      </c>
      <c r="Y680" s="55">
        <f t="shared" si="719"/>
        <v>164</v>
      </c>
      <c r="Z680" s="55">
        <f t="shared" si="720"/>
        <v>282</v>
      </c>
      <c r="AA680" s="90"/>
      <c r="AB680" s="35">
        <f t="shared" si="725"/>
        <v>1</v>
      </c>
      <c r="AC680" s="65">
        <f>J668</f>
        <v>44432</v>
      </c>
      <c r="AD680" s="36"/>
      <c r="AE680" s="47" t="str">
        <f t="shared" si="708"/>
        <v>55-59</v>
      </c>
      <c r="AF680" s="45">
        <f t="shared" si="709"/>
        <v>284260</v>
      </c>
      <c r="AG680" s="45">
        <f t="shared" si="710"/>
        <v>229388</v>
      </c>
      <c r="AH680" s="45">
        <f t="shared" si="711"/>
        <v>211743</v>
      </c>
      <c r="AI680" s="45">
        <f t="shared" si="721"/>
        <v>17645</v>
      </c>
      <c r="AJ680" s="1">
        <f t="shared" si="712"/>
        <v>164</v>
      </c>
      <c r="AK680" s="1">
        <f t="shared" si="713"/>
        <v>282</v>
      </c>
    </row>
    <row r="681" spans="1:37" ht="15" thickBot="1" x14ac:dyDescent="0.4">
      <c r="A681" s="54" t="str">
        <f t="shared" si="722"/>
        <v>60-64</v>
      </c>
      <c r="B681" s="55">
        <f t="shared" si="723"/>
        <v>264339</v>
      </c>
      <c r="C681" s="55">
        <f t="shared" si="703"/>
        <v>228297</v>
      </c>
      <c r="D681" s="55">
        <f t="shared" si="704"/>
        <v>86.4</v>
      </c>
      <c r="E681" s="55">
        <f t="shared" si="705"/>
        <v>214468</v>
      </c>
      <c r="F681" s="55"/>
      <c r="G681" s="55">
        <f t="shared" si="706"/>
        <v>81.099999999999994</v>
      </c>
      <c r="H681" s="55">
        <f t="shared" si="707"/>
        <v>442765</v>
      </c>
      <c r="J681" s="76" t="s">
        <v>318</v>
      </c>
      <c r="K681" s="24">
        <v>264339</v>
      </c>
      <c r="L681" s="24">
        <v>228407</v>
      </c>
      <c r="M681" s="76">
        <v>86.4</v>
      </c>
      <c r="N681" s="24">
        <v>214688</v>
      </c>
      <c r="O681" s="76">
        <v>81.2</v>
      </c>
      <c r="P681" s="76"/>
      <c r="Q681" s="24">
        <v>443095</v>
      </c>
      <c r="S681" s="57" t="str">
        <f t="shared" si="714"/>
        <v>60-64</v>
      </c>
      <c r="T681" s="56">
        <f t="shared" si="715"/>
        <v>110</v>
      </c>
      <c r="U681" s="56">
        <f t="shared" si="716"/>
        <v>220</v>
      </c>
      <c r="V681" s="56"/>
      <c r="W681" s="56">
        <f t="shared" si="717"/>
        <v>330</v>
      </c>
      <c r="X681" s="62">
        <f t="shared" si="718"/>
        <v>9.9583559659605289E-3</v>
      </c>
      <c r="Y681" s="55">
        <f t="shared" si="719"/>
        <v>110</v>
      </c>
      <c r="Z681" s="55">
        <f t="shared" si="720"/>
        <v>220</v>
      </c>
      <c r="AA681" s="90"/>
      <c r="AB681" s="35">
        <f t="shared" si="725"/>
        <v>1</v>
      </c>
      <c r="AC681" s="49" t="s">
        <v>365</v>
      </c>
      <c r="AD681" s="35"/>
      <c r="AE681" s="47" t="str">
        <f t="shared" si="708"/>
        <v>60-64</v>
      </c>
      <c r="AF681" s="45">
        <f t="shared" si="709"/>
        <v>264339</v>
      </c>
      <c r="AG681" s="45">
        <f t="shared" si="710"/>
        <v>228407</v>
      </c>
      <c r="AH681" s="45">
        <f t="shared" si="711"/>
        <v>214688</v>
      </c>
      <c r="AI681" s="45">
        <f t="shared" si="721"/>
        <v>13719</v>
      </c>
      <c r="AJ681" s="1">
        <f t="shared" si="712"/>
        <v>110</v>
      </c>
      <c r="AK681" s="1">
        <f t="shared" si="713"/>
        <v>220</v>
      </c>
    </row>
    <row r="682" spans="1:37" ht="15" thickBot="1" x14ac:dyDescent="0.4">
      <c r="A682" s="54" t="str">
        <f t="shared" si="722"/>
        <v>65-69</v>
      </c>
      <c r="B682" s="55">
        <f t="shared" si="723"/>
        <v>210073</v>
      </c>
      <c r="C682" s="55">
        <f t="shared" si="703"/>
        <v>190850</v>
      </c>
      <c r="D682" s="55">
        <f t="shared" si="704"/>
        <v>90.8</v>
      </c>
      <c r="E682" s="55">
        <f t="shared" si="705"/>
        <v>183498</v>
      </c>
      <c r="F682" s="55"/>
      <c r="G682" s="55">
        <f t="shared" si="706"/>
        <v>87.3</v>
      </c>
      <c r="H682" s="55">
        <f t="shared" si="707"/>
        <v>374348</v>
      </c>
      <c r="J682" s="75" t="s">
        <v>319</v>
      </c>
      <c r="K682" s="22">
        <v>210073</v>
      </c>
      <c r="L682" s="22">
        <v>190920</v>
      </c>
      <c r="M682" s="75">
        <v>90.9</v>
      </c>
      <c r="N682" s="22">
        <v>183623</v>
      </c>
      <c r="O682" s="75">
        <v>87.4</v>
      </c>
      <c r="P682" s="75"/>
      <c r="Q682" s="22">
        <v>374543</v>
      </c>
      <c r="S682" s="54" t="str">
        <f t="shared" si="714"/>
        <v>65-69</v>
      </c>
      <c r="T682" s="55">
        <f t="shared" si="715"/>
        <v>70</v>
      </c>
      <c r="U682" s="55">
        <f t="shared" si="716"/>
        <v>125</v>
      </c>
      <c r="V682" s="55"/>
      <c r="W682" s="55">
        <f t="shared" si="717"/>
        <v>195</v>
      </c>
      <c r="X682" s="58">
        <f t="shared" si="718"/>
        <v>6.3371356147021544E-3</v>
      </c>
      <c r="Y682" s="55">
        <f t="shared" si="719"/>
        <v>70</v>
      </c>
      <c r="Z682" s="55">
        <f t="shared" si="720"/>
        <v>125</v>
      </c>
      <c r="AA682" s="90"/>
      <c r="AB682" s="35">
        <f t="shared" si="725"/>
        <v>1</v>
      </c>
      <c r="AC682" s="51" t="s">
        <v>366</v>
      </c>
      <c r="AD682" s="2">
        <v>0.7</v>
      </c>
      <c r="AE682" s="47" t="str">
        <f t="shared" si="708"/>
        <v>65-69</v>
      </c>
      <c r="AF682" s="45">
        <f t="shared" si="709"/>
        <v>210073</v>
      </c>
      <c r="AG682" s="45">
        <f t="shared" si="710"/>
        <v>190920</v>
      </c>
      <c r="AH682" s="45">
        <f t="shared" si="711"/>
        <v>183623</v>
      </c>
      <c r="AI682" s="45">
        <f t="shared" si="721"/>
        <v>7297</v>
      </c>
      <c r="AJ682" s="1">
        <f t="shared" si="712"/>
        <v>70</v>
      </c>
      <c r="AK682" s="1">
        <f t="shared" si="713"/>
        <v>125</v>
      </c>
    </row>
    <row r="683" spans="1:37" ht="15" thickBot="1" x14ac:dyDescent="0.4">
      <c r="A683" s="54" t="str">
        <f t="shared" si="722"/>
        <v>70-74</v>
      </c>
      <c r="B683" s="55">
        <f t="shared" si="723"/>
        <v>157657</v>
      </c>
      <c r="C683" s="55">
        <f t="shared" si="703"/>
        <v>146225</v>
      </c>
      <c r="D683" s="55">
        <f t="shared" si="704"/>
        <v>92.8</v>
      </c>
      <c r="E683" s="55">
        <f t="shared" si="705"/>
        <v>143760</v>
      </c>
      <c r="F683" s="55"/>
      <c r="G683" s="55">
        <f t="shared" si="706"/>
        <v>91.2</v>
      </c>
      <c r="H683" s="55">
        <f t="shared" si="707"/>
        <v>289985</v>
      </c>
      <c r="J683" s="76" t="s">
        <v>320</v>
      </c>
      <c r="K683" s="24">
        <v>157657</v>
      </c>
      <c r="L683" s="24">
        <v>146279</v>
      </c>
      <c r="M683" s="76">
        <v>92.8</v>
      </c>
      <c r="N683" s="24">
        <v>143838</v>
      </c>
      <c r="O683" s="76">
        <v>91.2</v>
      </c>
      <c r="P683" s="76"/>
      <c r="Q683" s="24">
        <v>290117</v>
      </c>
      <c r="S683" s="57" t="str">
        <f t="shared" si="714"/>
        <v>70-74</v>
      </c>
      <c r="T683" s="56">
        <f t="shared" si="715"/>
        <v>54</v>
      </c>
      <c r="U683" s="56">
        <f t="shared" si="716"/>
        <v>78</v>
      </c>
      <c r="V683" s="56"/>
      <c r="W683" s="56">
        <f t="shared" si="717"/>
        <v>132</v>
      </c>
      <c r="X683" s="62">
        <f t="shared" si="718"/>
        <v>4.8886474741988047E-3</v>
      </c>
      <c r="Y683" s="55">
        <f t="shared" si="719"/>
        <v>54</v>
      </c>
      <c r="Z683" s="55">
        <f t="shared" si="720"/>
        <v>78</v>
      </c>
      <c r="AA683" s="90"/>
      <c r="AB683" s="35">
        <f t="shared" si="725"/>
        <v>1</v>
      </c>
      <c r="AC683" s="50">
        <f>L689/K689</f>
        <v>0.7749046831545755</v>
      </c>
      <c r="AD683" s="2">
        <f>AC683/AD682</f>
        <v>1.1070066902208222</v>
      </c>
      <c r="AE683" s="48" t="str">
        <f t="shared" si="708"/>
        <v>70-74</v>
      </c>
      <c r="AF683" s="45">
        <f t="shared" si="709"/>
        <v>157657</v>
      </c>
      <c r="AG683" s="45">
        <f t="shared" si="710"/>
        <v>146279</v>
      </c>
      <c r="AH683" s="45">
        <f t="shared" si="711"/>
        <v>143838</v>
      </c>
      <c r="AI683" s="46">
        <f t="shared" si="721"/>
        <v>2441</v>
      </c>
      <c r="AJ683" s="1">
        <f t="shared" si="712"/>
        <v>54</v>
      </c>
      <c r="AK683" s="1">
        <f t="shared" si="713"/>
        <v>78</v>
      </c>
    </row>
    <row r="684" spans="1:37" ht="15" thickBot="1" x14ac:dyDescent="0.4">
      <c r="A684" s="54" t="str">
        <f t="shared" si="722"/>
        <v>75-79</v>
      </c>
      <c r="B684" s="55">
        <f t="shared" si="723"/>
        <v>102977</v>
      </c>
      <c r="C684" s="55">
        <f t="shared" si="703"/>
        <v>94171</v>
      </c>
      <c r="D684" s="55">
        <f t="shared" si="704"/>
        <v>91.5</v>
      </c>
      <c r="E684" s="55">
        <f t="shared" si="705"/>
        <v>92504</v>
      </c>
      <c r="F684" s="55"/>
      <c r="G684" s="55">
        <f t="shared" si="706"/>
        <v>89.8</v>
      </c>
      <c r="H684" s="55">
        <f t="shared" si="707"/>
        <v>186675</v>
      </c>
      <c r="J684" s="75" t="s">
        <v>321</v>
      </c>
      <c r="K684" s="22">
        <v>102977</v>
      </c>
      <c r="L684" s="22">
        <v>94193</v>
      </c>
      <c r="M684" s="75">
        <v>91.5</v>
      </c>
      <c r="N684" s="22">
        <v>92532</v>
      </c>
      <c r="O684" s="75">
        <v>89.9</v>
      </c>
      <c r="P684" s="75"/>
      <c r="Q684" s="22">
        <v>186725</v>
      </c>
      <c r="S684" s="54" t="str">
        <f t="shared" si="714"/>
        <v>75-79</v>
      </c>
      <c r="T684" s="55">
        <f t="shared" si="715"/>
        <v>22</v>
      </c>
      <c r="U684" s="55">
        <f t="shared" si="716"/>
        <v>28</v>
      </c>
      <c r="V684" s="55"/>
      <c r="W684" s="55">
        <f t="shared" si="717"/>
        <v>50</v>
      </c>
      <c r="X684" s="58">
        <f t="shared" si="718"/>
        <v>1.991671193192106E-3</v>
      </c>
      <c r="Y684" s="55">
        <f t="shared" si="719"/>
        <v>22</v>
      </c>
      <c r="Z684" s="55">
        <f t="shared" si="720"/>
        <v>28</v>
      </c>
      <c r="AA684" s="90"/>
      <c r="AB684" s="35">
        <f t="shared" si="725"/>
        <v>1</v>
      </c>
      <c r="AC684" s="51" t="s">
        <v>367</v>
      </c>
      <c r="AD684" s="2">
        <v>0.7</v>
      </c>
      <c r="AE684" s="48" t="str">
        <f t="shared" si="708"/>
        <v>75-79</v>
      </c>
      <c r="AF684" s="45">
        <f t="shared" si="709"/>
        <v>102977</v>
      </c>
      <c r="AG684" s="45">
        <f t="shared" si="710"/>
        <v>94193</v>
      </c>
      <c r="AH684" s="45">
        <f t="shared" si="711"/>
        <v>92532</v>
      </c>
      <c r="AI684" s="46">
        <f t="shared" si="721"/>
        <v>1661</v>
      </c>
      <c r="AJ684" s="1">
        <f t="shared" si="712"/>
        <v>22</v>
      </c>
      <c r="AK684" s="1">
        <f t="shared" si="713"/>
        <v>28</v>
      </c>
    </row>
    <row r="685" spans="1:37" ht="15" thickBot="1" x14ac:dyDescent="0.4">
      <c r="A685" s="54" t="str">
        <f t="shared" si="722"/>
        <v>80-84</v>
      </c>
      <c r="B685" s="55">
        <f t="shared" si="723"/>
        <v>68566</v>
      </c>
      <c r="C685" s="55">
        <f t="shared" si="703"/>
        <v>62355</v>
      </c>
      <c r="D685" s="55">
        <f t="shared" si="704"/>
        <v>90.9</v>
      </c>
      <c r="E685" s="55">
        <f t="shared" si="705"/>
        <v>61234</v>
      </c>
      <c r="F685" s="55"/>
      <c r="G685" s="55">
        <f t="shared" si="706"/>
        <v>89.3</v>
      </c>
      <c r="H685" s="55">
        <f t="shared" si="707"/>
        <v>123589</v>
      </c>
      <c r="J685" s="76" t="s">
        <v>322</v>
      </c>
      <c r="K685" s="24">
        <v>68566</v>
      </c>
      <c r="L685" s="24">
        <v>62361</v>
      </c>
      <c r="M685" s="76">
        <v>91</v>
      </c>
      <c r="N685" s="24">
        <v>61242</v>
      </c>
      <c r="O685" s="76">
        <v>89.3</v>
      </c>
      <c r="P685" s="76"/>
      <c r="Q685" s="24">
        <v>123603</v>
      </c>
      <c r="S685" s="57" t="str">
        <f t="shared" si="714"/>
        <v>80-84</v>
      </c>
      <c r="T685" s="56">
        <f t="shared" si="715"/>
        <v>6</v>
      </c>
      <c r="U685" s="56">
        <f t="shared" si="716"/>
        <v>8</v>
      </c>
      <c r="V685" s="56"/>
      <c r="W685" s="56">
        <f t="shared" si="717"/>
        <v>14</v>
      </c>
      <c r="X685" s="62">
        <f t="shared" si="718"/>
        <v>5.4318305268875606E-4</v>
      </c>
      <c r="Y685" s="55">
        <f t="shared" si="719"/>
        <v>6</v>
      </c>
      <c r="Z685" s="55">
        <f t="shared" si="720"/>
        <v>8</v>
      </c>
      <c r="AA685" s="90"/>
      <c r="AB685" s="35">
        <f t="shared" si="725"/>
        <v>1</v>
      </c>
      <c r="AC685" s="50">
        <f>N689/K689</f>
        <v>0.69041540596733963</v>
      </c>
      <c r="AD685" s="2">
        <f>AC685/AD684</f>
        <v>0.98630772281048529</v>
      </c>
      <c r="AE685" s="48" t="str">
        <f t="shared" si="708"/>
        <v>80-84</v>
      </c>
      <c r="AF685" s="45">
        <f t="shared" si="709"/>
        <v>68566</v>
      </c>
      <c r="AG685" s="45">
        <f t="shared" si="710"/>
        <v>62361</v>
      </c>
      <c r="AH685" s="45">
        <f t="shared" si="711"/>
        <v>61242</v>
      </c>
      <c r="AI685" s="46">
        <f t="shared" si="721"/>
        <v>1119</v>
      </c>
      <c r="AJ685" s="1">
        <f t="shared" si="712"/>
        <v>6</v>
      </c>
      <c r="AK685" s="1">
        <f t="shared" si="713"/>
        <v>8</v>
      </c>
    </row>
    <row r="686" spans="1:37" ht="15" thickBot="1" x14ac:dyDescent="0.4">
      <c r="A686" s="54" t="str">
        <f t="shared" si="722"/>
        <v>85-89</v>
      </c>
      <c r="B686" s="55">
        <f t="shared" si="723"/>
        <v>44034</v>
      </c>
      <c r="C686" s="55">
        <f t="shared" si="703"/>
        <v>39806</v>
      </c>
      <c r="D686" s="55">
        <f t="shared" si="704"/>
        <v>90.4</v>
      </c>
      <c r="E686" s="55">
        <f t="shared" si="705"/>
        <v>39032</v>
      </c>
      <c r="F686" s="55"/>
      <c r="G686" s="55">
        <f t="shared" si="706"/>
        <v>88.6</v>
      </c>
      <c r="H686" s="55">
        <f t="shared" si="707"/>
        <v>78838</v>
      </c>
      <c r="J686" s="75" t="s">
        <v>323</v>
      </c>
      <c r="K686" s="22">
        <v>44034</v>
      </c>
      <c r="L686" s="22">
        <v>39814</v>
      </c>
      <c r="M686" s="75">
        <v>90.4</v>
      </c>
      <c r="N686" s="22">
        <v>39039</v>
      </c>
      <c r="O686" s="75">
        <v>88.7</v>
      </c>
      <c r="P686" s="75"/>
      <c r="Q686" s="22">
        <v>78853</v>
      </c>
      <c r="S686" s="54" t="str">
        <f t="shared" si="714"/>
        <v>85-89</v>
      </c>
      <c r="T686" s="55">
        <f t="shared" si="715"/>
        <v>8</v>
      </c>
      <c r="U686" s="55">
        <f t="shared" si="716"/>
        <v>7</v>
      </c>
      <c r="V686" s="55"/>
      <c r="W686" s="55">
        <f t="shared" si="717"/>
        <v>15</v>
      </c>
      <c r="X686" s="58">
        <f t="shared" si="718"/>
        <v>7.2424407025167478E-4</v>
      </c>
      <c r="Y686" s="55">
        <f t="shared" si="719"/>
        <v>8</v>
      </c>
      <c r="Z686" s="55">
        <f t="shared" si="720"/>
        <v>7</v>
      </c>
      <c r="AA686" s="90"/>
      <c r="AB686" s="35">
        <f t="shared" si="725"/>
        <v>1</v>
      </c>
      <c r="AC686" s="49" t="s">
        <v>362</v>
      </c>
      <c r="AD686" s="35"/>
      <c r="AE686" s="48" t="str">
        <f t="shared" si="708"/>
        <v>85-89</v>
      </c>
      <c r="AF686" s="45">
        <f t="shared" si="709"/>
        <v>44034</v>
      </c>
      <c r="AG686" s="45">
        <f t="shared" si="710"/>
        <v>39814</v>
      </c>
      <c r="AH686" s="45">
        <f t="shared" si="711"/>
        <v>39039</v>
      </c>
      <c r="AI686" s="46">
        <f t="shared" si="721"/>
        <v>775</v>
      </c>
      <c r="AJ686" s="1">
        <f t="shared" si="712"/>
        <v>8</v>
      </c>
      <c r="AK686" s="1">
        <f t="shared" si="713"/>
        <v>7</v>
      </c>
    </row>
    <row r="687" spans="1:37" ht="15" thickBot="1" x14ac:dyDescent="0.4">
      <c r="A687" s="54" t="str">
        <f t="shared" si="722"/>
        <v>90+</v>
      </c>
      <c r="B687" s="55">
        <f t="shared" si="723"/>
        <v>27669</v>
      </c>
      <c r="C687" s="55">
        <f t="shared" si="703"/>
        <v>25276</v>
      </c>
      <c r="D687" s="55">
        <f t="shared" si="704"/>
        <v>91.3</v>
      </c>
      <c r="E687" s="55">
        <f t="shared" si="705"/>
        <v>24788</v>
      </c>
      <c r="F687" s="55"/>
      <c r="G687" s="55">
        <f t="shared" si="706"/>
        <v>89.6</v>
      </c>
      <c r="H687" s="55">
        <f t="shared" si="707"/>
        <v>50064</v>
      </c>
      <c r="J687" s="76" t="s">
        <v>324</v>
      </c>
      <c r="K687" s="24">
        <v>27669</v>
      </c>
      <c r="L687" s="24">
        <v>25277</v>
      </c>
      <c r="M687" s="76">
        <v>91.3</v>
      </c>
      <c r="N687" s="24">
        <v>24794</v>
      </c>
      <c r="O687" s="76">
        <v>89.6</v>
      </c>
      <c r="P687" s="76"/>
      <c r="Q687" s="24">
        <v>50071</v>
      </c>
      <c r="S687" s="57" t="str">
        <f t="shared" si="714"/>
        <v>90+</v>
      </c>
      <c r="T687" s="56">
        <f t="shared" si="715"/>
        <v>1</v>
      </c>
      <c r="U687" s="56">
        <f t="shared" si="716"/>
        <v>6</v>
      </c>
      <c r="V687" s="56"/>
      <c r="W687" s="56">
        <f t="shared" si="717"/>
        <v>7</v>
      </c>
      <c r="X687" s="62">
        <f t="shared" si="718"/>
        <v>9.0530508781459348E-5</v>
      </c>
      <c r="Y687" s="55">
        <f t="shared" si="719"/>
        <v>1</v>
      </c>
      <c r="Z687" s="55">
        <f t="shared" si="720"/>
        <v>6</v>
      </c>
      <c r="AA687" s="90"/>
      <c r="AB687" s="35">
        <f t="shared" si="725"/>
        <v>1</v>
      </c>
      <c r="AC687" s="51" t="s">
        <v>366</v>
      </c>
      <c r="AD687" s="2">
        <v>0.7</v>
      </c>
      <c r="AE687" s="48" t="str">
        <f t="shared" si="708"/>
        <v>90+</v>
      </c>
      <c r="AF687" s="45">
        <f t="shared" si="709"/>
        <v>27669</v>
      </c>
      <c r="AG687" s="45">
        <f t="shared" si="710"/>
        <v>25277</v>
      </c>
      <c r="AH687" s="45">
        <f t="shared" si="711"/>
        <v>24794</v>
      </c>
      <c r="AI687" s="46">
        <f t="shared" si="721"/>
        <v>483</v>
      </c>
      <c r="AJ687" s="1">
        <f t="shared" si="712"/>
        <v>1</v>
      </c>
      <c r="AK687" s="1">
        <f t="shared" si="713"/>
        <v>6</v>
      </c>
    </row>
    <row r="688" spans="1:37" ht="15" thickBot="1" x14ac:dyDescent="0.4">
      <c r="A688" s="54" t="str">
        <f t="shared" si="722"/>
        <v>Unknown</v>
      </c>
      <c r="B688" s="55" t="str">
        <f t="shared" si="723"/>
        <v>NA</v>
      </c>
      <c r="C688" s="55">
        <f t="shared" si="703"/>
        <v>64224</v>
      </c>
      <c r="D688" s="55" t="str">
        <f t="shared" si="704"/>
        <v>NA</v>
      </c>
      <c r="E688" s="55">
        <f t="shared" si="705"/>
        <v>24968</v>
      </c>
      <c r="F688" s="55"/>
      <c r="G688" s="55" t="str">
        <f t="shared" si="706"/>
        <v>NA</v>
      </c>
      <c r="H688" s="55">
        <f t="shared" si="707"/>
        <v>89192</v>
      </c>
      <c r="J688" s="75" t="s">
        <v>325</v>
      </c>
      <c r="K688" s="75" t="s">
        <v>326</v>
      </c>
      <c r="L688" s="22">
        <v>64235</v>
      </c>
      <c r="M688" s="75" t="s">
        <v>326</v>
      </c>
      <c r="N688" s="22">
        <v>24993</v>
      </c>
      <c r="O688" s="75" t="s">
        <v>326</v>
      </c>
      <c r="P688" s="75"/>
      <c r="Q688" s="22">
        <v>89228</v>
      </c>
      <c r="S688" s="54" t="str">
        <f t="shared" si="714"/>
        <v>Unknown</v>
      </c>
      <c r="T688" s="54">
        <f t="shared" si="715"/>
        <v>11</v>
      </c>
      <c r="U688" s="54">
        <f t="shared" si="716"/>
        <v>25</v>
      </c>
      <c r="V688" s="54"/>
      <c r="W688" s="54">
        <f t="shared" si="717"/>
        <v>36</v>
      </c>
      <c r="X688" s="58">
        <f t="shared" si="718"/>
        <v>9.9583559659605298E-4</v>
      </c>
      <c r="Y688" s="55">
        <f t="shared" si="719"/>
        <v>11</v>
      </c>
      <c r="Z688" s="55">
        <f t="shared" si="720"/>
        <v>25</v>
      </c>
      <c r="AA688" s="90"/>
      <c r="AB688" s="35">
        <f t="shared" si="725"/>
        <v>1</v>
      </c>
      <c r="AC688" s="50">
        <f>L690/K690</f>
        <v>0.65911340565690624</v>
      </c>
      <c r="AD688" s="2">
        <f>AC688/AD687</f>
        <v>0.94159057950986613</v>
      </c>
      <c r="AE688" s="47" t="str">
        <f t="shared" si="708"/>
        <v>Unknown</v>
      </c>
      <c r="AF688" s="45" t="str">
        <f t="shared" si="709"/>
        <v>NA</v>
      </c>
      <c r="AG688" s="45">
        <f t="shared" si="710"/>
        <v>64235</v>
      </c>
      <c r="AH688" s="45">
        <f t="shared" si="711"/>
        <v>24993</v>
      </c>
      <c r="AI688" s="45">
        <f t="shared" si="721"/>
        <v>39242</v>
      </c>
      <c r="AJ688" s="1">
        <f t="shared" si="712"/>
        <v>11</v>
      </c>
      <c r="AK688" s="1">
        <f t="shared" si="713"/>
        <v>25</v>
      </c>
    </row>
    <row r="689" spans="1:38" ht="15" thickBot="1" x14ac:dyDescent="0.4">
      <c r="A689" s="54" t="str">
        <f t="shared" si="722"/>
        <v>12+</v>
      </c>
      <c r="B689" s="55">
        <f t="shared" si="723"/>
        <v>3761140</v>
      </c>
      <c r="C689" s="55">
        <f t="shared" si="703"/>
        <v>2911354</v>
      </c>
      <c r="D689" s="55">
        <f t="shared" si="704"/>
        <v>77.400000000000006</v>
      </c>
      <c r="E689" s="55">
        <f t="shared" si="705"/>
        <v>2591905</v>
      </c>
      <c r="F689" s="55"/>
      <c r="G689" s="55">
        <f t="shared" si="706"/>
        <v>68.900000000000006</v>
      </c>
      <c r="H689" s="55">
        <f t="shared" si="707"/>
        <v>5503259</v>
      </c>
      <c r="J689" s="76" t="s">
        <v>327</v>
      </c>
      <c r="K689" s="24">
        <v>3761140</v>
      </c>
      <c r="L689" s="24">
        <v>2914525</v>
      </c>
      <c r="M689" s="76">
        <v>77.5</v>
      </c>
      <c r="N689" s="24">
        <v>2596749</v>
      </c>
      <c r="O689" s="76">
        <v>69</v>
      </c>
      <c r="P689" s="76"/>
      <c r="Q689" s="24">
        <v>5511274</v>
      </c>
      <c r="S689" s="57" t="str">
        <f t="shared" si="714"/>
        <v>12+</v>
      </c>
      <c r="T689" s="60">
        <f>L689-C689</f>
        <v>3171</v>
      </c>
      <c r="U689" s="60">
        <f t="shared" si="716"/>
        <v>4844</v>
      </c>
      <c r="V689" s="60"/>
      <c r="W689" s="63">
        <f t="shared" si="717"/>
        <v>8015</v>
      </c>
      <c r="X689" s="62">
        <f t="shared" si="718"/>
        <v>0.28707224334600762</v>
      </c>
      <c r="Y689" s="60">
        <f t="shared" si="719"/>
        <v>3171</v>
      </c>
      <c r="Z689" s="60">
        <f t="shared" si="720"/>
        <v>4844</v>
      </c>
      <c r="AA689" s="91"/>
      <c r="AB689" s="35">
        <f t="shared" si="725"/>
        <v>1</v>
      </c>
      <c r="AC689" s="51" t="s">
        <v>367</v>
      </c>
      <c r="AD689" s="2">
        <v>0.7</v>
      </c>
      <c r="AE689" s="35"/>
      <c r="AF689" s="35"/>
      <c r="AG689" s="38"/>
      <c r="AH689" s="35"/>
      <c r="AI689" s="35"/>
      <c r="AJ689" s="35"/>
      <c r="AK689" s="35"/>
    </row>
    <row r="690" spans="1:38" x14ac:dyDescent="0.35">
      <c r="A690" s="54" t="str">
        <f t="shared" si="722"/>
        <v>ALL</v>
      </c>
      <c r="B690" s="55">
        <f t="shared" si="723"/>
        <v>4421887</v>
      </c>
      <c r="C690" s="55">
        <f t="shared" si="703"/>
        <v>2911354</v>
      </c>
      <c r="D690" s="55">
        <f t="shared" si="704"/>
        <v>65.8</v>
      </c>
      <c r="E690" s="55">
        <f t="shared" si="705"/>
        <v>2591905</v>
      </c>
      <c r="F690" s="55"/>
      <c r="G690" s="55">
        <f t="shared" si="706"/>
        <v>58.6</v>
      </c>
      <c r="H690" s="55">
        <f t="shared" si="707"/>
        <v>5503259</v>
      </c>
      <c r="J690" s="75" t="s">
        <v>328</v>
      </c>
      <c r="K690" s="22">
        <v>4421887</v>
      </c>
      <c r="L690" s="22">
        <v>2914525</v>
      </c>
      <c r="M690" s="75">
        <v>65.900000000000006</v>
      </c>
      <c r="N690" s="22">
        <v>2596749</v>
      </c>
      <c r="O690" s="75">
        <v>58.7</v>
      </c>
      <c r="P690" s="75"/>
      <c r="Q690" s="22">
        <v>5511274</v>
      </c>
      <c r="S690" s="54" t="str">
        <f t="shared" si="714"/>
        <v>ALL</v>
      </c>
      <c r="T690" s="60">
        <f t="shared" ref="T690" si="726">L690-C690</f>
        <v>3171</v>
      </c>
      <c r="U690" s="60">
        <f t="shared" si="716"/>
        <v>4844</v>
      </c>
      <c r="V690" s="60"/>
      <c r="W690" s="63">
        <f t="shared" si="717"/>
        <v>8015</v>
      </c>
      <c r="X690" s="58">
        <f t="shared" si="718"/>
        <v>0.28707224334600762</v>
      </c>
      <c r="Y690" s="60">
        <f t="shared" si="719"/>
        <v>3171</v>
      </c>
      <c r="Z690" s="60">
        <f t="shared" si="720"/>
        <v>4844</v>
      </c>
      <c r="AA690" s="91"/>
      <c r="AB690" s="35">
        <f t="shared" si="725"/>
        <v>1</v>
      </c>
      <c r="AC690" s="50">
        <f>N690/K690</f>
        <v>0.58724906357851292</v>
      </c>
      <c r="AD690" s="2">
        <f>AC690/AD689</f>
        <v>0.8389272336835899</v>
      </c>
      <c r="AE690" s="35"/>
      <c r="AF690" s="35"/>
      <c r="AG690" s="2">
        <f>T689/L689</f>
        <v>1.0879989020509346E-3</v>
      </c>
      <c r="AH690" s="2">
        <f>U689/N689</f>
        <v>1.8654094022949464E-3</v>
      </c>
      <c r="AI690" s="2">
        <f>W689/Q689</f>
        <v>1.4542916937172784E-3</v>
      </c>
      <c r="AJ690" s="35"/>
      <c r="AK690" s="35"/>
    </row>
    <row r="691" spans="1:38" x14ac:dyDescent="0.35">
      <c r="A691" s="110">
        <f>J668</f>
        <v>44432</v>
      </c>
      <c r="B691" s="110"/>
      <c r="C691" s="110"/>
      <c r="D691" s="110"/>
      <c r="E691" s="110"/>
      <c r="F691" s="110"/>
      <c r="G691" s="110"/>
      <c r="H691" s="110"/>
      <c r="J691" s="110">
        <v>44433</v>
      </c>
      <c r="K691" s="110"/>
      <c r="L691" s="110"/>
      <c r="M691" s="110"/>
      <c r="N691" s="110"/>
      <c r="O691" s="110"/>
      <c r="P691" s="110"/>
      <c r="Q691" s="110"/>
      <c r="S691" s="113" t="str">
        <f>"Change " &amp; TEXT(A691,"DDDD MMM DD, YYYY") &amp; " -  " &amp;TEXT(J691,"DDDD MMM DD, YYYY")</f>
        <v>Change Tuesday Aug 24, 2021 -  Wednesday Aug 25, 2021</v>
      </c>
      <c r="T691" s="113"/>
      <c r="U691" s="113"/>
      <c r="V691" s="113"/>
      <c r="W691" s="113"/>
      <c r="X691" s="113"/>
      <c r="Y691" s="113"/>
      <c r="Z691" s="113"/>
      <c r="AA691" s="88"/>
      <c r="AB691" s="35"/>
      <c r="AC691" s="65">
        <f>J691</f>
        <v>44433</v>
      </c>
      <c r="AD691" s="35"/>
      <c r="AE691" s="35"/>
      <c r="AF691" s="35"/>
      <c r="AG691" s="35"/>
      <c r="AH691" s="35"/>
      <c r="AI691" s="35"/>
      <c r="AJ691" s="35"/>
      <c r="AK691" s="35"/>
      <c r="AL691" s="35"/>
    </row>
    <row r="692" spans="1:38" ht="36" thickBot="1" x14ac:dyDescent="0.4">
      <c r="A692" s="53" t="str">
        <f>J669</f>
        <v>Age group</v>
      </c>
      <c r="B692" s="53" t="str">
        <f t="shared" ref="B692" si="727">K669</f>
        <v>Population</v>
      </c>
      <c r="C692" s="53" t="str">
        <f t="shared" ref="C692:C713" si="728">L669</f>
        <v>At least 1 dose</v>
      </c>
      <c r="D692" s="53" t="str">
        <f t="shared" ref="D692:D713" si="729">M669</f>
        <v>% of population with at least 1 dose</v>
      </c>
      <c r="E692" s="53" t="str">
        <f t="shared" ref="E692:E713" si="730">N669</f>
        <v>2 doses</v>
      </c>
      <c r="F692" s="53"/>
      <c r="G692" s="53" t="str">
        <f t="shared" ref="G692:G713" si="731">O669</f>
        <v>% of population fully vaccinated</v>
      </c>
      <c r="H692" s="53" t="str">
        <f t="shared" ref="H692:H713" si="732">Q669</f>
        <v>Total administered</v>
      </c>
      <c r="J692" s="25" t="s">
        <v>305</v>
      </c>
      <c r="K692" s="25" t="s">
        <v>2</v>
      </c>
      <c r="L692" s="25" t="s">
        <v>368</v>
      </c>
      <c r="M692" s="25" t="s">
        <v>306</v>
      </c>
      <c r="N692" s="25" t="s">
        <v>369</v>
      </c>
      <c r="O692" s="25" t="s">
        <v>307</v>
      </c>
      <c r="P692" s="25"/>
      <c r="Q692" s="25" t="s">
        <v>304</v>
      </c>
      <c r="S692" s="53" t="s">
        <v>305</v>
      </c>
      <c r="T692" s="53" t="s">
        <v>302</v>
      </c>
      <c r="U692" s="53" t="s">
        <v>303</v>
      </c>
      <c r="V692" s="53" t="s">
        <v>390</v>
      </c>
      <c r="W692" s="53" t="s">
        <v>304</v>
      </c>
      <c r="X692" s="53" t="s">
        <v>335</v>
      </c>
      <c r="Y692" s="53" t="s">
        <v>336</v>
      </c>
      <c r="Z692" s="53" t="s">
        <v>337</v>
      </c>
      <c r="AA692" s="53" t="s">
        <v>391</v>
      </c>
      <c r="AB692" s="35"/>
      <c r="AC692" s="49" t="s">
        <v>365</v>
      </c>
      <c r="AD692" s="64"/>
      <c r="AE692" s="47" t="str">
        <f t="shared" ref="AE692:AE711" si="733">J692</f>
        <v>Age group</v>
      </c>
      <c r="AF692" s="47" t="str">
        <f t="shared" ref="AF692:AF711" si="734">K692</f>
        <v>Population</v>
      </c>
      <c r="AG692" s="47" t="str">
        <f t="shared" ref="AG692:AG711" si="735">L692</f>
        <v>At least 1 dose</v>
      </c>
      <c r="AH692" s="47" t="str">
        <f t="shared" ref="AH692:AH711" si="736">N692</f>
        <v>2 doses</v>
      </c>
      <c r="AI692" s="47" t="s">
        <v>334</v>
      </c>
      <c r="AJ692" s="47" t="str">
        <f t="shared" ref="AJ692:AJ711" si="737">T692</f>
        <v>Dose 1</v>
      </c>
      <c r="AK692" s="47" t="str">
        <f t="shared" ref="AK692:AK711" si="738">U692</f>
        <v>Dose 2</v>
      </c>
      <c r="AL692" s="35"/>
    </row>
    <row r="693" spans="1:38" ht="15" thickBot="1" x14ac:dyDescent="0.4">
      <c r="A693" s="54" t="str">
        <f>J670</f>
        <v>00-11</v>
      </c>
      <c r="B693" s="55">
        <f>K670</f>
        <v>660747</v>
      </c>
      <c r="C693" s="55">
        <f t="shared" si="728"/>
        <v>0</v>
      </c>
      <c r="D693" s="55">
        <f t="shared" si="729"/>
        <v>0</v>
      </c>
      <c r="E693" s="55">
        <f t="shared" si="730"/>
        <v>0</v>
      </c>
      <c r="F693" s="55"/>
      <c r="G693" s="55">
        <f t="shared" si="731"/>
        <v>0</v>
      </c>
      <c r="H693" s="55">
        <f t="shared" si="732"/>
        <v>0</v>
      </c>
      <c r="J693" s="75" t="s">
        <v>308</v>
      </c>
      <c r="K693" s="22">
        <v>660747</v>
      </c>
      <c r="L693" s="75">
        <v>0</v>
      </c>
      <c r="M693" s="75">
        <v>0</v>
      </c>
      <c r="N693" s="75">
        <v>0</v>
      </c>
      <c r="O693" s="75">
        <v>0</v>
      </c>
      <c r="P693" s="75"/>
      <c r="Q693" s="75">
        <v>0</v>
      </c>
      <c r="S693" s="54" t="str">
        <f t="shared" ref="S693:S713" si="739">A693</f>
        <v>00-11</v>
      </c>
      <c r="T693" s="55">
        <f t="shared" ref="T693:T711" si="740">L693-C693</f>
        <v>0</v>
      </c>
      <c r="U693" s="55">
        <f t="shared" ref="U693:U713" si="741">N693-E693</f>
        <v>0</v>
      </c>
      <c r="V693" s="55"/>
      <c r="W693" s="55">
        <f t="shared" ref="W693:W713" si="742">Q693-H693</f>
        <v>0</v>
      </c>
      <c r="X693" s="58">
        <f t="shared" ref="X693:X713" si="743">T693/T$299</f>
        <v>0</v>
      </c>
      <c r="Y693" s="55">
        <f t="shared" ref="Y693:Y713" si="744">T693/$AB693</f>
        <v>0</v>
      </c>
      <c r="Z693" s="55">
        <f t="shared" ref="Z693:Z713" si="745">U693/$AB693</f>
        <v>0</v>
      </c>
      <c r="AA693" s="90"/>
      <c r="AB693" s="35">
        <f>IF(DATEDIF(A691,J691,"D")&lt;1,1,DATEDIF(A691,J691,"D"))</f>
        <v>1</v>
      </c>
      <c r="AC693" s="51" t="s">
        <v>366</v>
      </c>
      <c r="AD693" s="2">
        <v>0.7</v>
      </c>
      <c r="AE693" s="47" t="str">
        <f t="shared" si="733"/>
        <v>00-11</v>
      </c>
      <c r="AF693" s="45">
        <f t="shared" si="734"/>
        <v>660747</v>
      </c>
      <c r="AG693" s="45">
        <f t="shared" si="735"/>
        <v>0</v>
      </c>
      <c r="AH693" s="45">
        <f t="shared" si="736"/>
        <v>0</v>
      </c>
      <c r="AI693" s="45">
        <f t="shared" ref="AI693:AI711" si="746">AG693-AH693</f>
        <v>0</v>
      </c>
      <c r="AJ693" s="1">
        <f t="shared" si="737"/>
        <v>0</v>
      </c>
      <c r="AK693" s="1">
        <f t="shared" si="738"/>
        <v>0</v>
      </c>
      <c r="AL693" s="35"/>
    </row>
    <row r="694" spans="1:38" ht="15" thickBot="1" x14ac:dyDescent="0.4">
      <c r="A694" s="54" t="str">
        <f t="shared" ref="A694:A713" si="747">J671</f>
        <v>12-14</v>
      </c>
      <c r="B694" s="55">
        <f t="shared" ref="B694:B713" si="748">K671</f>
        <v>162530</v>
      </c>
      <c r="C694" s="60">
        <f t="shared" si="728"/>
        <v>109088</v>
      </c>
      <c r="D694" s="55">
        <f t="shared" si="729"/>
        <v>67.099999999999994</v>
      </c>
      <c r="E694" s="60">
        <f t="shared" si="730"/>
        <v>92371</v>
      </c>
      <c r="F694" s="60"/>
      <c r="G694" s="55">
        <f t="shared" si="731"/>
        <v>56.8</v>
      </c>
      <c r="H694" s="55">
        <f t="shared" si="732"/>
        <v>201459</v>
      </c>
      <c r="J694" s="82" t="str">
        <f t="shared" ref="J694" si="749">S671</f>
        <v>12-14</v>
      </c>
      <c r="K694" s="24">
        <v>162530</v>
      </c>
      <c r="L694" s="24">
        <v>109353</v>
      </c>
      <c r="M694" s="76">
        <v>67.3</v>
      </c>
      <c r="N694" s="24">
        <v>92829</v>
      </c>
      <c r="O694" s="76">
        <v>57.1</v>
      </c>
      <c r="P694" s="76"/>
      <c r="Q694" s="24">
        <v>202182</v>
      </c>
      <c r="S694" s="59" t="str">
        <f t="shared" si="739"/>
        <v>12-14</v>
      </c>
      <c r="T694" s="60">
        <f t="shared" si="740"/>
        <v>265</v>
      </c>
      <c r="U694" s="60">
        <f t="shared" si="741"/>
        <v>458</v>
      </c>
      <c r="V694" s="60"/>
      <c r="W694" s="60">
        <f t="shared" si="742"/>
        <v>723</v>
      </c>
      <c r="X694" s="61">
        <f t="shared" si="743"/>
        <v>2.3990584827086728E-2</v>
      </c>
      <c r="Y694" s="60">
        <f t="shared" si="744"/>
        <v>265</v>
      </c>
      <c r="Z694" s="60">
        <f t="shared" si="745"/>
        <v>458</v>
      </c>
      <c r="AA694" s="91"/>
      <c r="AB694" s="35">
        <f>AB693</f>
        <v>1</v>
      </c>
      <c r="AC694" s="50">
        <f>C712/B712</f>
        <v>0.7749046831545755</v>
      </c>
      <c r="AD694" s="2">
        <f>AC694/AD693</f>
        <v>1.1070066902208222</v>
      </c>
      <c r="AE694" s="47" t="str">
        <f t="shared" si="733"/>
        <v>12-14</v>
      </c>
      <c r="AF694" s="45">
        <f t="shared" si="734"/>
        <v>162530</v>
      </c>
      <c r="AG694" s="45">
        <f t="shared" si="735"/>
        <v>109353</v>
      </c>
      <c r="AH694" s="45">
        <f t="shared" si="736"/>
        <v>92829</v>
      </c>
      <c r="AI694" s="45">
        <f t="shared" si="746"/>
        <v>16524</v>
      </c>
      <c r="AJ694" s="1">
        <f t="shared" si="737"/>
        <v>265</v>
      </c>
      <c r="AK694" s="1">
        <f t="shared" si="738"/>
        <v>458</v>
      </c>
      <c r="AL694" s="35"/>
    </row>
    <row r="695" spans="1:38" ht="15" thickBot="1" x14ac:dyDescent="0.4">
      <c r="A695" s="54" t="str">
        <f t="shared" si="747"/>
        <v>15-19</v>
      </c>
      <c r="B695" s="55">
        <f t="shared" si="748"/>
        <v>256743</v>
      </c>
      <c r="C695" s="60">
        <f t="shared" si="728"/>
        <v>176253</v>
      </c>
      <c r="D695" s="55">
        <f t="shared" si="729"/>
        <v>68.7</v>
      </c>
      <c r="E695" s="60">
        <f t="shared" si="730"/>
        <v>151117</v>
      </c>
      <c r="F695" s="60"/>
      <c r="G695" s="55">
        <f t="shared" si="731"/>
        <v>58.9</v>
      </c>
      <c r="H695" s="55">
        <f t="shared" si="732"/>
        <v>327370</v>
      </c>
      <c r="J695" s="75" t="s">
        <v>309</v>
      </c>
      <c r="K695" s="22">
        <v>256743</v>
      </c>
      <c r="L695" s="22">
        <v>176626</v>
      </c>
      <c r="M695" s="75">
        <v>68.8</v>
      </c>
      <c r="N695" s="22">
        <v>151690</v>
      </c>
      <c r="O695" s="75">
        <v>59.1</v>
      </c>
      <c r="P695" s="75"/>
      <c r="Q695" s="22">
        <v>328316</v>
      </c>
      <c r="S695" s="54" t="str">
        <f t="shared" si="739"/>
        <v>15-19</v>
      </c>
      <c r="T695" s="60">
        <f t="shared" si="740"/>
        <v>373</v>
      </c>
      <c r="U695" s="60">
        <f t="shared" si="741"/>
        <v>573</v>
      </c>
      <c r="V695" s="60"/>
      <c r="W695" s="60">
        <f t="shared" si="742"/>
        <v>946</v>
      </c>
      <c r="X695" s="61">
        <f t="shared" si="743"/>
        <v>3.3767879775484337E-2</v>
      </c>
      <c r="Y695" s="60">
        <f t="shared" si="744"/>
        <v>373</v>
      </c>
      <c r="Z695" s="60">
        <f t="shared" si="745"/>
        <v>573</v>
      </c>
      <c r="AA695" s="91"/>
      <c r="AB695" s="35">
        <f t="shared" ref="AB695:AB713" si="750">AB694</f>
        <v>1</v>
      </c>
      <c r="AC695" s="52" t="s">
        <v>367</v>
      </c>
      <c r="AD695" s="2">
        <v>0.7</v>
      </c>
      <c r="AE695" s="47" t="str">
        <f t="shared" si="733"/>
        <v>15-19</v>
      </c>
      <c r="AF695" s="45">
        <f t="shared" si="734"/>
        <v>256743</v>
      </c>
      <c r="AG695" s="45">
        <f t="shared" si="735"/>
        <v>176626</v>
      </c>
      <c r="AH695" s="45">
        <f t="shared" si="736"/>
        <v>151690</v>
      </c>
      <c r="AI695" s="45">
        <f t="shared" si="746"/>
        <v>24936</v>
      </c>
      <c r="AJ695" s="1">
        <f t="shared" si="737"/>
        <v>373</v>
      </c>
      <c r="AK695" s="1">
        <f t="shared" si="738"/>
        <v>573</v>
      </c>
      <c r="AL695" s="35"/>
    </row>
    <row r="696" spans="1:38" ht="15" thickBot="1" x14ac:dyDescent="0.4">
      <c r="A696" s="54" t="str">
        <f t="shared" si="747"/>
        <v>20-24</v>
      </c>
      <c r="B696" s="55">
        <f t="shared" si="748"/>
        <v>277328</v>
      </c>
      <c r="C696" s="55">
        <f t="shared" si="728"/>
        <v>182979</v>
      </c>
      <c r="D696" s="55">
        <f t="shared" si="729"/>
        <v>66</v>
      </c>
      <c r="E696" s="55">
        <f t="shared" si="730"/>
        <v>150286</v>
      </c>
      <c r="F696" s="55"/>
      <c r="G696" s="55">
        <f t="shared" si="731"/>
        <v>54.2</v>
      </c>
      <c r="H696" s="55">
        <f t="shared" si="732"/>
        <v>333265</v>
      </c>
      <c r="J696" s="76" t="s">
        <v>310</v>
      </c>
      <c r="K696" s="24">
        <v>277328</v>
      </c>
      <c r="L696" s="24">
        <v>183371</v>
      </c>
      <c r="M696" s="76">
        <v>66.099999999999994</v>
      </c>
      <c r="N696" s="24">
        <v>150779</v>
      </c>
      <c r="O696" s="76">
        <v>54.4</v>
      </c>
      <c r="P696" s="76"/>
      <c r="Q696" s="24">
        <v>334150</v>
      </c>
      <c r="S696" s="57" t="str">
        <f t="shared" si="739"/>
        <v>20-24</v>
      </c>
      <c r="T696" s="56">
        <f t="shared" si="740"/>
        <v>392</v>
      </c>
      <c r="U696" s="56">
        <f t="shared" si="741"/>
        <v>493</v>
      </c>
      <c r="V696" s="56"/>
      <c r="W696" s="56">
        <f t="shared" si="742"/>
        <v>885</v>
      </c>
      <c r="X696" s="62">
        <f t="shared" si="743"/>
        <v>3.5487959442332066E-2</v>
      </c>
      <c r="Y696" s="55">
        <f t="shared" si="744"/>
        <v>392</v>
      </c>
      <c r="Z696" s="55">
        <f t="shared" si="745"/>
        <v>493</v>
      </c>
      <c r="AA696" s="90"/>
      <c r="AB696" s="35">
        <f t="shared" si="750"/>
        <v>1</v>
      </c>
      <c r="AC696" s="50">
        <f>E712/B712</f>
        <v>0.69041540596733963</v>
      </c>
      <c r="AD696" s="2">
        <f>AC696/AD695</f>
        <v>0.98630772281048529</v>
      </c>
      <c r="AE696" s="47" t="str">
        <f t="shared" si="733"/>
        <v>20-24</v>
      </c>
      <c r="AF696" s="45">
        <f t="shared" si="734"/>
        <v>277328</v>
      </c>
      <c r="AG696" s="45">
        <f t="shared" si="735"/>
        <v>183371</v>
      </c>
      <c r="AH696" s="45">
        <f t="shared" si="736"/>
        <v>150779</v>
      </c>
      <c r="AI696" s="45">
        <f t="shared" si="746"/>
        <v>32592</v>
      </c>
      <c r="AJ696" s="1">
        <f t="shared" si="737"/>
        <v>392</v>
      </c>
      <c r="AK696" s="1">
        <f t="shared" si="738"/>
        <v>493</v>
      </c>
      <c r="AL696" s="35"/>
    </row>
    <row r="697" spans="1:38" ht="15" thickBot="1" x14ac:dyDescent="0.4">
      <c r="A697" s="54" t="str">
        <f t="shared" si="747"/>
        <v>25-29</v>
      </c>
      <c r="B697" s="55">
        <f t="shared" si="748"/>
        <v>314508</v>
      </c>
      <c r="C697" s="55">
        <f t="shared" si="728"/>
        <v>201026</v>
      </c>
      <c r="D697" s="55">
        <f t="shared" si="729"/>
        <v>63.9</v>
      </c>
      <c r="E697" s="55">
        <f t="shared" si="730"/>
        <v>167963</v>
      </c>
      <c r="F697" s="55"/>
      <c r="G697" s="55">
        <f t="shared" si="731"/>
        <v>53.4</v>
      </c>
      <c r="H697" s="55">
        <f t="shared" si="732"/>
        <v>368989</v>
      </c>
      <c r="J697" s="75" t="s">
        <v>311</v>
      </c>
      <c r="K697" s="22">
        <v>314508</v>
      </c>
      <c r="L697" s="22">
        <v>201471</v>
      </c>
      <c r="M697" s="75">
        <v>64.099999999999994</v>
      </c>
      <c r="N697" s="22">
        <v>168481</v>
      </c>
      <c r="O697" s="75">
        <v>53.6</v>
      </c>
      <c r="P697" s="75"/>
      <c r="Q697" s="22">
        <v>369952</v>
      </c>
      <c r="S697" s="54" t="str">
        <f t="shared" si="739"/>
        <v>25-29</v>
      </c>
      <c r="T697" s="55">
        <f t="shared" si="740"/>
        <v>445</v>
      </c>
      <c r="U697" s="55">
        <f t="shared" si="741"/>
        <v>518</v>
      </c>
      <c r="V697" s="55"/>
      <c r="W697" s="55">
        <f t="shared" si="742"/>
        <v>963</v>
      </c>
      <c r="X697" s="58">
        <f t="shared" si="743"/>
        <v>4.0286076407749415E-2</v>
      </c>
      <c r="Y697" s="55">
        <f t="shared" si="744"/>
        <v>445</v>
      </c>
      <c r="Z697" s="55">
        <f t="shared" si="745"/>
        <v>518</v>
      </c>
      <c r="AA697" s="90"/>
      <c r="AB697" s="35">
        <f t="shared" si="750"/>
        <v>1</v>
      </c>
      <c r="AC697" s="49" t="s">
        <v>363</v>
      </c>
      <c r="AD697" s="35"/>
      <c r="AE697" s="47" t="str">
        <f t="shared" si="733"/>
        <v>25-29</v>
      </c>
      <c r="AF697" s="45">
        <f t="shared" si="734"/>
        <v>314508</v>
      </c>
      <c r="AG697" s="45">
        <f t="shared" si="735"/>
        <v>201471</v>
      </c>
      <c r="AH697" s="45">
        <f t="shared" si="736"/>
        <v>168481</v>
      </c>
      <c r="AI697" s="45">
        <f t="shared" si="746"/>
        <v>32990</v>
      </c>
      <c r="AJ697" s="1">
        <f t="shared" si="737"/>
        <v>445</v>
      </c>
      <c r="AK697" s="1">
        <f t="shared" si="738"/>
        <v>518</v>
      </c>
      <c r="AL697" s="35"/>
    </row>
    <row r="698" spans="1:38" ht="15" thickBot="1" x14ac:dyDescent="0.4">
      <c r="A698" s="54" t="str">
        <f t="shared" si="747"/>
        <v>30-34</v>
      </c>
      <c r="B698" s="55">
        <f t="shared" si="748"/>
        <v>356228</v>
      </c>
      <c r="C698" s="55">
        <f t="shared" si="728"/>
        <v>236856</v>
      </c>
      <c r="D698" s="55">
        <f t="shared" si="729"/>
        <v>66.5</v>
      </c>
      <c r="E698" s="55">
        <f t="shared" si="730"/>
        <v>203555</v>
      </c>
      <c r="F698" s="55"/>
      <c r="G698" s="55">
        <f t="shared" si="731"/>
        <v>57.1</v>
      </c>
      <c r="H698" s="55">
        <f t="shared" si="732"/>
        <v>440411</v>
      </c>
      <c r="J698" s="76" t="s">
        <v>312</v>
      </c>
      <c r="K698" s="24">
        <v>356228</v>
      </c>
      <c r="L698" s="24">
        <v>237306</v>
      </c>
      <c r="M698" s="76">
        <v>66.599999999999994</v>
      </c>
      <c r="N698" s="24">
        <v>204118</v>
      </c>
      <c r="O698" s="76">
        <v>57.3</v>
      </c>
      <c r="P698" s="76"/>
      <c r="Q698" s="24">
        <v>441424</v>
      </c>
      <c r="S698" s="57" t="str">
        <f t="shared" si="739"/>
        <v>30-34</v>
      </c>
      <c r="T698" s="56">
        <f t="shared" si="740"/>
        <v>450</v>
      </c>
      <c r="U698" s="56">
        <f t="shared" si="741"/>
        <v>563</v>
      </c>
      <c r="V698" s="56"/>
      <c r="W698" s="56">
        <f t="shared" si="742"/>
        <v>1013</v>
      </c>
      <c r="X698" s="62">
        <f t="shared" si="743"/>
        <v>4.0738728951656707E-2</v>
      </c>
      <c r="Y698" s="55">
        <f t="shared" si="744"/>
        <v>450</v>
      </c>
      <c r="Z698" s="55">
        <f t="shared" si="745"/>
        <v>563</v>
      </c>
      <c r="AA698" s="90"/>
      <c r="AB698" s="35">
        <f t="shared" si="750"/>
        <v>1</v>
      </c>
      <c r="AC698" s="51" t="s">
        <v>366</v>
      </c>
      <c r="AD698" s="2">
        <v>0.7</v>
      </c>
      <c r="AE698" s="47" t="str">
        <f t="shared" si="733"/>
        <v>30-34</v>
      </c>
      <c r="AF698" s="45">
        <f t="shared" si="734"/>
        <v>356228</v>
      </c>
      <c r="AG698" s="45">
        <f t="shared" si="735"/>
        <v>237306</v>
      </c>
      <c r="AH698" s="45">
        <f t="shared" si="736"/>
        <v>204118</v>
      </c>
      <c r="AI698" s="45">
        <f t="shared" si="746"/>
        <v>33188</v>
      </c>
      <c r="AJ698" s="1">
        <f t="shared" si="737"/>
        <v>450</v>
      </c>
      <c r="AK698" s="1">
        <f t="shared" si="738"/>
        <v>563</v>
      </c>
      <c r="AL698" s="35"/>
    </row>
    <row r="699" spans="1:38" ht="15" thickBot="1" x14ac:dyDescent="0.4">
      <c r="A699" s="54" t="str">
        <f t="shared" si="747"/>
        <v>35-39</v>
      </c>
      <c r="B699" s="55">
        <f t="shared" si="748"/>
        <v>359302</v>
      </c>
      <c r="C699" s="55">
        <f t="shared" si="728"/>
        <v>254531</v>
      </c>
      <c r="D699" s="55">
        <f t="shared" si="729"/>
        <v>70.8</v>
      </c>
      <c r="E699" s="55">
        <f t="shared" si="730"/>
        <v>223513</v>
      </c>
      <c r="F699" s="55"/>
      <c r="G699" s="55">
        <f t="shared" si="731"/>
        <v>62.2</v>
      </c>
      <c r="H699" s="55">
        <f t="shared" si="732"/>
        <v>478044</v>
      </c>
      <c r="J699" s="75" t="s">
        <v>313</v>
      </c>
      <c r="K699" s="22">
        <v>359302</v>
      </c>
      <c r="L699" s="22">
        <v>254933</v>
      </c>
      <c r="M699" s="75">
        <v>71</v>
      </c>
      <c r="N699" s="22">
        <v>224059</v>
      </c>
      <c r="O699" s="75">
        <v>62.4</v>
      </c>
      <c r="P699" s="75"/>
      <c r="Q699" s="22">
        <v>478992</v>
      </c>
      <c r="S699" s="54" t="str">
        <f t="shared" si="739"/>
        <v>35-39</v>
      </c>
      <c r="T699" s="55">
        <f t="shared" si="740"/>
        <v>402</v>
      </c>
      <c r="U699" s="55">
        <f t="shared" si="741"/>
        <v>546</v>
      </c>
      <c r="V699" s="55"/>
      <c r="W699" s="55">
        <f t="shared" si="742"/>
        <v>948</v>
      </c>
      <c r="X699" s="58">
        <f t="shared" si="743"/>
        <v>3.6393264530146657E-2</v>
      </c>
      <c r="Y699" s="55">
        <f t="shared" si="744"/>
        <v>402</v>
      </c>
      <c r="Z699" s="55">
        <f t="shared" si="745"/>
        <v>546</v>
      </c>
      <c r="AA699" s="90"/>
      <c r="AB699" s="35">
        <f t="shared" si="750"/>
        <v>1</v>
      </c>
      <c r="AC699" s="50">
        <f>C713/B713</f>
        <v>0.65911340565690624</v>
      </c>
      <c r="AD699" s="2">
        <f>AC699/AD698</f>
        <v>0.94159057950986613</v>
      </c>
      <c r="AE699" s="47" t="str">
        <f t="shared" si="733"/>
        <v>35-39</v>
      </c>
      <c r="AF699" s="45">
        <f t="shared" si="734"/>
        <v>359302</v>
      </c>
      <c r="AG699" s="45">
        <f t="shared" si="735"/>
        <v>254933</v>
      </c>
      <c r="AH699" s="45">
        <f t="shared" si="736"/>
        <v>224059</v>
      </c>
      <c r="AI699" s="45">
        <f t="shared" si="746"/>
        <v>30874</v>
      </c>
      <c r="AJ699" s="1">
        <f t="shared" si="737"/>
        <v>402</v>
      </c>
      <c r="AK699" s="1">
        <f t="shared" si="738"/>
        <v>546</v>
      </c>
      <c r="AL699" s="35"/>
    </row>
    <row r="700" spans="1:38" ht="15" thickBot="1" x14ac:dyDescent="0.4">
      <c r="A700" s="54" t="str">
        <f t="shared" si="747"/>
        <v>40-44</v>
      </c>
      <c r="B700" s="55">
        <f t="shared" si="748"/>
        <v>319889</v>
      </c>
      <c r="C700" s="55">
        <f t="shared" si="728"/>
        <v>237978</v>
      </c>
      <c r="D700" s="55">
        <f t="shared" si="729"/>
        <v>74.400000000000006</v>
      </c>
      <c r="E700" s="55">
        <f t="shared" si="730"/>
        <v>213796</v>
      </c>
      <c r="F700" s="55"/>
      <c r="G700" s="55">
        <f t="shared" si="731"/>
        <v>66.8</v>
      </c>
      <c r="H700" s="55">
        <f t="shared" si="732"/>
        <v>451774</v>
      </c>
      <c r="J700" s="76" t="s">
        <v>314</v>
      </c>
      <c r="K700" s="24">
        <v>319889</v>
      </c>
      <c r="L700" s="24">
        <v>238303</v>
      </c>
      <c r="M700" s="76">
        <v>74.5</v>
      </c>
      <c r="N700" s="24">
        <v>214276</v>
      </c>
      <c r="O700" s="76">
        <v>67</v>
      </c>
      <c r="P700" s="76"/>
      <c r="Q700" s="24">
        <v>452579</v>
      </c>
      <c r="S700" s="57" t="str">
        <f t="shared" si="739"/>
        <v>40-44</v>
      </c>
      <c r="T700" s="56">
        <f t="shared" si="740"/>
        <v>325</v>
      </c>
      <c r="U700" s="56">
        <f t="shared" si="741"/>
        <v>480</v>
      </c>
      <c r="V700" s="56"/>
      <c r="W700" s="56">
        <f t="shared" si="742"/>
        <v>805</v>
      </c>
      <c r="X700" s="62">
        <f t="shared" si="743"/>
        <v>2.9422415353974288E-2</v>
      </c>
      <c r="Y700" s="55">
        <f t="shared" si="744"/>
        <v>325</v>
      </c>
      <c r="Z700" s="55">
        <f t="shared" si="745"/>
        <v>480</v>
      </c>
      <c r="AA700" s="90"/>
      <c r="AB700" s="35">
        <f t="shared" si="750"/>
        <v>1</v>
      </c>
      <c r="AC700" s="52" t="s">
        <v>367</v>
      </c>
      <c r="AD700" s="2">
        <v>0.7</v>
      </c>
      <c r="AE700" s="47" t="str">
        <f t="shared" si="733"/>
        <v>40-44</v>
      </c>
      <c r="AF700" s="45">
        <f t="shared" si="734"/>
        <v>319889</v>
      </c>
      <c r="AG700" s="45">
        <f t="shared" si="735"/>
        <v>238303</v>
      </c>
      <c r="AH700" s="45">
        <f t="shared" si="736"/>
        <v>214276</v>
      </c>
      <c r="AI700" s="45">
        <f t="shared" si="746"/>
        <v>24027</v>
      </c>
      <c r="AJ700" s="1">
        <f t="shared" si="737"/>
        <v>325</v>
      </c>
      <c r="AK700" s="1">
        <f t="shared" si="738"/>
        <v>480</v>
      </c>
      <c r="AL700" s="35"/>
    </row>
    <row r="701" spans="1:38" ht="15" thickBot="1" x14ac:dyDescent="0.4">
      <c r="A701" s="54" t="str">
        <f t="shared" si="747"/>
        <v>45-49</v>
      </c>
      <c r="B701" s="55">
        <f t="shared" si="748"/>
        <v>288547</v>
      </c>
      <c r="C701" s="55">
        <f t="shared" si="728"/>
        <v>221596</v>
      </c>
      <c r="D701" s="55">
        <f t="shared" si="729"/>
        <v>76.8</v>
      </c>
      <c r="E701" s="55">
        <f t="shared" si="730"/>
        <v>201496</v>
      </c>
      <c r="F701" s="55"/>
      <c r="G701" s="55">
        <f t="shared" si="731"/>
        <v>69.8</v>
      </c>
      <c r="H701" s="55">
        <f t="shared" si="732"/>
        <v>423092</v>
      </c>
      <c r="J701" s="75" t="s">
        <v>315</v>
      </c>
      <c r="K701" s="22">
        <v>288547</v>
      </c>
      <c r="L701" s="22">
        <v>221856</v>
      </c>
      <c r="M701" s="75">
        <v>76.900000000000006</v>
      </c>
      <c r="N701" s="22">
        <v>201905</v>
      </c>
      <c r="O701" s="75">
        <v>70</v>
      </c>
      <c r="P701" s="75"/>
      <c r="Q701" s="22">
        <v>423761</v>
      </c>
      <c r="S701" s="54" t="str">
        <f t="shared" si="739"/>
        <v>45-49</v>
      </c>
      <c r="T701" s="55">
        <f t="shared" si="740"/>
        <v>260</v>
      </c>
      <c r="U701" s="55">
        <f t="shared" si="741"/>
        <v>409</v>
      </c>
      <c r="V701" s="55"/>
      <c r="W701" s="55">
        <f t="shared" si="742"/>
        <v>669</v>
      </c>
      <c r="X701" s="58">
        <f t="shared" si="743"/>
        <v>2.3537932283179432E-2</v>
      </c>
      <c r="Y701" s="55">
        <f t="shared" si="744"/>
        <v>260</v>
      </c>
      <c r="Z701" s="55">
        <f t="shared" si="745"/>
        <v>409</v>
      </c>
      <c r="AA701" s="90"/>
      <c r="AB701" s="35">
        <f t="shared" si="750"/>
        <v>1</v>
      </c>
      <c r="AC701" s="50">
        <f>E713/B713</f>
        <v>0.58724906357851292</v>
      </c>
      <c r="AD701" s="2">
        <f>AC701/AD700</f>
        <v>0.8389272336835899</v>
      </c>
      <c r="AE701" s="47" t="str">
        <f t="shared" si="733"/>
        <v>45-49</v>
      </c>
      <c r="AF701" s="45">
        <f t="shared" si="734"/>
        <v>288547</v>
      </c>
      <c r="AG701" s="45">
        <f t="shared" si="735"/>
        <v>221856</v>
      </c>
      <c r="AH701" s="45">
        <f t="shared" si="736"/>
        <v>201905</v>
      </c>
      <c r="AI701" s="45">
        <f t="shared" si="746"/>
        <v>19951</v>
      </c>
      <c r="AJ701" s="1">
        <f t="shared" si="737"/>
        <v>260</v>
      </c>
      <c r="AK701" s="1">
        <f t="shared" si="738"/>
        <v>409</v>
      </c>
      <c r="AL701" s="35"/>
    </row>
    <row r="702" spans="1:38" ht="15" thickBot="1" x14ac:dyDescent="0.4">
      <c r="A702" s="54" t="str">
        <f t="shared" si="747"/>
        <v>50-54</v>
      </c>
      <c r="B702" s="55">
        <f t="shared" si="748"/>
        <v>266491</v>
      </c>
      <c r="C702" s="55">
        <f t="shared" si="728"/>
        <v>213344</v>
      </c>
      <c r="D702" s="55">
        <f t="shared" si="729"/>
        <v>80.099999999999994</v>
      </c>
      <c r="E702" s="55">
        <f t="shared" si="730"/>
        <v>196160</v>
      </c>
      <c r="F702" s="55"/>
      <c r="G702" s="55">
        <f t="shared" si="731"/>
        <v>73.599999999999994</v>
      </c>
      <c r="H702" s="55">
        <f t="shared" si="732"/>
        <v>409504</v>
      </c>
      <c r="J702" s="76" t="s">
        <v>316</v>
      </c>
      <c r="K702" s="24">
        <v>266491</v>
      </c>
      <c r="L702" s="24">
        <v>213586</v>
      </c>
      <c r="M702" s="76">
        <v>80.2</v>
      </c>
      <c r="N702" s="24">
        <v>196497</v>
      </c>
      <c r="O702" s="76">
        <v>73.7</v>
      </c>
      <c r="P702" s="76"/>
      <c r="Q702" s="24">
        <v>410083</v>
      </c>
      <c r="S702" s="57" t="str">
        <f t="shared" si="739"/>
        <v>50-54</v>
      </c>
      <c r="T702" s="56">
        <f t="shared" si="740"/>
        <v>242</v>
      </c>
      <c r="U702" s="56">
        <f t="shared" si="741"/>
        <v>337</v>
      </c>
      <c r="V702" s="56"/>
      <c r="W702" s="56">
        <f t="shared" si="742"/>
        <v>579</v>
      </c>
      <c r="X702" s="62">
        <f t="shared" si="743"/>
        <v>2.1908383125113163E-2</v>
      </c>
      <c r="Y702" s="55">
        <f t="shared" si="744"/>
        <v>242</v>
      </c>
      <c r="Z702" s="55">
        <f t="shared" si="745"/>
        <v>337</v>
      </c>
      <c r="AA702" s="90"/>
      <c r="AB702" s="35">
        <f t="shared" si="750"/>
        <v>1</v>
      </c>
      <c r="AC702" s="35"/>
      <c r="AD702" s="36"/>
      <c r="AE702" s="47" t="str">
        <f t="shared" si="733"/>
        <v>50-54</v>
      </c>
      <c r="AF702" s="45">
        <f t="shared" si="734"/>
        <v>266491</v>
      </c>
      <c r="AG702" s="45">
        <f t="shared" si="735"/>
        <v>213586</v>
      </c>
      <c r="AH702" s="45">
        <f t="shared" si="736"/>
        <v>196497</v>
      </c>
      <c r="AI702" s="45">
        <f t="shared" si="746"/>
        <v>17089</v>
      </c>
      <c r="AJ702" s="1">
        <f t="shared" si="737"/>
        <v>242</v>
      </c>
      <c r="AK702" s="1">
        <f t="shared" si="738"/>
        <v>337</v>
      </c>
      <c r="AL702" s="35"/>
    </row>
    <row r="703" spans="1:38" ht="15" thickBot="1" x14ac:dyDescent="0.4">
      <c r="A703" s="54" t="str">
        <f t="shared" si="747"/>
        <v>55-59</v>
      </c>
      <c r="B703" s="55">
        <f t="shared" si="748"/>
        <v>284260</v>
      </c>
      <c r="C703" s="55">
        <f t="shared" si="728"/>
        <v>229388</v>
      </c>
      <c r="D703" s="55">
        <f t="shared" si="729"/>
        <v>80.7</v>
      </c>
      <c r="E703" s="55">
        <f t="shared" si="730"/>
        <v>211743</v>
      </c>
      <c r="F703" s="55"/>
      <c r="G703" s="55">
        <f t="shared" si="731"/>
        <v>74.5</v>
      </c>
      <c r="H703" s="55">
        <f t="shared" si="732"/>
        <v>441131</v>
      </c>
      <c r="J703" s="75" t="s">
        <v>317</v>
      </c>
      <c r="K703" s="22">
        <v>284260</v>
      </c>
      <c r="L703" s="22">
        <v>229580</v>
      </c>
      <c r="M703" s="75">
        <v>80.8</v>
      </c>
      <c r="N703" s="22">
        <v>212024</v>
      </c>
      <c r="O703" s="75">
        <v>74.599999999999994</v>
      </c>
      <c r="P703" s="75"/>
      <c r="Q703" s="22">
        <v>441604</v>
      </c>
      <c r="S703" s="54" t="str">
        <f t="shared" si="739"/>
        <v>55-59</v>
      </c>
      <c r="T703" s="55">
        <f t="shared" si="740"/>
        <v>192</v>
      </c>
      <c r="U703" s="55">
        <f t="shared" si="741"/>
        <v>281</v>
      </c>
      <c r="V703" s="55"/>
      <c r="W703" s="55">
        <f t="shared" si="742"/>
        <v>473</v>
      </c>
      <c r="X703" s="58">
        <f t="shared" si="743"/>
        <v>1.7381857686040194E-2</v>
      </c>
      <c r="Y703" s="55">
        <f t="shared" si="744"/>
        <v>192</v>
      </c>
      <c r="Z703" s="55">
        <f t="shared" si="745"/>
        <v>281</v>
      </c>
      <c r="AA703" s="90"/>
      <c r="AB703" s="35">
        <f t="shared" si="750"/>
        <v>1</v>
      </c>
      <c r="AC703" s="65">
        <f>J691</f>
        <v>44433</v>
      </c>
      <c r="AD703" s="36"/>
      <c r="AE703" s="47" t="str">
        <f t="shared" si="733"/>
        <v>55-59</v>
      </c>
      <c r="AF703" s="45">
        <f t="shared" si="734"/>
        <v>284260</v>
      </c>
      <c r="AG703" s="45">
        <f t="shared" si="735"/>
        <v>229580</v>
      </c>
      <c r="AH703" s="45">
        <f t="shared" si="736"/>
        <v>212024</v>
      </c>
      <c r="AI703" s="45">
        <f t="shared" si="746"/>
        <v>17556</v>
      </c>
      <c r="AJ703" s="1">
        <f t="shared" si="737"/>
        <v>192</v>
      </c>
      <c r="AK703" s="1">
        <f t="shared" si="738"/>
        <v>281</v>
      </c>
      <c r="AL703" s="35"/>
    </row>
    <row r="704" spans="1:38" ht="15" thickBot="1" x14ac:dyDescent="0.4">
      <c r="A704" s="54" t="str">
        <f t="shared" si="747"/>
        <v>60-64</v>
      </c>
      <c r="B704" s="55">
        <f t="shared" si="748"/>
        <v>264339</v>
      </c>
      <c r="C704" s="55">
        <f t="shared" si="728"/>
        <v>228407</v>
      </c>
      <c r="D704" s="55">
        <f t="shared" si="729"/>
        <v>86.4</v>
      </c>
      <c r="E704" s="55">
        <f t="shared" si="730"/>
        <v>214688</v>
      </c>
      <c r="F704" s="55"/>
      <c r="G704" s="55">
        <f t="shared" si="731"/>
        <v>81.2</v>
      </c>
      <c r="H704" s="55">
        <f t="shared" si="732"/>
        <v>443095</v>
      </c>
      <c r="J704" s="76" t="s">
        <v>318</v>
      </c>
      <c r="K704" s="24">
        <v>264339</v>
      </c>
      <c r="L704" s="24">
        <v>228560</v>
      </c>
      <c r="M704" s="76">
        <v>86.5</v>
      </c>
      <c r="N704" s="24">
        <v>214940</v>
      </c>
      <c r="O704" s="76">
        <v>81.3</v>
      </c>
      <c r="P704" s="76"/>
      <c r="Q704" s="24">
        <v>443500</v>
      </c>
      <c r="S704" s="57" t="str">
        <f t="shared" si="739"/>
        <v>60-64</v>
      </c>
      <c r="T704" s="56">
        <f t="shared" si="740"/>
        <v>153</v>
      </c>
      <c r="U704" s="56">
        <f t="shared" si="741"/>
        <v>252</v>
      </c>
      <c r="V704" s="56"/>
      <c r="W704" s="56">
        <f t="shared" si="742"/>
        <v>405</v>
      </c>
      <c r="X704" s="62">
        <f t="shared" si="743"/>
        <v>1.3851167843563281E-2</v>
      </c>
      <c r="Y704" s="55">
        <f t="shared" si="744"/>
        <v>153</v>
      </c>
      <c r="Z704" s="55">
        <f t="shared" si="745"/>
        <v>252</v>
      </c>
      <c r="AA704" s="90"/>
      <c r="AB704" s="35">
        <f t="shared" si="750"/>
        <v>1</v>
      </c>
      <c r="AC704" s="49" t="s">
        <v>365</v>
      </c>
      <c r="AD704" s="35"/>
      <c r="AE704" s="47" t="str">
        <f t="shared" si="733"/>
        <v>60-64</v>
      </c>
      <c r="AF704" s="45">
        <f t="shared" si="734"/>
        <v>264339</v>
      </c>
      <c r="AG704" s="45">
        <f t="shared" si="735"/>
        <v>228560</v>
      </c>
      <c r="AH704" s="45">
        <f t="shared" si="736"/>
        <v>214940</v>
      </c>
      <c r="AI704" s="45">
        <f t="shared" si="746"/>
        <v>13620</v>
      </c>
      <c r="AJ704" s="1">
        <f t="shared" si="737"/>
        <v>153</v>
      </c>
      <c r="AK704" s="1">
        <f t="shared" si="738"/>
        <v>252</v>
      </c>
      <c r="AL704" s="35"/>
    </row>
    <row r="705" spans="1:38" ht="15" thickBot="1" x14ac:dyDescent="0.4">
      <c r="A705" s="54" t="str">
        <f t="shared" si="747"/>
        <v>65-69</v>
      </c>
      <c r="B705" s="55">
        <f t="shared" si="748"/>
        <v>210073</v>
      </c>
      <c r="C705" s="55">
        <f t="shared" si="728"/>
        <v>190920</v>
      </c>
      <c r="D705" s="55">
        <f t="shared" si="729"/>
        <v>90.9</v>
      </c>
      <c r="E705" s="55">
        <f t="shared" si="730"/>
        <v>183623</v>
      </c>
      <c r="F705" s="55"/>
      <c r="G705" s="55">
        <f t="shared" si="731"/>
        <v>87.4</v>
      </c>
      <c r="H705" s="55">
        <f t="shared" si="732"/>
        <v>374543</v>
      </c>
      <c r="J705" s="75" t="s">
        <v>319</v>
      </c>
      <c r="K705" s="22">
        <v>210073</v>
      </c>
      <c r="L705" s="22">
        <v>190998</v>
      </c>
      <c r="M705" s="75">
        <v>90.9</v>
      </c>
      <c r="N705" s="22">
        <v>183779</v>
      </c>
      <c r="O705" s="75">
        <v>87.5</v>
      </c>
      <c r="P705" s="75"/>
      <c r="Q705" s="22">
        <v>374777</v>
      </c>
      <c r="S705" s="54" t="str">
        <f t="shared" si="739"/>
        <v>65-69</v>
      </c>
      <c r="T705" s="55">
        <f t="shared" si="740"/>
        <v>78</v>
      </c>
      <c r="U705" s="55">
        <f t="shared" si="741"/>
        <v>156</v>
      </c>
      <c r="V705" s="55"/>
      <c r="W705" s="55">
        <f t="shared" si="742"/>
        <v>234</v>
      </c>
      <c r="X705" s="58">
        <f t="shared" si="743"/>
        <v>7.0613796849538293E-3</v>
      </c>
      <c r="Y705" s="55">
        <f t="shared" si="744"/>
        <v>78</v>
      </c>
      <c r="Z705" s="55">
        <f t="shared" si="745"/>
        <v>156</v>
      </c>
      <c r="AA705" s="90"/>
      <c r="AB705" s="35">
        <f t="shared" si="750"/>
        <v>1</v>
      </c>
      <c r="AC705" s="51" t="s">
        <v>366</v>
      </c>
      <c r="AD705" s="2">
        <v>0.7</v>
      </c>
      <c r="AE705" s="47" t="str">
        <f t="shared" si="733"/>
        <v>65-69</v>
      </c>
      <c r="AF705" s="45">
        <f t="shared" si="734"/>
        <v>210073</v>
      </c>
      <c r="AG705" s="45">
        <f t="shared" si="735"/>
        <v>190998</v>
      </c>
      <c r="AH705" s="45">
        <f t="shared" si="736"/>
        <v>183779</v>
      </c>
      <c r="AI705" s="45">
        <f t="shared" si="746"/>
        <v>7219</v>
      </c>
      <c r="AJ705" s="1">
        <f t="shared" si="737"/>
        <v>78</v>
      </c>
      <c r="AK705" s="1">
        <f t="shared" si="738"/>
        <v>156</v>
      </c>
      <c r="AL705" s="35"/>
    </row>
    <row r="706" spans="1:38" ht="15" thickBot="1" x14ac:dyDescent="0.4">
      <c r="A706" s="54" t="str">
        <f t="shared" si="747"/>
        <v>70-74</v>
      </c>
      <c r="B706" s="55">
        <f t="shared" si="748"/>
        <v>157657</v>
      </c>
      <c r="C706" s="55">
        <f t="shared" si="728"/>
        <v>146279</v>
      </c>
      <c r="D706" s="55">
        <f t="shared" si="729"/>
        <v>92.8</v>
      </c>
      <c r="E706" s="55">
        <f t="shared" si="730"/>
        <v>143838</v>
      </c>
      <c r="F706" s="55"/>
      <c r="G706" s="55">
        <f t="shared" si="731"/>
        <v>91.2</v>
      </c>
      <c r="H706" s="55">
        <f t="shared" si="732"/>
        <v>290117</v>
      </c>
      <c r="J706" s="76" t="s">
        <v>320</v>
      </c>
      <c r="K706" s="24">
        <v>157657</v>
      </c>
      <c r="L706" s="24">
        <v>146321</v>
      </c>
      <c r="M706" s="76">
        <v>92.8</v>
      </c>
      <c r="N706" s="24">
        <v>143924</v>
      </c>
      <c r="O706" s="76">
        <v>91.3</v>
      </c>
      <c r="P706" s="76"/>
      <c r="Q706" s="24">
        <v>290245</v>
      </c>
      <c r="S706" s="57" t="str">
        <f t="shared" si="739"/>
        <v>70-74</v>
      </c>
      <c r="T706" s="56">
        <f t="shared" si="740"/>
        <v>42</v>
      </c>
      <c r="U706" s="56">
        <f t="shared" si="741"/>
        <v>86</v>
      </c>
      <c r="V706" s="56"/>
      <c r="W706" s="56">
        <f t="shared" si="742"/>
        <v>128</v>
      </c>
      <c r="X706" s="62">
        <f t="shared" si="743"/>
        <v>3.8022813688212928E-3</v>
      </c>
      <c r="Y706" s="55">
        <f t="shared" si="744"/>
        <v>42</v>
      </c>
      <c r="Z706" s="55">
        <f t="shared" si="745"/>
        <v>86</v>
      </c>
      <c r="AA706" s="90"/>
      <c r="AB706" s="35">
        <f t="shared" si="750"/>
        <v>1</v>
      </c>
      <c r="AC706" s="50">
        <f>L712/K712</f>
        <v>0.77588550279968305</v>
      </c>
      <c r="AD706" s="2">
        <f>AC706/AD705</f>
        <v>1.1084078611424044</v>
      </c>
      <c r="AE706" s="48" t="str">
        <f t="shared" si="733"/>
        <v>70-74</v>
      </c>
      <c r="AF706" s="45">
        <f t="shared" si="734"/>
        <v>157657</v>
      </c>
      <c r="AG706" s="45">
        <f t="shared" si="735"/>
        <v>146321</v>
      </c>
      <c r="AH706" s="45">
        <f t="shared" si="736"/>
        <v>143924</v>
      </c>
      <c r="AI706" s="46">
        <f t="shared" si="746"/>
        <v>2397</v>
      </c>
      <c r="AJ706" s="1">
        <f t="shared" si="737"/>
        <v>42</v>
      </c>
      <c r="AK706" s="1">
        <f t="shared" si="738"/>
        <v>86</v>
      </c>
      <c r="AL706" s="35"/>
    </row>
    <row r="707" spans="1:38" ht="15" thickBot="1" x14ac:dyDescent="0.4">
      <c r="A707" s="54" t="str">
        <f t="shared" si="747"/>
        <v>75-79</v>
      </c>
      <c r="B707" s="55">
        <f t="shared" si="748"/>
        <v>102977</v>
      </c>
      <c r="C707" s="55">
        <f t="shared" si="728"/>
        <v>94193</v>
      </c>
      <c r="D707" s="55">
        <f t="shared" si="729"/>
        <v>91.5</v>
      </c>
      <c r="E707" s="55">
        <f t="shared" si="730"/>
        <v>92532</v>
      </c>
      <c r="F707" s="55"/>
      <c r="G707" s="55">
        <f t="shared" si="731"/>
        <v>89.9</v>
      </c>
      <c r="H707" s="55">
        <f t="shared" si="732"/>
        <v>186725</v>
      </c>
      <c r="J707" s="75" t="s">
        <v>321</v>
      </c>
      <c r="K707" s="22">
        <v>102977</v>
      </c>
      <c r="L707" s="22">
        <v>94212</v>
      </c>
      <c r="M707" s="75">
        <v>91.5</v>
      </c>
      <c r="N707" s="22">
        <v>92583</v>
      </c>
      <c r="O707" s="75">
        <v>89.9</v>
      </c>
      <c r="P707" s="75"/>
      <c r="Q707" s="22">
        <v>186795</v>
      </c>
      <c r="S707" s="54" t="str">
        <f t="shared" si="739"/>
        <v>75-79</v>
      </c>
      <c r="T707" s="55">
        <f t="shared" si="740"/>
        <v>19</v>
      </c>
      <c r="U707" s="55">
        <f t="shared" si="741"/>
        <v>51</v>
      </c>
      <c r="V707" s="55"/>
      <c r="W707" s="55">
        <f t="shared" si="742"/>
        <v>70</v>
      </c>
      <c r="X707" s="58">
        <f t="shared" si="743"/>
        <v>1.7200796668477277E-3</v>
      </c>
      <c r="Y707" s="55">
        <f t="shared" si="744"/>
        <v>19</v>
      </c>
      <c r="Z707" s="55">
        <f t="shared" si="745"/>
        <v>51</v>
      </c>
      <c r="AA707" s="90"/>
      <c r="AB707" s="35">
        <f t="shared" si="750"/>
        <v>1</v>
      </c>
      <c r="AC707" s="51" t="s">
        <v>367</v>
      </c>
      <c r="AD707" s="2">
        <v>0.7</v>
      </c>
      <c r="AE707" s="48" t="str">
        <f t="shared" si="733"/>
        <v>75-79</v>
      </c>
      <c r="AF707" s="45">
        <f t="shared" si="734"/>
        <v>102977</v>
      </c>
      <c r="AG707" s="45">
        <f t="shared" si="735"/>
        <v>94212</v>
      </c>
      <c r="AH707" s="45">
        <f t="shared" si="736"/>
        <v>92583</v>
      </c>
      <c r="AI707" s="46">
        <f t="shared" si="746"/>
        <v>1629</v>
      </c>
      <c r="AJ707" s="1">
        <f t="shared" si="737"/>
        <v>19</v>
      </c>
      <c r="AK707" s="1">
        <f t="shared" si="738"/>
        <v>51</v>
      </c>
      <c r="AL707" s="35"/>
    </row>
    <row r="708" spans="1:38" ht="15" thickBot="1" x14ac:dyDescent="0.4">
      <c r="A708" s="54" t="str">
        <f t="shared" si="747"/>
        <v>80-84</v>
      </c>
      <c r="B708" s="55">
        <f t="shared" si="748"/>
        <v>68566</v>
      </c>
      <c r="C708" s="55">
        <f t="shared" si="728"/>
        <v>62361</v>
      </c>
      <c r="D708" s="55">
        <f t="shared" si="729"/>
        <v>91</v>
      </c>
      <c r="E708" s="55">
        <f t="shared" si="730"/>
        <v>61242</v>
      </c>
      <c r="F708" s="55"/>
      <c r="G708" s="55">
        <f t="shared" si="731"/>
        <v>89.3</v>
      </c>
      <c r="H708" s="55">
        <f t="shared" si="732"/>
        <v>123603</v>
      </c>
      <c r="J708" s="76" t="s">
        <v>322</v>
      </c>
      <c r="K708" s="24">
        <v>68566</v>
      </c>
      <c r="L708" s="24">
        <v>62379</v>
      </c>
      <c r="M708" s="76">
        <v>91</v>
      </c>
      <c r="N708" s="24">
        <v>61261</v>
      </c>
      <c r="O708" s="76">
        <v>89.3</v>
      </c>
      <c r="P708" s="76"/>
      <c r="Q708" s="24">
        <v>123640</v>
      </c>
      <c r="S708" s="57" t="str">
        <f t="shared" si="739"/>
        <v>80-84</v>
      </c>
      <c r="T708" s="56">
        <f t="shared" si="740"/>
        <v>18</v>
      </c>
      <c r="U708" s="56">
        <f t="shared" si="741"/>
        <v>19</v>
      </c>
      <c r="V708" s="56"/>
      <c r="W708" s="56">
        <f t="shared" si="742"/>
        <v>37</v>
      </c>
      <c r="X708" s="62">
        <f t="shared" si="743"/>
        <v>1.6295491580662683E-3</v>
      </c>
      <c r="Y708" s="55">
        <f t="shared" si="744"/>
        <v>18</v>
      </c>
      <c r="Z708" s="55">
        <f t="shared" si="745"/>
        <v>19</v>
      </c>
      <c r="AA708" s="90"/>
      <c r="AB708" s="35">
        <f t="shared" si="750"/>
        <v>1</v>
      </c>
      <c r="AC708" s="50">
        <f>N712/K712</f>
        <v>0.6918101958448768</v>
      </c>
      <c r="AD708" s="2">
        <f>AC708/AD707</f>
        <v>0.98830027977839552</v>
      </c>
      <c r="AE708" s="48" t="str">
        <f t="shared" si="733"/>
        <v>80-84</v>
      </c>
      <c r="AF708" s="45">
        <f t="shared" si="734"/>
        <v>68566</v>
      </c>
      <c r="AG708" s="45">
        <f t="shared" si="735"/>
        <v>62379</v>
      </c>
      <c r="AH708" s="45">
        <f t="shared" si="736"/>
        <v>61261</v>
      </c>
      <c r="AI708" s="46">
        <f t="shared" si="746"/>
        <v>1118</v>
      </c>
      <c r="AJ708" s="1">
        <f t="shared" si="737"/>
        <v>18</v>
      </c>
      <c r="AK708" s="1">
        <f t="shared" si="738"/>
        <v>19</v>
      </c>
      <c r="AL708" s="35"/>
    </row>
    <row r="709" spans="1:38" ht="15" thickBot="1" x14ac:dyDescent="0.4">
      <c r="A709" s="54" t="str">
        <f t="shared" si="747"/>
        <v>85-89</v>
      </c>
      <c r="B709" s="55">
        <f t="shared" si="748"/>
        <v>44034</v>
      </c>
      <c r="C709" s="55">
        <f t="shared" si="728"/>
        <v>39814</v>
      </c>
      <c r="D709" s="55">
        <f t="shared" si="729"/>
        <v>90.4</v>
      </c>
      <c r="E709" s="55">
        <f t="shared" si="730"/>
        <v>39039</v>
      </c>
      <c r="F709" s="55"/>
      <c r="G709" s="55">
        <f t="shared" si="731"/>
        <v>88.7</v>
      </c>
      <c r="H709" s="55">
        <f t="shared" si="732"/>
        <v>78853</v>
      </c>
      <c r="J709" s="75" t="s">
        <v>323</v>
      </c>
      <c r="K709" s="22">
        <v>44034</v>
      </c>
      <c r="L709" s="22">
        <v>39826</v>
      </c>
      <c r="M709" s="75">
        <v>90.4</v>
      </c>
      <c r="N709" s="22">
        <v>39051</v>
      </c>
      <c r="O709" s="75">
        <v>88.7</v>
      </c>
      <c r="P709" s="75"/>
      <c r="Q709" s="22">
        <v>78877</v>
      </c>
      <c r="S709" s="54" t="str">
        <f t="shared" si="739"/>
        <v>85-89</v>
      </c>
      <c r="T709" s="55">
        <f t="shared" si="740"/>
        <v>12</v>
      </c>
      <c r="U709" s="55">
        <f t="shared" si="741"/>
        <v>12</v>
      </c>
      <c r="V709" s="55"/>
      <c r="W709" s="55">
        <f t="shared" si="742"/>
        <v>24</v>
      </c>
      <c r="X709" s="58">
        <f t="shared" si="743"/>
        <v>1.0863661053775121E-3</v>
      </c>
      <c r="Y709" s="55">
        <f t="shared" si="744"/>
        <v>12</v>
      </c>
      <c r="Z709" s="55">
        <f t="shared" si="745"/>
        <v>12</v>
      </c>
      <c r="AA709" s="90"/>
      <c r="AB709" s="35">
        <f t="shared" si="750"/>
        <v>1</v>
      </c>
      <c r="AC709" s="49" t="s">
        <v>362</v>
      </c>
      <c r="AD709" s="35"/>
      <c r="AE709" s="48" t="str">
        <f t="shared" si="733"/>
        <v>85-89</v>
      </c>
      <c r="AF709" s="45">
        <f t="shared" si="734"/>
        <v>44034</v>
      </c>
      <c r="AG709" s="45">
        <f t="shared" si="735"/>
        <v>39826</v>
      </c>
      <c r="AH709" s="45">
        <f t="shared" si="736"/>
        <v>39051</v>
      </c>
      <c r="AI709" s="46">
        <f t="shared" si="746"/>
        <v>775</v>
      </c>
      <c r="AJ709" s="1">
        <f t="shared" si="737"/>
        <v>12</v>
      </c>
      <c r="AK709" s="1">
        <f t="shared" si="738"/>
        <v>12</v>
      </c>
      <c r="AL709" s="35"/>
    </row>
    <row r="710" spans="1:38" ht="15" thickBot="1" x14ac:dyDescent="0.4">
      <c r="A710" s="54" t="str">
        <f t="shared" si="747"/>
        <v>90+</v>
      </c>
      <c r="B710" s="55">
        <f t="shared" si="748"/>
        <v>27669</v>
      </c>
      <c r="C710" s="55">
        <f t="shared" si="728"/>
        <v>25277</v>
      </c>
      <c r="D710" s="55">
        <f t="shared" si="729"/>
        <v>91.3</v>
      </c>
      <c r="E710" s="55">
        <f t="shared" si="730"/>
        <v>24794</v>
      </c>
      <c r="F710" s="55"/>
      <c r="G710" s="55">
        <f t="shared" si="731"/>
        <v>89.6</v>
      </c>
      <c r="H710" s="55">
        <f t="shared" si="732"/>
        <v>50071</v>
      </c>
      <c r="J710" s="76" t="s">
        <v>324</v>
      </c>
      <c r="K710" s="24">
        <v>27669</v>
      </c>
      <c r="L710" s="24">
        <v>25288</v>
      </c>
      <c r="M710" s="76">
        <v>91.4</v>
      </c>
      <c r="N710" s="24">
        <v>24803</v>
      </c>
      <c r="O710" s="76">
        <v>89.6</v>
      </c>
      <c r="P710" s="76"/>
      <c r="Q710" s="24">
        <v>50091</v>
      </c>
      <c r="S710" s="57" t="str">
        <f t="shared" si="739"/>
        <v>90+</v>
      </c>
      <c r="T710" s="56">
        <f t="shared" si="740"/>
        <v>11</v>
      </c>
      <c r="U710" s="56">
        <f t="shared" si="741"/>
        <v>9</v>
      </c>
      <c r="V710" s="56"/>
      <c r="W710" s="56">
        <f t="shared" si="742"/>
        <v>20</v>
      </c>
      <c r="X710" s="62">
        <f t="shared" si="743"/>
        <v>9.9583559659605298E-4</v>
      </c>
      <c r="Y710" s="55">
        <f t="shared" si="744"/>
        <v>11</v>
      </c>
      <c r="Z710" s="55">
        <f t="shared" si="745"/>
        <v>9</v>
      </c>
      <c r="AA710" s="90"/>
      <c r="AB710" s="35">
        <f t="shared" si="750"/>
        <v>1</v>
      </c>
      <c r="AC710" s="51" t="s">
        <v>366</v>
      </c>
      <c r="AD710" s="2">
        <v>0.7</v>
      </c>
      <c r="AE710" s="48" t="str">
        <f t="shared" si="733"/>
        <v>90+</v>
      </c>
      <c r="AF710" s="45">
        <f t="shared" si="734"/>
        <v>27669</v>
      </c>
      <c r="AG710" s="45">
        <f t="shared" si="735"/>
        <v>25288</v>
      </c>
      <c r="AH710" s="45">
        <f t="shared" si="736"/>
        <v>24803</v>
      </c>
      <c r="AI710" s="46">
        <f t="shared" si="746"/>
        <v>485</v>
      </c>
      <c r="AJ710" s="1">
        <f t="shared" si="737"/>
        <v>11</v>
      </c>
      <c r="AK710" s="1">
        <f t="shared" si="738"/>
        <v>9</v>
      </c>
      <c r="AL710" s="35"/>
    </row>
    <row r="711" spans="1:38" ht="15" thickBot="1" x14ac:dyDescent="0.4">
      <c r="A711" s="54" t="str">
        <f t="shared" si="747"/>
        <v>Unknown</v>
      </c>
      <c r="B711" s="55" t="str">
        <f t="shared" si="748"/>
        <v>NA</v>
      </c>
      <c r="C711" s="55">
        <f t="shared" si="728"/>
        <v>64235</v>
      </c>
      <c r="D711" s="55" t="str">
        <f t="shared" si="729"/>
        <v>NA</v>
      </c>
      <c r="E711" s="55">
        <f t="shared" si="730"/>
        <v>24993</v>
      </c>
      <c r="F711" s="55"/>
      <c r="G711" s="55" t="str">
        <f t="shared" si="731"/>
        <v>NA</v>
      </c>
      <c r="H711" s="55">
        <f t="shared" si="732"/>
        <v>89228</v>
      </c>
      <c r="J711" s="75" t="s">
        <v>325</v>
      </c>
      <c r="K711" s="75" t="s">
        <v>326</v>
      </c>
      <c r="L711" s="22">
        <v>64245</v>
      </c>
      <c r="M711" s="75" t="s">
        <v>326</v>
      </c>
      <c r="N711" s="22">
        <v>24996</v>
      </c>
      <c r="O711" s="75" t="s">
        <v>326</v>
      </c>
      <c r="P711" s="75"/>
      <c r="Q711" s="22">
        <v>89241</v>
      </c>
      <c r="S711" s="54" t="str">
        <f t="shared" si="739"/>
        <v>Unknown</v>
      </c>
      <c r="T711" s="54">
        <f t="shared" si="740"/>
        <v>10</v>
      </c>
      <c r="U711" s="54">
        <f t="shared" si="741"/>
        <v>3</v>
      </c>
      <c r="V711" s="54"/>
      <c r="W711" s="54">
        <f t="shared" si="742"/>
        <v>13</v>
      </c>
      <c r="X711" s="58">
        <f t="shared" si="743"/>
        <v>9.0530508781459351E-4</v>
      </c>
      <c r="Y711" s="55">
        <f t="shared" si="744"/>
        <v>10</v>
      </c>
      <c r="Z711" s="55">
        <f t="shared" si="745"/>
        <v>3</v>
      </c>
      <c r="AA711" s="90"/>
      <c r="AB711" s="35">
        <f t="shared" si="750"/>
        <v>1</v>
      </c>
      <c r="AC711" s="50">
        <f>L713/K713</f>
        <v>0.6599476648770084</v>
      </c>
      <c r="AD711" s="2">
        <f>AC711/AD710</f>
        <v>0.94278237839572632</v>
      </c>
      <c r="AE711" s="47" t="str">
        <f t="shared" si="733"/>
        <v>Unknown</v>
      </c>
      <c r="AF711" s="45" t="str">
        <f t="shared" si="734"/>
        <v>NA</v>
      </c>
      <c r="AG711" s="45">
        <f t="shared" si="735"/>
        <v>64245</v>
      </c>
      <c r="AH711" s="45">
        <f t="shared" si="736"/>
        <v>24996</v>
      </c>
      <c r="AI711" s="45">
        <f t="shared" si="746"/>
        <v>39249</v>
      </c>
      <c r="AJ711" s="1">
        <f t="shared" si="737"/>
        <v>10</v>
      </c>
      <c r="AK711" s="1">
        <f t="shared" si="738"/>
        <v>3</v>
      </c>
      <c r="AL711" s="35"/>
    </row>
    <row r="712" spans="1:38" ht="15" thickBot="1" x14ac:dyDescent="0.4">
      <c r="A712" s="54" t="str">
        <f t="shared" si="747"/>
        <v>12+</v>
      </c>
      <c r="B712" s="55">
        <f t="shared" si="748"/>
        <v>3761140</v>
      </c>
      <c r="C712" s="55">
        <f t="shared" si="728"/>
        <v>2914525</v>
      </c>
      <c r="D712" s="55">
        <f t="shared" si="729"/>
        <v>77.5</v>
      </c>
      <c r="E712" s="55">
        <f t="shared" si="730"/>
        <v>2596749</v>
      </c>
      <c r="F712" s="55"/>
      <c r="G712" s="55">
        <f t="shared" si="731"/>
        <v>69</v>
      </c>
      <c r="H712" s="55">
        <f t="shared" si="732"/>
        <v>5511274</v>
      </c>
      <c r="J712" s="76" t="s">
        <v>327</v>
      </c>
      <c r="K712" s="24">
        <v>3761140</v>
      </c>
      <c r="L712" s="24">
        <v>2918214</v>
      </c>
      <c r="M712" s="76">
        <v>77.599999999999994</v>
      </c>
      <c r="N712" s="24">
        <v>2601995</v>
      </c>
      <c r="O712" s="76">
        <v>69.2</v>
      </c>
      <c r="P712" s="76"/>
      <c r="Q712" s="24">
        <v>5520209</v>
      </c>
      <c r="S712" s="57" t="str">
        <f t="shared" si="739"/>
        <v>12+</v>
      </c>
      <c r="T712" s="60">
        <f>L712-C712</f>
        <v>3689</v>
      </c>
      <c r="U712" s="60">
        <f t="shared" si="741"/>
        <v>5246</v>
      </c>
      <c r="V712" s="60"/>
      <c r="W712" s="63">
        <f t="shared" si="742"/>
        <v>8935</v>
      </c>
      <c r="X712" s="62">
        <f t="shared" si="743"/>
        <v>0.33396704689480355</v>
      </c>
      <c r="Y712" s="60">
        <f t="shared" si="744"/>
        <v>3689</v>
      </c>
      <c r="Z712" s="60">
        <f t="shared" si="745"/>
        <v>5246</v>
      </c>
      <c r="AA712" s="91"/>
      <c r="AB712" s="35">
        <f t="shared" si="750"/>
        <v>1</v>
      </c>
      <c r="AC712" s="51" t="s">
        <v>367</v>
      </c>
      <c r="AD712" s="2">
        <v>0.7</v>
      </c>
      <c r="AE712" s="35"/>
      <c r="AF712" s="35"/>
      <c r="AG712" s="38"/>
      <c r="AH712" s="35"/>
      <c r="AI712" s="35"/>
      <c r="AJ712" s="35"/>
      <c r="AK712" s="35"/>
      <c r="AL712" s="35"/>
    </row>
    <row r="713" spans="1:38" x14ac:dyDescent="0.35">
      <c r="A713" s="54" t="str">
        <f t="shared" si="747"/>
        <v>ALL</v>
      </c>
      <c r="B713" s="55">
        <f t="shared" si="748"/>
        <v>4421887</v>
      </c>
      <c r="C713" s="55">
        <f t="shared" si="728"/>
        <v>2914525</v>
      </c>
      <c r="D713" s="55">
        <f t="shared" si="729"/>
        <v>65.900000000000006</v>
      </c>
      <c r="E713" s="55">
        <f t="shared" si="730"/>
        <v>2596749</v>
      </c>
      <c r="F713" s="55"/>
      <c r="G713" s="55">
        <f t="shared" si="731"/>
        <v>58.7</v>
      </c>
      <c r="H713" s="55">
        <f t="shared" si="732"/>
        <v>5511274</v>
      </c>
      <c r="J713" s="75" t="s">
        <v>328</v>
      </c>
      <c r="K713" s="22">
        <v>4421887</v>
      </c>
      <c r="L713" s="22">
        <v>2918214</v>
      </c>
      <c r="M713" s="75">
        <v>66</v>
      </c>
      <c r="N713" s="22">
        <v>2601995</v>
      </c>
      <c r="O713" s="75">
        <v>58.8</v>
      </c>
      <c r="P713" s="75"/>
      <c r="Q713" s="22">
        <v>5520209</v>
      </c>
      <c r="S713" s="54" t="str">
        <f t="shared" si="739"/>
        <v>ALL</v>
      </c>
      <c r="T713" s="60">
        <f t="shared" ref="T713" si="751">L713-C713</f>
        <v>3689</v>
      </c>
      <c r="U713" s="60">
        <f t="shared" si="741"/>
        <v>5246</v>
      </c>
      <c r="V713" s="60"/>
      <c r="W713" s="63">
        <f t="shared" si="742"/>
        <v>8935</v>
      </c>
      <c r="X713" s="58">
        <f t="shared" si="743"/>
        <v>0.33396704689480355</v>
      </c>
      <c r="Y713" s="60">
        <f t="shared" si="744"/>
        <v>3689</v>
      </c>
      <c r="Z713" s="60">
        <f t="shared" si="745"/>
        <v>5246</v>
      </c>
      <c r="AA713" s="91"/>
      <c r="AB713" s="35">
        <f t="shared" si="750"/>
        <v>1</v>
      </c>
      <c r="AC713" s="50">
        <f>N713/K713</f>
        <v>0.58843543491726491</v>
      </c>
      <c r="AD713" s="2">
        <f>AC713/AD712</f>
        <v>0.84062204988180711</v>
      </c>
      <c r="AE713" s="35"/>
      <c r="AF713" s="35"/>
      <c r="AG713" s="2">
        <f>T712/L712</f>
        <v>1.2641293613148317E-3</v>
      </c>
      <c r="AH713" s="2">
        <f>U712/N712</f>
        <v>2.0161453038918214E-3</v>
      </c>
      <c r="AI713" s="2">
        <f>W712/Q712</f>
        <v>1.6185981364111395E-3</v>
      </c>
      <c r="AJ713" s="35"/>
      <c r="AK713" s="35"/>
      <c r="AL713" s="35"/>
    </row>
    <row r="714" spans="1:38" x14ac:dyDescent="0.35">
      <c r="A714" s="110">
        <f>J691</f>
        <v>44433</v>
      </c>
      <c r="B714" s="110"/>
      <c r="C714" s="110"/>
      <c r="D714" s="110"/>
      <c r="E714" s="110"/>
      <c r="F714" s="110"/>
      <c r="G714" s="110"/>
      <c r="H714" s="110"/>
      <c r="J714" s="110">
        <v>44437</v>
      </c>
      <c r="K714" s="110"/>
      <c r="L714" s="110"/>
      <c r="M714" s="110"/>
      <c r="N714" s="110"/>
      <c r="O714" s="110"/>
      <c r="P714" s="110"/>
      <c r="Q714" s="110"/>
      <c r="S714" s="113" t="str">
        <f>"Change " &amp; TEXT(A714,"DDDD MMM DD, YYYY") &amp; " -  " &amp;TEXT(J714,"DDDD MMM DD, YYYY")</f>
        <v>Change Wednesday Aug 25, 2021 -  Sunday Aug 29, 2021</v>
      </c>
      <c r="T714" s="113"/>
      <c r="U714" s="113"/>
      <c r="V714" s="113"/>
      <c r="W714" s="113"/>
      <c r="X714" s="113"/>
      <c r="Y714" s="113"/>
      <c r="Z714" s="113"/>
      <c r="AA714" s="88"/>
      <c r="AB714" s="35"/>
      <c r="AC714" s="65">
        <f>J714</f>
        <v>44437</v>
      </c>
      <c r="AD714" s="35"/>
      <c r="AE714" s="35"/>
      <c r="AF714" s="35"/>
      <c r="AG714" s="35"/>
      <c r="AH714" s="35"/>
      <c r="AI714" s="35"/>
      <c r="AJ714" s="35"/>
      <c r="AK714" s="35"/>
    </row>
    <row r="715" spans="1:38" ht="36" thickBot="1" x14ac:dyDescent="0.4">
      <c r="A715" s="53" t="str">
        <f>J692</f>
        <v>Age group</v>
      </c>
      <c r="B715" s="53" t="str">
        <f t="shared" ref="B715" si="752">K692</f>
        <v>Population</v>
      </c>
      <c r="C715" s="53" t="str">
        <f t="shared" ref="C715:C736" si="753">L692</f>
        <v>At least 1 dose</v>
      </c>
      <c r="D715" s="53" t="str">
        <f t="shared" ref="D715:D736" si="754">M692</f>
        <v>% of population with at least 1 dose</v>
      </c>
      <c r="E715" s="53" t="str">
        <f t="shared" ref="E715:E736" si="755">N692</f>
        <v>2 doses</v>
      </c>
      <c r="F715" s="53"/>
      <c r="G715" s="53" t="str">
        <f t="shared" ref="G715:G736" si="756">O692</f>
        <v>% of population fully vaccinated</v>
      </c>
      <c r="H715" s="53" t="str">
        <f t="shared" ref="H715:H736" si="757">Q692</f>
        <v>Total administered</v>
      </c>
      <c r="J715" s="25" t="s">
        <v>305</v>
      </c>
      <c r="K715" s="25" t="s">
        <v>2</v>
      </c>
      <c r="L715" s="25" t="s">
        <v>368</v>
      </c>
      <c r="M715" s="25" t="s">
        <v>306</v>
      </c>
      <c r="N715" s="25" t="s">
        <v>369</v>
      </c>
      <c r="O715" s="25" t="s">
        <v>307</v>
      </c>
      <c r="P715" s="25"/>
      <c r="Q715" s="25" t="s">
        <v>304</v>
      </c>
      <c r="S715" s="53" t="s">
        <v>305</v>
      </c>
      <c r="T715" s="53" t="s">
        <v>302</v>
      </c>
      <c r="U715" s="53" t="s">
        <v>303</v>
      </c>
      <c r="V715" s="53" t="s">
        <v>390</v>
      </c>
      <c r="W715" s="53" t="s">
        <v>304</v>
      </c>
      <c r="X715" s="53" t="s">
        <v>335</v>
      </c>
      <c r="Y715" s="53" t="s">
        <v>336</v>
      </c>
      <c r="Z715" s="53" t="s">
        <v>337</v>
      </c>
      <c r="AA715" s="53" t="s">
        <v>391</v>
      </c>
      <c r="AB715" s="35"/>
      <c r="AC715" s="49" t="s">
        <v>365</v>
      </c>
      <c r="AD715" s="64"/>
      <c r="AE715" s="47" t="str">
        <f t="shared" ref="AE715:AE734" si="758">J715</f>
        <v>Age group</v>
      </c>
      <c r="AF715" s="47" t="str">
        <f t="shared" ref="AF715:AF734" si="759">K715</f>
        <v>Population</v>
      </c>
      <c r="AG715" s="47" t="str">
        <f t="shared" ref="AG715:AG734" si="760">L715</f>
        <v>At least 1 dose</v>
      </c>
      <c r="AH715" s="47" t="str">
        <f t="shared" ref="AH715:AH734" si="761">N715</f>
        <v>2 doses</v>
      </c>
      <c r="AI715" s="47" t="s">
        <v>334</v>
      </c>
      <c r="AJ715" s="47" t="str">
        <f t="shared" ref="AJ715:AJ734" si="762">T715</f>
        <v>Dose 1</v>
      </c>
      <c r="AK715" s="47" t="str">
        <f t="shared" ref="AK715:AK734" si="763">U715</f>
        <v>Dose 2</v>
      </c>
    </row>
    <row r="716" spans="1:38" ht="15" thickBot="1" x14ac:dyDescent="0.4">
      <c r="A716" s="54" t="str">
        <f>J693</f>
        <v>00-11</v>
      </c>
      <c r="B716" s="55">
        <f>K693</f>
        <v>660747</v>
      </c>
      <c r="C716" s="55">
        <f t="shared" si="753"/>
        <v>0</v>
      </c>
      <c r="D716" s="55">
        <f t="shared" si="754"/>
        <v>0</v>
      </c>
      <c r="E716" s="55">
        <f t="shared" si="755"/>
        <v>0</v>
      </c>
      <c r="F716" s="55"/>
      <c r="G716" s="55">
        <f t="shared" si="756"/>
        <v>0</v>
      </c>
      <c r="H716" s="55">
        <f t="shared" si="757"/>
        <v>0</v>
      </c>
      <c r="J716" s="75" t="s">
        <v>308</v>
      </c>
      <c r="K716" s="22">
        <v>660747</v>
      </c>
      <c r="L716" s="75">
        <v>0</v>
      </c>
      <c r="M716" s="75">
        <v>0</v>
      </c>
      <c r="N716" s="75">
        <v>0</v>
      </c>
      <c r="O716" s="75">
        <v>0</v>
      </c>
      <c r="P716" s="75"/>
      <c r="Q716" s="75">
        <v>0</v>
      </c>
      <c r="S716" s="54" t="str">
        <f t="shared" ref="S716:S736" si="764">A716</f>
        <v>00-11</v>
      </c>
      <c r="T716" s="55">
        <f t="shared" ref="T716:T734" si="765">L716-C716</f>
        <v>0</v>
      </c>
      <c r="U716" s="55">
        <f t="shared" ref="U716:U736" si="766">N716-E716</f>
        <v>0</v>
      </c>
      <c r="V716" s="55"/>
      <c r="W716" s="55">
        <f t="shared" ref="W716:W736" si="767">Q716-H716</f>
        <v>0</v>
      </c>
      <c r="X716" s="58">
        <f t="shared" ref="X716:X736" si="768">T716/T$299</f>
        <v>0</v>
      </c>
      <c r="Y716" s="55">
        <f t="shared" ref="Y716:Y736" si="769">T716/$AB716</f>
        <v>0</v>
      </c>
      <c r="Z716" s="55">
        <f t="shared" ref="Z716:Z736" si="770">U716/$AB716</f>
        <v>0</v>
      </c>
      <c r="AA716" s="90"/>
      <c r="AB716" s="35">
        <f>IF(DATEDIF(A714,J714,"D")&lt;1,1,DATEDIF(A714,J714,"D"))</f>
        <v>4</v>
      </c>
      <c r="AC716" s="51" t="s">
        <v>366</v>
      </c>
      <c r="AD716" s="2">
        <v>0.7</v>
      </c>
      <c r="AE716" s="47" t="str">
        <f t="shared" si="758"/>
        <v>00-11</v>
      </c>
      <c r="AF716" s="45">
        <f t="shared" si="759"/>
        <v>660747</v>
      </c>
      <c r="AG716" s="45">
        <f t="shared" si="760"/>
        <v>0</v>
      </c>
      <c r="AH716" s="45">
        <f t="shared" si="761"/>
        <v>0</v>
      </c>
      <c r="AI716" s="45">
        <f t="shared" ref="AI716:AI734" si="771">AG716-AH716</f>
        <v>0</v>
      </c>
      <c r="AJ716" s="1">
        <f t="shared" si="762"/>
        <v>0</v>
      </c>
      <c r="AK716" s="1">
        <f t="shared" si="763"/>
        <v>0</v>
      </c>
    </row>
    <row r="717" spans="1:38" ht="15" thickBot="1" x14ac:dyDescent="0.4">
      <c r="A717" s="54" t="str">
        <f t="shared" ref="A717:A736" si="772">J694</f>
        <v>12-14</v>
      </c>
      <c r="B717" s="55">
        <f t="shared" ref="B717:B736" si="773">K694</f>
        <v>162530</v>
      </c>
      <c r="C717" s="60">
        <f t="shared" si="753"/>
        <v>109353</v>
      </c>
      <c r="D717" s="55">
        <f t="shared" si="754"/>
        <v>67.3</v>
      </c>
      <c r="E717" s="60">
        <f t="shared" si="755"/>
        <v>92829</v>
      </c>
      <c r="F717" s="60"/>
      <c r="G717" s="55">
        <f t="shared" si="756"/>
        <v>57.1</v>
      </c>
      <c r="H717" s="55">
        <f t="shared" si="757"/>
        <v>202182</v>
      </c>
      <c r="J717" s="82" t="str">
        <f t="shared" ref="J717" si="774">S694</f>
        <v>12-14</v>
      </c>
      <c r="K717" s="24">
        <v>162530</v>
      </c>
      <c r="L717" s="24">
        <v>110177</v>
      </c>
      <c r="M717" s="76">
        <v>67.8</v>
      </c>
      <c r="N717" s="24">
        <v>94429</v>
      </c>
      <c r="O717" s="76">
        <v>58.1</v>
      </c>
      <c r="P717" s="76"/>
      <c r="Q717" s="24">
        <v>204606</v>
      </c>
      <c r="S717" s="59" t="str">
        <f t="shared" si="764"/>
        <v>12-14</v>
      </c>
      <c r="T717" s="60">
        <f t="shared" si="765"/>
        <v>824</v>
      </c>
      <c r="U717" s="60">
        <f t="shared" si="766"/>
        <v>1600</v>
      </c>
      <c r="V717" s="60"/>
      <c r="W717" s="60">
        <f t="shared" si="767"/>
        <v>2424</v>
      </c>
      <c r="X717" s="61">
        <f t="shared" si="768"/>
        <v>7.4597139235922511E-2</v>
      </c>
      <c r="Y717" s="60">
        <f t="shared" si="769"/>
        <v>206</v>
      </c>
      <c r="Z717" s="60">
        <f t="shared" si="770"/>
        <v>400</v>
      </c>
      <c r="AA717" s="91"/>
      <c r="AB717" s="35">
        <f>AB716</f>
        <v>4</v>
      </c>
      <c r="AC717" s="50">
        <f>C735/B735</f>
        <v>0.77588550279968305</v>
      </c>
      <c r="AD717" s="2">
        <f>AC717/AD716</f>
        <v>1.1084078611424044</v>
      </c>
      <c r="AE717" s="47" t="str">
        <f t="shared" si="758"/>
        <v>12-14</v>
      </c>
      <c r="AF717" s="45">
        <f t="shared" si="759"/>
        <v>162530</v>
      </c>
      <c r="AG717" s="45">
        <f t="shared" si="760"/>
        <v>110177</v>
      </c>
      <c r="AH717" s="45">
        <f t="shared" si="761"/>
        <v>94429</v>
      </c>
      <c r="AI717" s="45">
        <f t="shared" si="771"/>
        <v>15748</v>
      </c>
      <c r="AJ717" s="1">
        <f t="shared" si="762"/>
        <v>824</v>
      </c>
      <c r="AK717" s="1">
        <f t="shared" si="763"/>
        <v>1600</v>
      </c>
    </row>
    <row r="718" spans="1:38" ht="15" thickBot="1" x14ac:dyDescent="0.4">
      <c r="A718" s="54" t="str">
        <f t="shared" si="772"/>
        <v>15-19</v>
      </c>
      <c r="B718" s="55">
        <f t="shared" si="773"/>
        <v>256743</v>
      </c>
      <c r="C718" s="60">
        <f t="shared" si="753"/>
        <v>176626</v>
      </c>
      <c r="D718" s="55">
        <f t="shared" si="754"/>
        <v>68.8</v>
      </c>
      <c r="E718" s="60">
        <f t="shared" si="755"/>
        <v>151690</v>
      </c>
      <c r="F718" s="60"/>
      <c r="G718" s="55">
        <f t="shared" si="756"/>
        <v>59.1</v>
      </c>
      <c r="H718" s="55">
        <f t="shared" si="757"/>
        <v>328316</v>
      </c>
      <c r="J718" s="75" t="s">
        <v>309</v>
      </c>
      <c r="K718" s="22">
        <v>256743</v>
      </c>
      <c r="L718" s="22">
        <v>177783</v>
      </c>
      <c r="M718" s="75">
        <v>69.2</v>
      </c>
      <c r="N718" s="22">
        <v>153540</v>
      </c>
      <c r="O718" s="75">
        <v>59.8</v>
      </c>
      <c r="P718" s="75"/>
      <c r="Q718" s="22">
        <v>331323</v>
      </c>
      <c r="S718" s="54" t="str">
        <f t="shared" si="764"/>
        <v>15-19</v>
      </c>
      <c r="T718" s="60">
        <f t="shared" si="765"/>
        <v>1157</v>
      </c>
      <c r="U718" s="60">
        <f t="shared" si="766"/>
        <v>1850</v>
      </c>
      <c r="V718" s="60"/>
      <c r="W718" s="60">
        <f t="shared" si="767"/>
        <v>3007</v>
      </c>
      <c r="X718" s="61">
        <f t="shared" si="768"/>
        <v>0.10474379866014848</v>
      </c>
      <c r="Y718" s="60">
        <f t="shared" si="769"/>
        <v>289.25</v>
      </c>
      <c r="Z718" s="60">
        <f t="shared" si="770"/>
        <v>462.5</v>
      </c>
      <c r="AA718" s="91"/>
      <c r="AB718" s="35">
        <f t="shared" ref="AB718:AB736" si="775">AB717</f>
        <v>4</v>
      </c>
      <c r="AC718" s="52" t="s">
        <v>367</v>
      </c>
      <c r="AD718" s="2">
        <v>0.7</v>
      </c>
      <c r="AE718" s="47" t="str">
        <f t="shared" si="758"/>
        <v>15-19</v>
      </c>
      <c r="AF718" s="45">
        <f t="shared" si="759"/>
        <v>256743</v>
      </c>
      <c r="AG718" s="45">
        <f t="shared" si="760"/>
        <v>177783</v>
      </c>
      <c r="AH718" s="45">
        <f t="shared" si="761"/>
        <v>153540</v>
      </c>
      <c r="AI718" s="45">
        <f t="shared" si="771"/>
        <v>24243</v>
      </c>
      <c r="AJ718" s="1">
        <f t="shared" si="762"/>
        <v>1157</v>
      </c>
      <c r="AK718" s="1">
        <f t="shared" si="763"/>
        <v>1850</v>
      </c>
    </row>
    <row r="719" spans="1:38" ht="15" thickBot="1" x14ac:dyDescent="0.4">
      <c r="A719" s="54" t="str">
        <f t="shared" si="772"/>
        <v>20-24</v>
      </c>
      <c r="B719" s="55">
        <f t="shared" si="773"/>
        <v>277328</v>
      </c>
      <c r="C719" s="55">
        <f t="shared" si="753"/>
        <v>183371</v>
      </c>
      <c r="D719" s="55">
        <f t="shared" si="754"/>
        <v>66.099999999999994</v>
      </c>
      <c r="E719" s="55">
        <f t="shared" si="755"/>
        <v>150779</v>
      </c>
      <c r="F719" s="55"/>
      <c r="G719" s="55">
        <f t="shared" si="756"/>
        <v>54.4</v>
      </c>
      <c r="H719" s="55">
        <f t="shared" si="757"/>
        <v>334150</v>
      </c>
      <c r="J719" s="76" t="s">
        <v>310</v>
      </c>
      <c r="K719" s="24">
        <v>277328</v>
      </c>
      <c r="L719" s="24">
        <v>184612</v>
      </c>
      <c r="M719" s="76">
        <v>66.599999999999994</v>
      </c>
      <c r="N719" s="24">
        <v>152439</v>
      </c>
      <c r="O719" s="76">
        <v>55</v>
      </c>
      <c r="P719" s="76"/>
      <c r="Q719" s="24">
        <v>337051</v>
      </c>
      <c r="S719" s="57" t="str">
        <f t="shared" si="764"/>
        <v>20-24</v>
      </c>
      <c r="T719" s="56">
        <f t="shared" si="765"/>
        <v>1241</v>
      </c>
      <c r="U719" s="56">
        <f t="shared" si="766"/>
        <v>1660</v>
      </c>
      <c r="V719" s="56"/>
      <c r="W719" s="56">
        <f t="shared" si="767"/>
        <v>2901</v>
      </c>
      <c r="X719" s="62">
        <f t="shared" si="768"/>
        <v>0.11234836139779106</v>
      </c>
      <c r="Y719" s="55">
        <f t="shared" si="769"/>
        <v>310.25</v>
      </c>
      <c r="Z719" s="55">
        <f t="shared" si="770"/>
        <v>415</v>
      </c>
      <c r="AA719" s="90"/>
      <c r="AB719" s="35">
        <f t="shared" si="775"/>
        <v>4</v>
      </c>
      <c r="AC719" s="50">
        <f>E735/B735</f>
        <v>0.6918101958448768</v>
      </c>
      <c r="AD719" s="2">
        <f>AC719/AD718</f>
        <v>0.98830027977839552</v>
      </c>
      <c r="AE719" s="47" t="str">
        <f t="shared" si="758"/>
        <v>20-24</v>
      </c>
      <c r="AF719" s="45">
        <f t="shared" si="759"/>
        <v>277328</v>
      </c>
      <c r="AG719" s="45">
        <f t="shared" si="760"/>
        <v>184612</v>
      </c>
      <c r="AH719" s="45">
        <f t="shared" si="761"/>
        <v>152439</v>
      </c>
      <c r="AI719" s="45">
        <f t="shared" si="771"/>
        <v>32173</v>
      </c>
      <c r="AJ719" s="1">
        <f t="shared" si="762"/>
        <v>1241</v>
      </c>
      <c r="AK719" s="1">
        <f t="shared" si="763"/>
        <v>1660</v>
      </c>
    </row>
    <row r="720" spans="1:38" ht="15" thickBot="1" x14ac:dyDescent="0.4">
      <c r="A720" s="54" t="str">
        <f t="shared" si="772"/>
        <v>25-29</v>
      </c>
      <c r="B720" s="55">
        <f t="shared" si="773"/>
        <v>314508</v>
      </c>
      <c r="C720" s="55">
        <f t="shared" si="753"/>
        <v>201471</v>
      </c>
      <c r="D720" s="55">
        <f t="shared" si="754"/>
        <v>64.099999999999994</v>
      </c>
      <c r="E720" s="55">
        <f t="shared" si="755"/>
        <v>168481</v>
      </c>
      <c r="F720" s="55"/>
      <c r="G720" s="55">
        <f t="shared" si="756"/>
        <v>53.6</v>
      </c>
      <c r="H720" s="55">
        <f t="shared" si="757"/>
        <v>369952</v>
      </c>
      <c r="J720" s="75" t="s">
        <v>311</v>
      </c>
      <c r="K720" s="22">
        <v>314508</v>
      </c>
      <c r="L720" s="22">
        <v>202768</v>
      </c>
      <c r="M720" s="75">
        <v>64.5</v>
      </c>
      <c r="N720" s="22">
        <v>170223</v>
      </c>
      <c r="O720" s="75">
        <v>54.1</v>
      </c>
      <c r="P720" s="75"/>
      <c r="Q720" s="22">
        <v>372991</v>
      </c>
      <c r="S720" s="54" t="str">
        <f t="shared" si="764"/>
        <v>25-29</v>
      </c>
      <c r="T720" s="55">
        <f t="shared" si="765"/>
        <v>1297</v>
      </c>
      <c r="U720" s="55">
        <f t="shared" si="766"/>
        <v>1742</v>
      </c>
      <c r="V720" s="55"/>
      <c r="W720" s="55">
        <f t="shared" si="767"/>
        <v>3039</v>
      </c>
      <c r="X720" s="58">
        <f t="shared" si="768"/>
        <v>0.11741806988955278</v>
      </c>
      <c r="Y720" s="55">
        <f t="shared" si="769"/>
        <v>324.25</v>
      </c>
      <c r="Z720" s="55">
        <f t="shared" si="770"/>
        <v>435.5</v>
      </c>
      <c r="AA720" s="90"/>
      <c r="AB720" s="35">
        <f t="shared" si="775"/>
        <v>4</v>
      </c>
      <c r="AC720" s="49" t="s">
        <v>363</v>
      </c>
      <c r="AD720" s="35"/>
      <c r="AE720" s="47" t="str">
        <f t="shared" si="758"/>
        <v>25-29</v>
      </c>
      <c r="AF720" s="45">
        <f t="shared" si="759"/>
        <v>314508</v>
      </c>
      <c r="AG720" s="45">
        <f t="shared" si="760"/>
        <v>202768</v>
      </c>
      <c r="AH720" s="45">
        <f t="shared" si="761"/>
        <v>170223</v>
      </c>
      <c r="AI720" s="45">
        <f t="shared" si="771"/>
        <v>32545</v>
      </c>
      <c r="AJ720" s="1">
        <f t="shared" si="762"/>
        <v>1297</v>
      </c>
      <c r="AK720" s="1">
        <f t="shared" si="763"/>
        <v>1742</v>
      </c>
    </row>
    <row r="721" spans="1:37" ht="15" thickBot="1" x14ac:dyDescent="0.4">
      <c r="A721" s="54" t="str">
        <f t="shared" si="772"/>
        <v>30-34</v>
      </c>
      <c r="B721" s="55">
        <f t="shared" si="773"/>
        <v>356228</v>
      </c>
      <c r="C721" s="55">
        <f t="shared" si="753"/>
        <v>237306</v>
      </c>
      <c r="D721" s="55">
        <f t="shared" si="754"/>
        <v>66.599999999999994</v>
      </c>
      <c r="E721" s="55">
        <f t="shared" si="755"/>
        <v>204118</v>
      </c>
      <c r="F721" s="55"/>
      <c r="G721" s="55">
        <f t="shared" si="756"/>
        <v>57.3</v>
      </c>
      <c r="H721" s="55">
        <f t="shared" si="757"/>
        <v>441424</v>
      </c>
      <c r="J721" s="76" t="s">
        <v>312</v>
      </c>
      <c r="K721" s="24">
        <v>356228</v>
      </c>
      <c r="L721" s="24">
        <v>238666</v>
      </c>
      <c r="M721" s="76">
        <v>67</v>
      </c>
      <c r="N721" s="24">
        <v>206116</v>
      </c>
      <c r="O721" s="76">
        <v>57.9</v>
      </c>
      <c r="P721" s="76"/>
      <c r="Q721" s="24">
        <v>444782</v>
      </c>
      <c r="S721" s="57" t="str">
        <f t="shared" si="764"/>
        <v>30-34</v>
      </c>
      <c r="T721" s="56">
        <f t="shared" si="765"/>
        <v>1360</v>
      </c>
      <c r="U721" s="56">
        <f t="shared" si="766"/>
        <v>1998</v>
      </c>
      <c r="V721" s="56"/>
      <c r="W721" s="56">
        <f t="shared" si="767"/>
        <v>3358</v>
      </c>
      <c r="X721" s="62">
        <f t="shared" si="768"/>
        <v>0.12312149194278472</v>
      </c>
      <c r="Y721" s="55">
        <f t="shared" si="769"/>
        <v>340</v>
      </c>
      <c r="Z721" s="55">
        <f t="shared" si="770"/>
        <v>499.5</v>
      </c>
      <c r="AA721" s="90"/>
      <c r="AB721" s="35">
        <f t="shared" si="775"/>
        <v>4</v>
      </c>
      <c r="AC721" s="51" t="s">
        <v>366</v>
      </c>
      <c r="AD721" s="2">
        <v>0.7</v>
      </c>
      <c r="AE721" s="47" t="str">
        <f t="shared" si="758"/>
        <v>30-34</v>
      </c>
      <c r="AF721" s="45">
        <f t="shared" si="759"/>
        <v>356228</v>
      </c>
      <c r="AG721" s="45">
        <f t="shared" si="760"/>
        <v>238666</v>
      </c>
      <c r="AH721" s="45">
        <f t="shared" si="761"/>
        <v>206116</v>
      </c>
      <c r="AI721" s="45">
        <f t="shared" si="771"/>
        <v>32550</v>
      </c>
      <c r="AJ721" s="1">
        <f t="shared" si="762"/>
        <v>1360</v>
      </c>
      <c r="AK721" s="1">
        <f t="shared" si="763"/>
        <v>1998</v>
      </c>
    </row>
    <row r="722" spans="1:37" ht="15" thickBot="1" x14ac:dyDescent="0.4">
      <c r="A722" s="54" t="str">
        <f t="shared" si="772"/>
        <v>35-39</v>
      </c>
      <c r="B722" s="55">
        <f t="shared" si="773"/>
        <v>359302</v>
      </c>
      <c r="C722" s="55">
        <f t="shared" si="753"/>
        <v>254933</v>
      </c>
      <c r="D722" s="55">
        <f t="shared" si="754"/>
        <v>71</v>
      </c>
      <c r="E722" s="55">
        <f t="shared" si="755"/>
        <v>224059</v>
      </c>
      <c r="F722" s="55"/>
      <c r="G722" s="55">
        <f t="shared" si="756"/>
        <v>62.4</v>
      </c>
      <c r="H722" s="55">
        <f t="shared" si="757"/>
        <v>478992</v>
      </c>
      <c r="J722" s="75" t="s">
        <v>313</v>
      </c>
      <c r="K722" s="22">
        <v>359302</v>
      </c>
      <c r="L722" s="22">
        <v>256281</v>
      </c>
      <c r="M722" s="75">
        <v>71.3</v>
      </c>
      <c r="N722" s="22">
        <v>225981</v>
      </c>
      <c r="O722" s="75">
        <v>62.9</v>
      </c>
      <c r="P722" s="75"/>
      <c r="Q722" s="22">
        <v>482262</v>
      </c>
      <c r="S722" s="54" t="str">
        <f t="shared" si="764"/>
        <v>35-39</v>
      </c>
      <c r="T722" s="55">
        <f t="shared" si="765"/>
        <v>1348</v>
      </c>
      <c r="U722" s="55">
        <f t="shared" si="766"/>
        <v>1922</v>
      </c>
      <c r="V722" s="55"/>
      <c r="W722" s="55">
        <f t="shared" si="767"/>
        <v>3270</v>
      </c>
      <c r="X722" s="58">
        <f t="shared" si="768"/>
        <v>0.12203512583740721</v>
      </c>
      <c r="Y722" s="55">
        <f t="shared" si="769"/>
        <v>337</v>
      </c>
      <c r="Z722" s="55">
        <f t="shared" si="770"/>
        <v>480.5</v>
      </c>
      <c r="AA722" s="90"/>
      <c r="AB722" s="35">
        <f t="shared" si="775"/>
        <v>4</v>
      </c>
      <c r="AC722" s="50">
        <f>C736/B736</f>
        <v>0.6599476648770084</v>
      </c>
      <c r="AD722" s="2">
        <f>AC722/AD721</f>
        <v>0.94278237839572632</v>
      </c>
      <c r="AE722" s="47" t="str">
        <f t="shared" si="758"/>
        <v>35-39</v>
      </c>
      <c r="AF722" s="45">
        <f t="shared" si="759"/>
        <v>359302</v>
      </c>
      <c r="AG722" s="45">
        <f t="shared" si="760"/>
        <v>256281</v>
      </c>
      <c r="AH722" s="45">
        <f t="shared" si="761"/>
        <v>225981</v>
      </c>
      <c r="AI722" s="45">
        <f t="shared" si="771"/>
        <v>30300</v>
      </c>
      <c r="AJ722" s="1">
        <f t="shared" si="762"/>
        <v>1348</v>
      </c>
      <c r="AK722" s="1">
        <f t="shared" si="763"/>
        <v>1922</v>
      </c>
    </row>
    <row r="723" spans="1:37" ht="15" thickBot="1" x14ac:dyDescent="0.4">
      <c r="A723" s="54" t="str">
        <f t="shared" si="772"/>
        <v>40-44</v>
      </c>
      <c r="B723" s="55">
        <f t="shared" si="773"/>
        <v>319889</v>
      </c>
      <c r="C723" s="55">
        <f t="shared" si="753"/>
        <v>238303</v>
      </c>
      <c r="D723" s="55">
        <f t="shared" si="754"/>
        <v>74.5</v>
      </c>
      <c r="E723" s="55">
        <f t="shared" si="755"/>
        <v>214276</v>
      </c>
      <c r="F723" s="55"/>
      <c r="G723" s="55">
        <f t="shared" si="756"/>
        <v>67</v>
      </c>
      <c r="H723" s="55">
        <f t="shared" si="757"/>
        <v>452579</v>
      </c>
      <c r="J723" s="76" t="s">
        <v>314</v>
      </c>
      <c r="K723" s="24">
        <v>319889</v>
      </c>
      <c r="L723" s="24">
        <v>239298</v>
      </c>
      <c r="M723" s="76">
        <v>74.8</v>
      </c>
      <c r="N723" s="24">
        <v>216022</v>
      </c>
      <c r="O723" s="76">
        <v>67.5</v>
      </c>
      <c r="P723" s="76"/>
      <c r="Q723" s="24">
        <v>455320</v>
      </c>
      <c r="S723" s="57" t="str">
        <f t="shared" si="764"/>
        <v>40-44</v>
      </c>
      <c r="T723" s="56">
        <f t="shared" si="765"/>
        <v>995</v>
      </c>
      <c r="U723" s="56">
        <f t="shared" si="766"/>
        <v>1746</v>
      </c>
      <c r="V723" s="56"/>
      <c r="W723" s="56">
        <f t="shared" si="767"/>
        <v>2741</v>
      </c>
      <c r="X723" s="62">
        <f t="shared" si="768"/>
        <v>9.0077856237552059E-2</v>
      </c>
      <c r="Y723" s="55">
        <f t="shared" si="769"/>
        <v>248.75</v>
      </c>
      <c r="Z723" s="55">
        <f t="shared" si="770"/>
        <v>436.5</v>
      </c>
      <c r="AA723" s="90"/>
      <c r="AB723" s="35">
        <f t="shared" si="775"/>
        <v>4</v>
      </c>
      <c r="AC723" s="52" t="s">
        <v>367</v>
      </c>
      <c r="AD723" s="2">
        <v>0.7</v>
      </c>
      <c r="AE723" s="47" t="str">
        <f t="shared" si="758"/>
        <v>40-44</v>
      </c>
      <c r="AF723" s="45">
        <f t="shared" si="759"/>
        <v>319889</v>
      </c>
      <c r="AG723" s="45">
        <f t="shared" si="760"/>
        <v>239298</v>
      </c>
      <c r="AH723" s="45">
        <f t="shared" si="761"/>
        <v>216022</v>
      </c>
      <c r="AI723" s="45">
        <f t="shared" si="771"/>
        <v>23276</v>
      </c>
      <c r="AJ723" s="1">
        <f t="shared" si="762"/>
        <v>995</v>
      </c>
      <c r="AK723" s="1">
        <f t="shared" si="763"/>
        <v>1746</v>
      </c>
    </row>
    <row r="724" spans="1:37" ht="15" thickBot="1" x14ac:dyDescent="0.4">
      <c r="A724" s="54" t="str">
        <f t="shared" si="772"/>
        <v>45-49</v>
      </c>
      <c r="B724" s="55">
        <f t="shared" si="773"/>
        <v>288547</v>
      </c>
      <c r="C724" s="55">
        <f t="shared" si="753"/>
        <v>221856</v>
      </c>
      <c r="D724" s="55">
        <f t="shared" si="754"/>
        <v>76.900000000000006</v>
      </c>
      <c r="E724" s="55">
        <f t="shared" si="755"/>
        <v>201905</v>
      </c>
      <c r="F724" s="55"/>
      <c r="G724" s="55">
        <f t="shared" si="756"/>
        <v>70</v>
      </c>
      <c r="H724" s="55">
        <f t="shared" si="757"/>
        <v>423761</v>
      </c>
      <c r="J724" s="75" t="s">
        <v>315</v>
      </c>
      <c r="K724" s="22">
        <v>288547</v>
      </c>
      <c r="L724" s="22">
        <v>222675</v>
      </c>
      <c r="M724" s="75">
        <v>77.2</v>
      </c>
      <c r="N724" s="22">
        <v>203254</v>
      </c>
      <c r="O724" s="75">
        <v>70.400000000000006</v>
      </c>
      <c r="P724" s="75"/>
      <c r="Q724" s="22">
        <v>425929</v>
      </c>
      <c r="S724" s="54" t="str">
        <f t="shared" si="764"/>
        <v>45-49</v>
      </c>
      <c r="T724" s="55">
        <f t="shared" si="765"/>
        <v>819</v>
      </c>
      <c r="U724" s="55">
        <f t="shared" si="766"/>
        <v>1349</v>
      </c>
      <c r="V724" s="55"/>
      <c r="W724" s="55">
        <f t="shared" si="767"/>
        <v>2168</v>
      </c>
      <c r="X724" s="58">
        <f t="shared" si="768"/>
        <v>7.4144486692015205E-2</v>
      </c>
      <c r="Y724" s="55">
        <f t="shared" si="769"/>
        <v>204.75</v>
      </c>
      <c r="Z724" s="55">
        <f t="shared" si="770"/>
        <v>337.25</v>
      </c>
      <c r="AA724" s="90"/>
      <c r="AB724" s="35">
        <f t="shared" si="775"/>
        <v>4</v>
      </c>
      <c r="AC724" s="50">
        <f>E736/B736</f>
        <v>0.58843543491726491</v>
      </c>
      <c r="AD724" s="2">
        <f>AC724/AD723</f>
        <v>0.84062204988180711</v>
      </c>
      <c r="AE724" s="47" t="str">
        <f t="shared" si="758"/>
        <v>45-49</v>
      </c>
      <c r="AF724" s="45">
        <f t="shared" si="759"/>
        <v>288547</v>
      </c>
      <c r="AG724" s="45">
        <f t="shared" si="760"/>
        <v>222675</v>
      </c>
      <c r="AH724" s="45">
        <f t="shared" si="761"/>
        <v>203254</v>
      </c>
      <c r="AI724" s="45">
        <f t="shared" si="771"/>
        <v>19421</v>
      </c>
      <c r="AJ724" s="1">
        <f t="shared" si="762"/>
        <v>819</v>
      </c>
      <c r="AK724" s="1">
        <f t="shared" si="763"/>
        <v>1349</v>
      </c>
    </row>
    <row r="725" spans="1:37" ht="15" thickBot="1" x14ac:dyDescent="0.4">
      <c r="A725" s="54" t="str">
        <f t="shared" si="772"/>
        <v>50-54</v>
      </c>
      <c r="B725" s="55">
        <f t="shared" si="773"/>
        <v>266491</v>
      </c>
      <c r="C725" s="55">
        <f t="shared" si="753"/>
        <v>213586</v>
      </c>
      <c r="D725" s="55">
        <f t="shared" si="754"/>
        <v>80.2</v>
      </c>
      <c r="E725" s="55">
        <f t="shared" si="755"/>
        <v>196497</v>
      </c>
      <c r="F725" s="55"/>
      <c r="G725" s="55">
        <f t="shared" si="756"/>
        <v>73.7</v>
      </c>
      <c r="H725" s="55">
        <f t="shared" si="757"/>
        <v>410083</v>
      </c>
      <c r="J725" s="76" t="s">
        <v>316</v>
      </c>
      <c r="K725" s="24">
        <v>266491</v>
      </c>
      <c r="L725" s="24">
        <v>214258</v>
      </c>
      <c r="M725" s="76">
        <v>80.400000000000006</v>
      </c>
      <c r="N725" s="24">
        <v>197637</v>
      </c>
      <c r="O725" s="76">
        <v>74.2</v>
      </c>
      <c r="P725" s="76"/>
      <c r="Q725" s="24">
        <v>411895</v>
      </c>
      <c r="S725" s="57" t="str">
        <f t="shared" si="764"/>
        <v>50-54</v>
      </c>
      <c r="T725" s="56">
        <f t="shared" si="765"/>
        <v>672</v>
      </c>
      <c r="U725" s="56">
        <f t="shared" si="766"/>
        <v>1140</v>
      </c>
      <c r="V725" s="56"/>
      <c r="W725" s="56">
        <f t="shared" si="767"/>
        <v>1812</v>
      </c>
      <c r="X725" s="62">
        <f t="shared" si="768"/>
        <v>6.0836501901140684E-2</v>
      </c>
      <c r="Y725" s="55">
        <f t="shared" si="769"/>
        <v>168</v>
      </c>
      <c r="Z725" s="55">
        <f t="shared" si="770"/>
        <v>285</v>
      </c>
      <c r="AA725" s="90"/>
      <c r="AB725" s="35">
        <f t="shared" si="775"/>
        <v>4</v>
      </c>
      <c r="AC725" s="35"/>
      <c r="AD725" s="36"/>
      <c r="AE725" s="47" t="str">
        <f t="shared" si="758"/>
        <v>50-54</v>
      </c>
      <c r="AF725" s="45">
        <f t="shared" si="759"/>
        <v>266491</v>
      </c>
      <c r="AG725" s="45">
        <f t="shared" si="760"/>
        <v>214258</v>
      </c>
      <c r="AH725" s="45">
        <f t="shared" si="761"/>
        <v>197637</v>
      </c>
      <c r="AI725" s="45">
        <f t="shared" si="771"/>
        <v>16621</v>
      </c>
      <c r="AJ725" s="1">
        <f t="shared" si="762"/>
        <v>672</v>
      </c>
      <c r="AK725" s="1">
        <f t="shared" si="763"/>
        <v>1140</v>
      </c>
    </row>
    <row r="726" spans="1:37" ht="15" thickBot="1" x14ac:dyDescent="0.4">
      <c r="A726" s="54" t="str">
        <f t="shared" si="772"/>
        <v>55-59</v>
      </c>
      <c r="B726" s="55">
        <f t="shared" si="773"/>
        <v>284260</v>
      </c>
      <c r="C726" s="55">
        <f t="shared" si="753"/>
        <v>229580</v>
      </c>
      <c r="D726" s="55">
        <f t="shared" si="754"/>
        <v>80.8</v>
      </c>
      <c r="E726" s="55">
        <f t="shared" si="755"/>
        <v>212024</v>
      </c>
      <c r="F726" s="55"/>
      <c r="G726" s="55">
        <f t="shared" si="756"/>
        <v>74.599999999999994</v>
      </c>
      <c r="H726" s="55">
        <f t="shared" si="757"/>
        <v>441604</v>
      </c>
      <c r="J726" s="75" t="s">
        <v>317</v>
      </c>
      <c r="K726" s="22">
        <v>284260</v>
      </c>
      <c r="L726" s="22">
        <v>230124</v>
      </c>
      <c r="M726" s="75">
        <v>81</v>
      </c>
      <c r="N726" s="22">
        <v>213004</v>
      </c>
      <c r="O726" s="75">
        <v>74.900000000000006</v>
      </c>
      <c r="P726" s="75"/>
      <c r="Q726" s="22">
        <v>443128</v>
      </c>
      <c r="S726" s="54" t="str">
        <f t="shared" si="764"/>
        <v>55-59</v>
      </c>
      <c r="T726" s="55">
        <f t="shared" si="765"/>
        <v>544</v>
      </c>
      <c r="U726" s="55">
        <f t="shared" si="766"/>
        <v>980</v>
      </c>
      <c r="V726" s="55"/>
      <c r="W726" s="55">
        <f t="shared" si="767"/>
        <v>1524</v>
      </c>
      <c r="X726" s="58">
        <f t="shared" si="768"/>
        <v>4.9248596777113886E-2</v>
      </c>
      <c r="Y726" s="55">
        <f t="shared" si="769"/>
        <v>136</v>
      </c>
      <c r="Z726" s="55">
        <f t="shared" si="770"/>
        <v>245</v>
      </c>
      <c r="AA726" s="90"/>
      <c r="AB726" s="35">
        <f t="shared" si="775"/>
        <v>4</v>
      </c>
      <c r="AC726" s="65">
        <f>J714</f>
        <v>44437</v>
      </c>
      <c r="AD726" s="36"/>
      <c r="AE726" s="47" t="str">
        <f t="shared" si="758"/>
        <v>55-59</v>
      </c>
      <c r="AF726" s="45">
        <f t="shared" si="759"/>
        <v>284260</v>
      </c>
      <c r="AG726" s="45">
        <f t="shared" si="760"/>
        <v>230124</v>
      </c>
      <c r="AH726" s="45">
        <f t="shared" si="761"/>
        <v>213004</v>
      </c>
      <c r="AI726" s="45">
        <f t="shared" si="771"/>
        <v>17120</v>
      </c>
      <c r="AJ726" s="1">
        <f t="shared" si="762"/>
        <v>544</v>
      </c>
      <c r="AK726" s="1">
        <f t="shared" si="763"/>
        <v>980</v>
      </c>
    </row>
    <row r="727" spans="1:37" ht="15" thickBot="1" x14ac:dyDescent="0.4">
      <c r="A727" s="54" t="str">
        <f t="shared" si="772"/>
        <v>60-64</v>
      </c>
      <c r="B727" s="55">
        <f t="shared" si="773"/>
        <v>264339</v>
      </c>
      <c r="C727" s="55">
        <f t="shared" si="753"/>
        <v>228560</v>
      </c>
      <c r="D727" s="55">
        <f t="shared" si="754"/>
        <v>86.5</v>
      </c>
      <c r="E727" s="55">
        <f t="shared" si="755"/>
        <v>214940</v>
      </c>
      <c r="F727" s="55"/>
      <c r="G727" s="55">
        <f t="shared" si="756"/>
        <v>81.3</v>
      </c>
      <c r="H727" s="55">
        <f t="shared" si="757"/>
        <v>443500</v>
      </c>
      <c r="J727" s="76" t="s">
        <v>318</v>
      </c>
      <c r="K727" s="24">
        <v>264339</v>
      </c>
      <c r="L727" s="24">
        <v>229029</v>
      </c>
      <c r="M727" s="76">
        <v>86.6</v>
      </c>
      <c r="N727" s="24">
        <v>215780</v>
      </c>
      <c r="O727" s="76">
        <v>81.599999999999994</v>
      </c>
      <c r="P727" s="76"/>
      <c r="Q727" s="24">
        <v>444809</v>
      </c>
      <c r="S727" s="57" t="str">
        <f t="shared" si="764"/>
        <v>60-64</v>
      </c>
      <c r="T727" s="56">
        <f t="shared" si="765"/>
        <v>469</v>
      </c>
      <c r="U727" s="56">
        <f t="shared" si="766"/>
        <v>840</v>
      </c>
      <c r="V727" s="56"/>
      <c r="W727" s="56">
        <f t="shared" si="767"/>
        <v>1309</v>
      </c>
      <c r="X727" s="62">
        <f t="shared" si="768"/>
        <v>4.2458808618504436E-2</v>
      </c>
      <c r="Y727" s="55">
        <f t="shared" si="769"/>
        <v>117.25</v>
      </c>
      <c r="Z727" s="55">
        <f t="shared" si="770"/>
        <v>210</v>
      </c>
      <c r="AA727" s="90"/>
      <c r="AB727" s="35">
        <f t="shared" si="775"/>
        <v>4</v>
      </c>
      <c r="AC727" s="49" t="s">
        <v>365</v>
      </c>
      <c r="AD727" s="35"/>
      <c r="AE727" s="47" t="str">
        <f t="shared" si="758"/>
        <v>60-64</v>
      </c>
      <c r="AF727" s="45">
        <f t="shared" si="759"/>
        <v>264339</v>
      </c>
      <c r="AG727" s="45">
        <f t="shared" si="760"/>
        <v>229029</v>
      </c>
      <c r="AH727" s="45">
        <f t="shared" si="761"/>
        <v>215780</v>
      </c>
      <c r="AI727" s="45">
        <f t="shared" si="771"/>
        <v>13249</v>
      </c>
      <c r="AJ727" s="1">
        <f t="shared" si="762"/>
        <v>469</v>
      </c>
      <c r="AK727" s="1">
        <f t="shared" si="763"/>
        <v>840</v>
      </c>
    </row>
    <row r="728" spans="1:37" ht="15" thickBot="1" x14ac:dyDescent="0.4">
      <c r="A728" s="54" t="str">
        <f t="shared" si="772"/>
        <v>65-69</v>
      </c>
      <c r="B728" s="55">
        <f t="shared" si="773"/>
        <v>210073</v>
      </c>
      <c r="C728" s="55">
        <f t="shared" si="753"/>
        <v>190998</v>
      </c>
      <c r="D728" s="55">
        <f t="shared" si="754"/>
        <v>90.9</v>
      </c>
      <c r="E728" s="55">
        <f t="shared" si="755"/>
        <v>183779</v>
      </c>
      <c r="F728" s="55"/>
      <c r="G728" s="55">
        <f t="shared" si="756"/>
        <v>87.5</v>
      </c>
      <c r="H728" s="55">
        <f t="shared" si="757"/>
        <v>374777</v>
      </c>
      <c r="J728" s="75" t="s">
        <v>319</v>
      </c>
      <c r="K728" s="22">
        <v>210073</v>
      </c>
      <c r="L728" s="22">
        <v>191243</v>
      </c>
      <c r="M728" s="75">
        <v>91</v>
      </c>
      <c r="N728" s="22">
        <v>184284</v>
      </c>
      <c r="O728" s="75">
        <v>87.7</v>
      </c>
      <c r="P728" s="75"/>
      <c r="Q728" s="22">
        <v>375527</v>
      </c>
      <c r="S728" s="54" t="str">
        <f t="shared" si="764"/>
        <v>65-69</v>
      </c>
      <c r="T728" s="55">
        <f t="shared" si="765"/>
        <v>245</v>
      </c>
      <c r="U728" s="55">
        <f t="shared" si="766"/>
        <v>505</v>
      </c>
      <c r="V728" s="55"/>
      <c r="W728" s="55">
        <f t="shared" si="767"/>
        <v>750</v>
      </c>
      <c r="X728" s="58">
        <f t="shared" si="768"/>
        <v>2.2179974651457542E-2</v>
      </c>
      <c r="Y728" s="55">
        <f t="shared" si="769"/>
        <v>61.25</v>
      </c>
      <c r="Z728" s="55">
        <f t="shared" si="770"/>
        <v>126.25</v>
      </c>
      <c r="AA728" s="90"/>
      <c r="AB728" s="35">
        <f t="shared" si="775"/>
        <v>4</v>
      </c>
      <c r="AC728" s="51" t="s">
        <v>366</v>
      </c>
      <c r="AD728" s="2">
        <v>0.7</v>
      </c>
      <c r="AE728" s="47" t="str">
        <f t="shared" si="758"/>
        <v>65-69</v>
      </c>
      <c r="AF728" s="45">
        <f t="shared" si="759"/>
        <v>210073</v>
      </c>
      <c r="AG728" s="45">
        <f t="shared" si="760"/>
        <v>191243</v>
      </c>
      <c r="AH728" s="45">
        <f t="shared" si="761"/>
        <v>184284</v>
      </c>
      <c r="AI728" s="45">
        <f t="shared" si="771"/>
        <v>6959</v>
      </c>
      <c r="AJ728" s="1">
        <f t="shared" si="762"/>
        <v>245</v>
      </c>
      <c r="AK728" s="1">
        <f t="shared" si="763"/>
        <v>505</v>
      </c>
    </row>
    <row r="729" spans="1:37" ht="15" thickBot="1" x14ac:dyDescent="0.4">
      <c r="A729" s="54" t="str">
        <f t="shared" si="772"/>
        <v>70-74</v>
      </c>
      <c r="B729" s="55">
        <f t="shared" si="773"/>
        <v>157657</v>
      </c>
      <c r="C729" s="55">
        <f t="shared" si="753"/>
        <v>146321</v>
      </c>
      <c r="D729" s="55">
        <f t="shared" si="754"/>
        <v>92.8</v>
      </c>
      <c r="E729" s="55">
        <f t="shared" si="755"/>
        <v>143924</v>
      </c>
      <c r="F729" s="55"/>
      <c r="G729" s="55">
        <f t="shared" si="756"/>
        <v>91.3</v>
      </c>
      <c r="H729" s="55">
        <f t="shared" si="757"/>
        <v>290245</v>
      </c>
      <c r="J729" s="76" t="s">
        <v>320</v>
      </c>
      <c r="K729" s="24">
        <v>157657</v>
      </c>
      <c r="L729" s="24">
        <v>146475</v>
      </c>
      <c r="M729" s="76">
        <v>92.9</v>
      </c>
      <c r="N729" s="24">
        <v>144201</v>
      </c>
      <c r="O729" s="76">
        <v>91.5</v>
      </c>
      <c r="P729" s="76"/>
      <c r="Q729" s="24">
        <v>290676</v>
      </c>
      <c r="S729" s="57" t="str">
        <f t="shared" si="764"/>
        <v>70-74</v>
      </c>
      <c r="T729" s="56">
        <f t="shared" si="765"/>
        <v>154</v>
      </c>
      <c r="U729" s="56">
        <f t="shared" si="766"/>
        <v>277</v>
      </c>
      <c r="V729" s="56"/>
      <c r="W729" s="56">
        <f t="shared" si="767"/>
        <v>431</v>
      </c>
      <c r="X729" s="62">
        <f t="shared" si="768"/>
        <v>1.3941698352344741E-2</v>
      </c>
      <c r="Y729" s="55">
        <f t="shared" si="769"/>
        <v>38.5</v>
      </c>
      <c r="Z729" s="55">
        <f t="shared" si="770"/>
        <v>69.25</v>
      </c>
      <c r="AA729" s="90"/>
      <c r="AB729" s="35">
        <f t="shared" si="775"/>
        <v>4</v>
      </c>
      <c r="AC729" s="50">
        <f>L735/K735</f>
        <v>0.77923475329288461</v>
      </c>
      <c r="AD729" s="2">
        <f>AC729/AD728</f>
        <v>1.1131925047041209</v>
      </c>
      <c r="AE729" s="48" t="str">
        <f t="shared" si="758"/>
        <v>70-74</v>
      </c>
      <c r="AF729" s="45">
        <f t="shared" si="759"/>
        <v>157657</v>
      </c>
      <c r="AG729" s="45">
        <f t="shared" si="760"/>
        <v>146475</v>
      </c>
      <c r="AH729" s="45">
        <f t="shared" si="761"/>
        <v>144201</v>
      </c>
      <c r="AI729" s="46">
        <f t="shared" si="771"/>
        <v>2274</v>
      </c>
      <c r="AJ729" s="1">
        <f t="shared" si="762"/>
        <v>154</v>
      </c>
      <c r="AK729" s="1">
        <f t="shared" si="763"/>
        <v>277</v>
      </c>
    </row>
    <row r="730" spans="1:37" ht="15" thickBot="1" x14ac:dyDescent="0.4">
      <c r="A730" s="54" t="str">
        <f t="shared" si="772"/>
        <v>75-79</v>
      </c>
      <c r="B730" s="55">
        <f t="shared" si="773"/>
        <v>102977</v>
      </c>
      <c r="C730" s="55">
        <f t="shared" si="753"/>
        <v>94212</v>
      </c>
      <c r="D730" s="55">
        <f t="shared" si="754"/>
        <v>91.5</v>
      </c>
      <c r="E730" s="55">
        <f t="shared" si="755"/>
        <v>92583</v>
      </c>
      <c r="F730" s="55"/>
      <c r="G730" s="55">
        <f t="shared" si="756"/>
        <v>89.9</v>
      </c>
      <c r="H730" s="55">
        <f t="shared" si="757"/>
        <v>186795</v>
      </c>
      <c r="J730" s="75" t="s">
        <v>321</v>
      </c>
      <c r="K730" s="22">
        <v>102977</v>
      </c>
      <c r="L730" s="22">
        <v>94283</v>
      </c>
      <c r="M730" s="75">
        <v>91.6</v>
      </c>
      <c r="N730" s="22">
        <v>92701</v>
      </c>
      <c r="O730" s="75">
        <v>90</v>
      </c>
      <c r="P730" s="75"/>
      <c r="Q730" s="22">
        <v>186984</v>
      </c>
      <c r="S730" s="54" t="str">
        <f t="shared" si="764"/>
        <v>75-79</v>
      </c>
      <c r="T730" s="55">
        <f t="shared" si="765"/>
        <v>71</v>
      </c>
      <c r="U730" s="55">
        <f t="shared" si="766"/>
        <v>118</v>
      </c>
      <c r="V730" s="55"/>
      <c r="W730" s="55">
        <f t="shared" si="767"/>
        <v>189</v>
      </c>
      <c r="X730" s="58">
        <f t="shared" si="768"/>
        <v>6.4276661234836142E-3</v>
      </c>
      <c r="Y730" s="55">
        <f t="shared" si="769"/>
        <v>17.75</v>
      </c>
      <c r="Z730" s="55">
        <f t="shared" si="770"/>
        <v>29.5</v>
      </c>
      <c r="AA730" s="90"/>
      <c r="AB730" s="35">
        <f t="shared" si="775"/>
        <v>4</v>
      </c>
      <c r="AC730" s="51" t="s">
        <v>367</v>
      </c>
      <c r="AD730" s="2">
        <v>0.7</v>
      </c>
      <c r="AE730" s="48" t="str">
        <f t="shared" si="758"/>
        <v>75-79</v>
      </c>
      <c r="AF730" s="45">
        <f t="shared" si="759"/>
        <v>102977</v>
      </c>
      <c r="AG730" s="45">
        <f t="shared" si="760"/>
        <v>94283</v>
      </c>
      <c r="AH730" s="45">
        <f t="shared" si="761"/>
        <v>92701</v>
      </c>
      <c r="AI730" s="46">
        <f t="shared" si="771"/>
        <v>1582</v>
      </c>
      <c r="AJ730" s="1">
        <f t="shared" si="762"/>
        <v>71</v>
      </c>
      <c r="AK730" s="1">
        <f t="shared" si="763"/>
        <v>118</v>
      </c>
    </row>
    <row r="731" spans="1:37" ht="15" thickBot="1" x14ac:dyDescent="0.4">
      <c r="A731" s="54" t="str">
        <f t="shared" si="772"/>
        <v>80-84</v>
      </c>
      <c r="B731" s="55">
        <f t="shared" si="773"/>
        <v>68566</v>
      </c>
      <c r="C731" s="55">
        <f t="shared" si="753"/>
        <v>62379</v>
      </c>
      <c r="D731" s="55">
        <f t="shared" si="754"/>
        <v>91</v>
      </c>
      <c r="E731" s="55">
        <f t="shared" si="755"/>
        <v>61261</v>
      </c>
      <c r="F731" s="55"/>
      <c r="G731" s="55">
        <f t="shared" si="756"/>
        <v>89.3</v>
      </c>
      <c r="H731" s="55">
        <f t="shared" si="757"/>
        <v>123640</v>
      </c>
      <c r="J731" s="76" t="s">
        <v>322</v>
      </c>
      <c r="K731" s="24">
        <v>68566</v>
      </c>
      <c r="L731" s="24">
        <v>62413</v>
      </c>
      <c r="M731" s="76">
        <v>91</v>
      </c>
      <c r="N731" s="24">
        <v>61320</v>
      </c>
      <c r="O731" s="76">
        <v>89.4</v>
      </c>
      <c r="P731" s="76"/>
      <c r="Q731" s="24">
        <v>123733</v>
      </c>
      <c r="S731" s="57" t="str">
        <f t="shared" si="764"/>
        <v>80-84</v>
      </c>
      <c r="T731" s="56">
        <f t="shared" si="765"/>
        <v>34</v>
      </c>
      <c r="U731" s="56">
        <f t="shared" si="766"/>
        <v>59</v>
      </c>
      <c r="V731" s="56"/>
      <c r="W731" s="56">
        <f t="shared" si="767"/>
        <v>93</v>
      </c>
      <c r="X731" s="62">
        <f t="shared" si="768"/>
        <v>3.0780372985696179E-3</v>
      </c>
      <c r="Y731" s="55">
        <f t="shared" si="769"/>
        <v>8.5</v>
      </c>
      <c r="Z731" s="55">
        <f t="shared" si="770"/>
        <v>14.75</v>
      </c>
      <c r="AA731" s="90"/>
      <c r="AB731" s="35">
        <f t="shared" si="775"/>
        <v>4</v>
      </c>
      <c r="AC731" s="50">
        <f>N735/K735</f>
        <v>0.69689535619519616</v>
      </c>
      <c r="AD731" s="2">
        <f>AC731/AD730</f>
        <v>0.99556479456456604</v>
      </c>
      <c r="AE731" s="48" t="str">
        <f t="shared" si="758"/>
        <v>80-84</v>
      </c>
      <c r="AF731" s="45">
        <f t="shared" si="759"/>
        <v>68566</v>
      </c>
      <c r="AG731" s="45">
        <f t="shared" si="760"/>
        <v>62413</v>
      </c>
      <c r="AH731" s="45">
        <f t="shared" si="761"/>
        <v>61320</v>
      </c>
      <c r="AI731" s="46">
        <f t="shared" si="771"/>
        <v>1093</v>
      </c>
      <c r="AJ731" s="1">
        <f t="shared" si="762"/>
        <v>34</v>
      </c>
      <c r="AK731" s="1">
        <f t="shared" si="763"/>
        <v>59</v>
      </c>
    </row>
    <row r="732" spans="1:37" ht="15" thickBot="1" x14ac:dyDescent="0.4">
      <c r="A732" s="54" t="str">
        <f t="shared" si="772"/>
        <v>85-89</v>
      </c>
      <c r="B732" s="55">
        <f t="shared" si="773"/>
        <v>44034</v>
      </c>
      <c r="C732" s="55">
        <f t="shared" si="753"/>
        <v>39826</v>
      </c>
      <c r="D732" s="55">
        <f t="shared" si="754"/>
        <v>90.4</v>
      </c>
      <c r="E732" s="55">
        <f t="shared" si="755"/>
        <v>39051</v>
      </c>
      <c r="F732" s="55"/>
      <c r="G732" s="55">
        <f t="shared" si="756"/>
        <v>88.7</v>
      </c>
      <c r="H732" s="55">
        <f t="shared" si="757"/>
        <v>78877</v>
      </c>
      <c r="J732" s="75" t="s">
        <v>323</v>
      </c>
      <c r="K732" s="22">
        <v>44034</v>
      </c>
      <c r="L732" s="22">
        <v>39844</v>
      </c>
      <c r="M732" s="75">
        <v>90.5</v>
      </c>
      <c r="N732" s="22">
        <v>39082</v>
      </c>
      <c r="O732" s="75">
        <v>88.8</v>
      </c>
      <c r="P732" s="75"/>
      <c r="Q732" s="22">
        <v>78926</v>
      </c>
      <c r="S732" s="54" t="str">
        <f t="shared" si="764"/>
        <v>85-89</v>
      </c>
      <c r="T732" s="55">
        <f t="shared" si="765"/>
        <v>18</v>
      </c>
      <c r="U732" s="55">
        <f t="shared" si="766"/>
        <v>31</v>
      </c>
      <c r="V732" s="55"/>
      <c r="W732" s="55">
        <f t="shared" si="767"/>
        <v>49</v>
      </c>
      <c r="X732" s="58">
        <f t="shared" si="768"/>
        <v>1.6295491580662683E-3</v>
      </c>
      <c r="Y732" s="55">
        <f t="shared" si="769"/>
        <v>4.5</v>
      </c>
      <c r="Z732" s="55">
        <f t="shared" si="770"/>
        <v>7.75</v>
      </c>
      <c r="AA732" s="90"/>
      <c r="AB732" s="35">
        <f t="shared" si="775"/>
        <v>4</v>
      </c>
      <c r="AC732" s="49" t="s">
        <v>362</v>
      </c>
      <c r="AD732" s="35"/>
      <c r="AE732" s="48" t="str">
        <f t="shared" si="758"/>
        <v>85-89</v>
      </c>
      <c r="AF732" s="45">
        <f t="shared" si="759"/>
        <v>44034</v>
      </c>
      <c r="AG732" s="45">
        <f t="shared" si="760"/>
        <v>39844</v>
      </c>
      <c r="AH732" s="45">
        <f t="shared" si="761"/>
        <v>39082</v>
      </c>
      <c r="AI732" s="46">
        <f t="shared" si="771"/>
        <v>762</v>
      </c>
      <c r="AJ732" s="1">
        <f t="shared" si="762"/>
        <v>18</v>
      </c>
      <c r="AK732" s="1">
        <f t="shared" si="763"/>
        <v>31</v>
      </c>
    </row>
    <row r="733" spans="1:37" ht="15" thickBot="1" x14ac:dyDescent="0.4">
      <c r="A733" s="54" t="str">
        <f t="shared" si="772"/>
        <v>90+</v>
      </c>
      <c r="B733" s="55">
        <f t="shared" si="773"/>
        <v>27669</v>
      </c>
      <c r="C733" s="55">
        <f t="shared" si="753"/>
        <v>25288</v>
      </c>
      <c r="D733" s="55">
        <f t="shared" si="754"/>
        <v>91.4</v>
      </c>
      <c r="E733" s="55">
        <f t="shared" si="755"/>
        <v>24803</v>
      </c>
      <c r="F733" s="55"/>
      <c r="G733" s="55">
        <f t="shared" si="756"/>
        <v>89.6</v>
      </c>
      <c r="H733" s="55">
        <f t="shared" si="757"/>
        <v>50091</v>
      </c>
      <c r="J733" s="76" t="s">
        <v>324</v>
      </c>
      <c r="K733" s="24">
        <v>27669</v>
      </c>
      <c r="L733" s="24">
        <v>25300</v>
      </c>
      <c r="M733" s="76">
        <v>91.4</v>
      </c>
      <c r="N733" s="24">
        <v>24823</v>
      </c>
      <c r="O733" s="76">
        <v>89.7</v>
      </c>
      <c r="P733" s="76"/>
      <c r="Q733" s="24">
        <v>50123</v>
      </c>
      <c r="S733" s="57" t="str">
        <f t="shared" si="764"/>
        <v>90+</v>
      </c>
      <c r="T733" s="56">
        <f t="shared" si="765"/>
        <v>12</v>
      </c>
      <c r="U733" s="56">
        <f t="shared" si="766"/>
        <v>20</v>
      </c>
      <c r="V733" s="56"/>
      <c r="W733" s="56">
        <f t="shared" si="767"/>
        <v>32</v>
      </c>
      <c r="X733" s="62">
        <f t="shared" si="768"/>
        <v>1.0863661053775121E-3</v>
      </c>
      <c r="Y733" s="55">
        <f t="shared" si="769"/>
        <v>3</v>
      </c>
      <c r="Z733" s="55">
        <f t="shared" si="770"/>
        <v>5</v>
      </c>
      <c r="AA733" s="90"/>
      <c r="AB733" s="35">
        <f t="shared" si="775"/>
        <v>4</v>
      </c>
      <c r="AC733" s="51" t="s">
        <v>366</v>
      </c>
      <c r="AD733" s="2">
        <v>0.7</v>
      </c>
      <c r="AE733" s="48" t="str">
        <f t="shared" si="758"/>
        <v>90+</v>
      </c>
      <c r="AF733" s="45">
        <f t="shared" si="759"/>
        <v>27669</v>
      </c>
      <c r="AG733" s="45">
        <f t="shared" si="760"/>
        <v>25300</v>
      </c>
      <c r="AH733" s="45">
        <f t="shared" si="761"/>
        <v>24823</v>
      </c>
      <c r="AI733" s="46">
        <f t="shared" si="771"/>
        <v>477</v>
      </c>
      <c r="AJ733" s="1">
        <f t="shared" si="762"/>
        <v>12</v>
      </c>
      <c r="AK733" s="1">
        <f t="shared" si="763"/>
        <v>20</v>
      </c>
    </row>
    <row r="734" spans="1:37" ht="15" thickBot="1" x14ac:dyDescent="0.4">
      <c r="A734" s="54" t="str">
        <f t="shared" si="772"/>
        <v>Unknown</v>
      </c>
      <c r="B734" s="55" t="str">
        <f t="shared" si="773"/>
        <v>NA</v>
      </c>
      <c r="C734" s="55">
        <f t="shared" si="753"/>
        <v>64245</v>
      </c>
      <c r="D734" s="55" t="str">
        <f t="shared" si="754"/>
        <v>NA</v>
      </c>
      <c r="E734" s="55">
        <f t="shared" si="755"/>
        <v>24996</v>
      </c>
      <c r="F734" s="55"/>
      <c r="G734" s="55" t="str">
        <f t="shared" si="756"/>
        <v>NA</v>
      </c>
      <c r="H734" s="55">
        <f t="shared" si="757"/>
        <v>89241</v>
      </c>
      <c r="J734" s="75" t="s">
        <v>325</v>
      </c>
      <c r="K734" s="75" t="s">
        <v>326</v>
      </c>
      <c r="L734" s="22">
        <v>65582</v>
      </c>
      <c r="M734" s="75" t="s">
        <v>326</v>
      </c>
      <c r="N734" s="22">
        <v>26285</v>
      </c>
      <c r="O734" s="75" t="s">
        <v>326</v>
      </c>
      <c r="P734" s="75"/>
      <c r="Q734" s="22">
        <v>91867</v>
      </c>
      <c r="S734" s="54" t="str">
        <f t="shared" si="764"/>
        <v>Unknown</v>
      </c>
      <c r="T734" s="54">
        <f t="shared" si="765"/>
        <v>1337</v>
      </c>
      <c r="U734" s="54">
        <f t="shared" si="766"/>
        <v>1289</v>
      </c>
      <c r="V734" s="54"/>
      <c r="W734" s="54">
        <f t="shared" si="767"/>
        <v>2626</v>
      </c>
      <c r="X734" s="58">
        <f t="shared" si="768"/>
        <v>0.12103929024081116</v>
      </c>
      <c r="Y734" s="55">
        <f t="shared" si="769"/>
        <v>334.25</v>
      </c>
      <c r="Z734" s="55">
        <f t="shared" si="770"/>
        <v>322.25</v>
      </c>
      <c r="AA734" s="90"/>
      <c r="AB734" s="35">
        <f t="shared" si="775"/>
        <v>4</v>
      </c>
      <c r="AC734" s="50">
        <f>L736/K736</f>
        <v>0.66279644866546794</v>
      </c>
      <c r="AD734" s="2">
        <f>AC734/AD733</f>
        <v>0.94685206952209711</v>
      </c>
      <c r="AE734" s="47" t="str">
        <f t="shared" si="758"/>
        <v>Unknown</v>
      </c>
      <c r="AF734" s="45" t="str">
        <f t="shared" si="759"/>
        <v>NA</v>
      </c>
      <c r="AG734" s="45">
        <f t="shared" si="760"/>
        <v>65582</v>
      </c>
      <c r="AH734" s="45">
        <f t="shared" si="761"/>
        <v>26285</v>
      </c>
      <c r="AI734" s="45">
        <f t="shared" si="771"/>
        <v>39297</v>
      </c>
      <c r="AJ734" s="1">
        <f t="shared" si="762"/>
        <v>1337</v>
      </c>
      <c r="AK734" s="1">
        <f t="shared" si="763"/>
        <v>1289</v>
      </c>
    </row>
    <row r="735" spans="1:37" ht="15" thickBot="1" x14ac:dyDescent="0.4">
      <c r="A735" s="54" t="str">
        <f t="shared" si="772"/>
        <v>12+</v>
      </c>
      <c r="B735" s="55">
        <f t="shared" si="773"/>
        <v>3761140</v>
      </c>
      <c r="C735" s="55">
        <f t="shared" si="753"/>
        <v>2918214</v>
      </c>
      <c r="D735" s="55">
        <f t="shared" si="754"/>
        <v>77.599999999999994</v>
      </c>
      <c r="E735" s="55">
        <f t="shared" si="755"/>
        <v>2601995</v>
      </c>
      <c r="F735" s="55"/>
      <c r="G735" s="55">
        <f t="shared" si="756"/>
        <v>69.2</v>
      </c>
      <c r="H735" s="55">
        <f t="shared" si="757"/>
        <v>5520209</v>
      </c>
      <c r="J735" s="76" t="s">
        <v>327</v>
      </c>
      <c r="K735" s="24">
        <v>3761140</v>
      </c>
      <c r="L735" s="24">
        <v>2930811</v>
      </c>
      <c r="M735" s="76">
        <v>77.900000000000006</v>
      </c>
      <c r="N735" s="24">
        <v>2621121</v>
      </c>
      <c r="O735" s="76">
        <v>69.7</v>
      </c>
      <c r="P735" s="76"/>
      <c r="Q735" s="24">
        <v>5551932</v>
      </c>
      <c r="S735" s="57" t="str">
        <f t="shared" si="764"/>
        <v>12+</v>
      </c>
      <c r="T735" s="60">
        <f>L735-C735</f>
        <v>12597</v>
      </c>
      <c r="U735" s="60">
        <f t="shared" si="766"/>
        <v>19126</v>
      </c>
      <c r="V735" s="60"/>
      <c r="W735" s="63">
        <f t="shared" si="767"/>
        <v>31723</v>
      </c>
      <c r="X735" s="62">
        <f t="shared" si="768"/>
        <v>1.1404128191200436</v>
      </c>
      <c r="Y735" s="60">
        <f t="shared" si="769"/>
        <v>3149.25</v>
      </c>
      <c r="Z735" s="60">
        <f t="shared" si="770"/>
        <v>4781.5</v>
      </c>
      <c r="AA735" s="91"/>
      <c r="AB735" s="35">
        <f t="shared" si="775"/>
        <v>4</v>
      </c>
      <c r="AC735" s="51" t="s">
        <v>367</v>
      </c>
      <c r="AD735" s="2">
        <v>0.7</v>
      </c>
      <c r="AE735" s="35"/>
      <c r="AF735" s="35"/>
      <c r="AG735" s="38"/>
      <c r="AH735" s="35"/>
      <c r="AI735" s="35"/>
      <c r="AJ735" s="35"/>
      <c r="AK735" s="35"/>
    </row>
    <row r="736" spans="1:37" x14ac:dyDescent="0.35">
      <c r="A736" s="54" t="str">
        <f t="shared" si="772"/>
        <v>ALL</v>
      </c>
      <c r="B736" s="55">
        <f t="shared" si="773"/>
        <v>4421887</v>
      </c>
      <c r="C736" s="55">
        <f t="shared" si="753"/>
        <v>2918214</v>
      </c>
      <c r="D736" s="55">
        <f t="shared" si="754"/>
        <v>66</v>
      </c>
      <c r="E736" s="55">
        <f t="shared" si="755"/>
        <v>2601995</v>
      </c>
      <c r="F736" s="55"/>
      <c r="G736" s="55">
        <f t="shared" si="756"/>
        <v>58.8</v>
      </c>
      <c r="H736" s="55">
        <f t="shared" si="757"/>
        <v>5520209</v>
      </c>
      <c r="J736" s="75" t="s">
        <v>328</v>
      </c>
      <c r="K736" s="22">
        <v>4421887</v>
      </c>
      <c r="L736" s="22">
        <v>2930811</v>
      </c>
      <c r="M736" s="75">
        <v>66.3</v>
      </c>
      <c r="N736" s="22">
        <v>2621121</v>
      </c>
      <c r="O736" s="75">
        <v>59.3</v>
      </c>
      <c r="P736" s="75"/>
      <c r="Q736" s="22">
        <v>5551932</v>
      </c>
      <c r="S736" s="54" t="str">
        <f t="shared" si="764"/>
        <v>ALL</v>
      </c>
      <c r="T736" s="60">
        <f t="shared" ref="T736" si="776">L736-C736</f>
        <v>12597</v>
      </c>
      <c r="U736" s="60">
        <f t="shared" si="766"/>
        <v>19126</v>
      </c>
      <c r="V736" s="60"/>
      <c r="W736" s="63">
        <f t="shared" si="767"/>
        <v>31723</v>
      </c>
      <c r="X736" s="58">
        <f t="shared" si="768"/>
        <v>1.1404128191200436</v>
      </c>
      <c r="Y736" s="60">
        <f t="shared" si="769"/>
        <v>3149.25</v>
      </c>
      <c r="Z736" s="60">
        <f t="shared" si="770"/>
        <v>4781.5</v>
      </c>
      <c r="AA736" s="91"/>
      <c r="AB736" s="35">
        <f t="shared" si="775"/>
        <v>4</v>
      </c>
      <c r="AC736" s="50">
        <f>N736/K736</f>
        <v>0.59276073766697335</v>
      </c>
      <c r="AD736" s="2">
        <f>AC736/AD735</f>
        <v>0.84680105380996196</v>
      </c>
      <c r="AE736" s="35"/>
      <c r="AF736" s="35"/>
      <c r="AG736" s="2">
        <f>T735/L735</f>
        <v>4.2981277195970674E-3</v>
      </c>
      <c r="AH736" s="2">
        <f>U735/N735</f>
        <v>7.2968779388666149E-3</v>
      </c>
      <c r="AI736" s="2">
        <f>W735/Q735</f>
        <v>5.7138668124897783E-3</v>
      </c>
      <c r="AJ736" s="35"/>
      <c r="AK736" s="35"/>
    </row>
    <row r="737" spans="1:37" s="35" customFormat="1" x14ac:dyDescent="0.35">
      <c r="A737" s="110">
        <f t="shared" ref="A737:A768" si="777">J714</f>
        <v>44437</v>
      </c>
      <c r="B737" s="110"/>
      <c r="C737" s="110"/>
      <c r="D737" s="110"/>
      <c r="E737" s="110"/>
      <c r="F737" s="110"/>
      <c r="G737" s="110"/>
      <c r="H737" s="110"/>
      <c r="J737" s="110">
        <v>44438</v>
      </c>
      <c r="K737" s="110"/>
      <c r="L737" s="110"/>
      <c r="M737" s="110"/>
      <c r="N737" s="110"/>
      <c r="O737" s="110"/>
      <c r="P737" s="110"/>
      <c r="Q737" s="110"/>
      <c r="S737" s="113" t="str">
        <f>"Change " &amp; TEXT(A737,"DDDD MMM DD, YYYY") &amp; " -  " &amp;TEXT(J737,"DDDD MMM DD, YYYY")</f>
        <v>Change Sunday Aug 29, 2021 -  Monday Aug 30, 2021</v>
      </c>
      <c r="T737" s="113"/>
      <c r="U737" s="113"/>
      <c r="V737" s="113"/>
      <c r="W737" s="113"/>
      <c r="X737" s="113"/>
      <c r="Y737" s="113"/>
      <c r="Z737" s="113"/>
      <c r="AA737" s="88"/>
      <c r="AC737" s="65">
        <f>J737</f>
        <v>44438</v>
      </c>
    </row>
    <row r="738" spans="1:37" s="35" customFormat="1" ht="36" thickBot="1" x14ac:dyDescent="0.4">
      <c r="A738" s="53" t="str">
        <f t="shared" si="777"/>
        <v>Age group</v>
      </c>
      <c r="B738" s="53" t="str">
        <f t="shared" ref="B738:B759" si="778">K715</f>
        <v>Population</v>
      </c>
      <c r="C738" s="53" t="str">
        <f t="shared" ref="C738:C759" si="779">L715</f>
        <v>At least 1 dose</v>
      </c>
      <c r="D738" s="53" t="str">
        <f t="shared" ref="D738:D759" si="780">M715</f>
        <v>% of population with at least 1 dose</v>
      </c>
      <c r="E738" s="53" t="str">
        <f t="shared" ref="E738:E759" si="781">N715</f>
        <v>2 doses</v>
      </c>
      <c r="F738" s="53"/>
      <c r="G738" s="53" t="str">
        <f t="shared" ref="G738:G753" si="782">O715</f>
        <v>% of population fully vaccinated</v>
      </c>
      <c r="H738" s="53" t="str">
        <f t="shared" ref="H738:H759" si="783">Q715</f>
        <v>Total administered</v>
      </c>
      <c r="J738" s="25" t="s">
        <v>305</v>
      </c>
      <c r="K738" s="25" t="s">
        <v>2</v>
      </c>
      <c r="L738" s="25" t="s">
        <v>368</v>
      </c>
      <c r="M738" s="25" t="s">
        <v>306</v>
      </c>
      <c r="N738" s="25" t="s">
        <v>369</v>
      </c>
      <c r="O738" s="25" t="s">
        <v>307</v>
      </c>
      <c r="P738" s="25"/>
      <c r="Q738" s="25" t="s">
        <v>304</v>
      </c>
      <c r="S738" s="53" t="s">
        <v>305</v>
      </c>
      <c r="T738" s="53" t="s">
        <v>302</v>
      </c>
      <c r="U738" s="53" t="s">
        <v>303</v>
      </c>
      <c r="V738" s="53" t="s">
        <v>390</v>
      </c>
      <c r="W738" s="53" t="s">
        <v>304</v>
      </c>
      <c r="X738" s="53" t="s">
        <v>335</v>
      </c>
      <c r="Y738" s="53" t="s">
        <v>336</v>
      </c>
      <c r="Z738" s="53" t="s">
        <v>337</v>
      </c>
      <c r="AA738" s="53" t="s">
        <v>391</v>
      </c>
      <c r="AC738" s="49" t="s">
        <v>365</v>
      </c>
      <c r="AD738" s="64"/>
      <c r="AE738" s="47" t="str">
        <f t="shared" ref="AE738:AE757" si="784">J738</f>
        <v>Age group</v>
      </c>
      <c r="AF738" s="47" t="str">
        <f t="shared" ref="AF738:AF757" si="785">K738</f>
        <v>Population</v>
      </c>
      <c r="AG738" s="47" t="str">
        <f t="shared" ref="AG738:AG757" si="786">L738</f>
        <v>At least 1 dose</v>
      </c>
      <c r="AH738" s="47" t="str">
        <f t="shared" ref="AH738:AH757" si="787">N738</f>
        <v>2 doses</v>
      </c>
      <c r="AI738" s="47" t="s">
        <v>334</v>
      </c>
      <c r="AJ738" s="47" t="str">
        <f t="shared" ref="AJ738:AJ757" si="788">T738</f>
        <v>Dose 1</v>
      </c>
      <c r="AK738" s="47" t="str">
        <f t="shared" ref="AK738:AK757" si="789">U738</f>
        <v>Dose 2</v>
      </c>
    </row>
    <row r="739" spans="1:37" s="35" customFormat="1" ht="15" thickBot="1" x14ac:dyDescent="0.4">
      <c r="A739" s="54" t="str">
        <f t="shared" si="777"/>
        <v>00-11</v>
      </c>
      <c r="B739" s="55">
        <f t="shared" si="778"/>
        <v>660747</v>
      </c>
      <c r="C739" s="55">
        <f t="shared" si="779"/>
        <v>0</v>
      </c>
      <c r="D739" s="55">
        <f t="shared" si="780"/>
        <v>0</v>
      </c>
      <c r="E739" s="55">
        <f t="shared" si="781"/>
        <v>0</v>
      </c>
      <c r="F739" s="55"/>
      <c r="G739" s="55">
        <f t="shared" si="782"/>
        <v>0</v>
      </c>
      <c r="H739" s="55">
        <f t="shared" si="783"/>
        <v>0</v>
      </c>
      <c r="J739" s="75" t="s">
        <v>308</v>
      </c>
      <c r="K739" s="22">
        <v>660747</v>
      </c>
      <c r="L739" s="75">
        <v>0</v>
      </c>
      <c r="M739" s="75">
        <v>0</v>
      </c>
      <c r="N739" s="75">
        <v>0</v>
      </c>
      <c r="O739" s="75">
        <v>0</v>
      </c>
      <c r="P739" s="75"/>
      <c r="Q739" s="75">
        <v>0</v>
      </c>
      <c r="S739" s="54" t="str">
        <f t="shared" ref="S739:S759" si="790">A739</f>
        <v>00-11</v>
      </c>
      <c r="T739" s="55">
        <f t="shared" ref="T739:T757" si="791">L739-C739</f>
        <v>0</v>
      </c>
      <c r="U739" s="55">
        <f t="shared" ref="U739:U759" si="792">N739-E739</f>
        <v>0</v>
      </c>
      <c r="V739" s="55"/>
      <c r="W739" s="55">
        <f t="shared" ref="W739:W759" si="793">Q739-H739</f>
        <v>0</v>
      </c>
      <c r="X739" s="58">
        <f t="shared" ref="X739:X759" si="794">T739/T$299</f>
        <v>0</v>
      </c>
      <c r="Y739" s="55">
        <f t="shared" ref="Y739:Y759" si="795">T739/$AB739</f>
        <v>0</v>
      </c>
      <c r="Z739" s="55">
        <f t="shared" ref="Z739:Z759" si="796">U739/$AB739</f>
        <v>0</v>
      </c>
      <c r="AA739" s="90"/>
      <c r="AB739" s="35">
        <f>IF(DATEDIF(A737,J737,"D")&lt;1,1,DATEDIF(A737,J737,"D"))</f>
        <v>1</v>
      </c>
      <c r="AC739" s="51" t="s">
        <v>366</v>
      </c>
      <c r="AD739" s="2">
        <v>0.7</v>
      </c>
      <c r="AE739" s="47" t="str">
        <f t="shared" si="784"/>
        <v>00-11</v>
      </c>
      <c r="AF739" s="45">
        <f t="shared" si="785"/>
        <v>660747</v>
      </c>
      <c r="AG739" s="45">
        <f t="shared" si="786"/>
        <v>0</v>
      </c>
      <c r="AH739" s="45">
        <f t="shared" si="787"/>
        <v>0</v>
      </c>
      <c r="AI739" s="45">
        <f t="shared" ref="AI739:AI757" si="797">AG739-AH739</f>
        <v>0</v>
      </c>
      <c r="AJ739" s="1">
        <f t="shared" si="788"/>
        <v>0</v>
      </c>
      <c r="AK739" s="1">
        <f t="shared" si="789"/>
        <v>0</v>
      </c>
    </row>
    <row r="740" spans="1:37" s="35" customFormat="1" ht="15" thickBot="1" x14ac:dyDescent="0.4">
      <c r="A740" s="54" t="str">
        <f t="shared" si="777"/>
        <v>12-14</v>
      </c>
      <c r="B740" s="55">
        <f t="shared" si="778"/>
        <v>162530</v>
      </c>
      <c r="C740" s="60">
        <f t="shared" si="779"/>
        <v>110177</v>
      </c>
      <c r="D740" s="55">
        <f t="shared" si="780"/>
        <v>67.8</v>
      </c>
      <c r="E740" s="60">
        <f t="shared" si="781"/>
        <v>94429</v>
      </c>
      <c r="F740" s="60"/>
      <c r="G740" s="55">
        <f t="shared" si="782"/>
        <v>58.1</v>
      </c>
      <c r="H740" s="55">
        <f t="shared" si="783"/>
        <v>204606</v>
      </c>
      <c r="J740" s="82" t="str">
        <f t="shared" ref="J740" si="798">S717</f>
        <v>12-14</v>
      </c>
      <c r="K740" s="24">
        <v>162530</v>
      </c>
      <c r="L740" s="24">
        <v>110419</v>
      </c>
      <c r="M740" s="76">
        <v>67.900000000000006</v>
      </c>
      <c r="N740" s="24">
        <v>94788</v>
      </c>
      <c r="O740" s="76">
        <v>58.3</v>
      </c>
      <c r="P740" s="76"/>
      <c r="Q740" s="24">
        <v>205207</v>
      </c>
      <c r="S740" s="59" t="str">
        <f t="shared" si="790"/>
        <v>12-14</v>
      </c>
      <c r="T740" s="60">
        <f t="shared" si="791"/>
        <v>242</v>
      </c>
      <c r="U740" s="60">
        <f t="shared" si="792"/>
        <v>359</v>
      </c>
      <c r="V740" s="60"/>
      <c r="W740" s="60">
        <f t="shared" si="793"/>
        <v>601</v>
      </c>
      <c r="X740" s="61">
        <f t="shared" si="794"/>
        <v>2.1908383125113163E-2</v>
      </c>
      <c r="Y740" s="60">
        <f t="shared" si="795"/>
        <v>242</v>
      </c>
      <c r="Z740" s="60">
        <f t="shared" si="796"/>
        <v>359</v>
      </c>
      <c r="AA740" s="91"/>
      <c r="AB740" s="35">
        <f>AB739</f>
        <v>1</v>
      </c>
      <c r="AC740" s="50">
        <f>C758/B758</f>
        <v>0.77923475329288461</v>
      </c>
      <c r="AD740" s="2">
        <f>AC740/AD739</f>
        <v>1.1131925047041209</v>
      </c>
      <c r="AE740" s="47" t="str">
        <f t="shared" si="784"/>
        <v>12-14</v>
      </c>
      <c r="AF740" s="45">
        <f t="shared" si="785"/>
        <v>162530</v>
      </c>
      <c r="AG740" s="45">
        <f t="shared" si="786"/>
        <v>110419</v>
      </c>
      <c r="AH740" s="45">
        <f t="shared" si="787"/>
        <v>94788</v>
      </c>
      <c r="AI740" s="45">
        <f t="shared" si="797"/>
        <v>15631</v>
      </c>
      <c r="AJ740" s="1">
        <f t="shared" si="788"/>
        <v>242</v>
      </c>
      <c r="AK740" s="1">
        <f t="shared" si="789"/>
        <v>359</v>
      </c>
    </row>
    <row r="741" spans="1:37" s="35" customFormat="1" ht="15" thickBot="1" x14ac:dyDescent="0.4">
      <c r="A741" s="54" t="str">
        <f t="shared" si="777"/>
        <v>15-19</v>
      </c>
      <c r="B741" s="55">
        <f t="shared" si="778"/>
        <v>256743</v>
      </c>
      <c r="C741" s="60">
        <f t="shared" si="779"/>
        <v>177783</v>
      </c>
      <c r="D741" s="55">
        <f t="shared" si="780"/>
        <v>69.2</v>
      </c>
      <c r="E741" s="60">
        <f t="shared" si="781"/>
        <v>153540</v>
      </c>
      <c r="F741" s="60"/>
      <c r="G741" s="55">
        <f t="shared" si="782"/>
        <v>59.8</v>
      </c>
      <c r="H741" s="55">
        <f t="shared" si="783"/>
        <v>331323</v>
      </c>
      <c r="J741" s="75" t="s">
        <v>309</v>
      </c>
      <c r="K741" s="22">
        <v>256743</v>
      </c>
      <c r="L741" s="22">
        <v>178084</v>
      </c>
      <c r="M741" s="75">
        <v>69.400000000000006</v>
      </c>
      <c r="N741" s="22">
        <v>154082</v>
      </c>
      <c r="O741" s="75">
        <v>60</v>
      </c>
      <c r="P741" s="75"/>
      <c r="Q741" s="22">
        <v>332166</v>
      </c>
      <c r="S741" s="54" t="str">
        <f t="shared" si="790"/>
        <v>15-19</v>
      </c>
      <c r="T741" s="60">
        <f t="shared" si="791"/>
        <v>301</v>
      </c>
      <c r="U741" s="60">
        <f t="shared" si="792"/>
        <v>542</v>
      </c>
      <c r="V741" s="60"/>
      <c r="W741" s="60">
        <f t="shared" si="793"/>
        <v>843</v>
      </c>
      <c r="X741" s="61">
        <f t="shared" si="794"/>
        <v>2.7249683143219267E-2</v>
      </c>
      <c r="Y741" s="60">
        <f t="shared" si="795"/>
        <v>301</v>
      </c>
      <c r="Z741" s="60">
        <f t="shared" si="796"/>
        <v>542</v>
      </c>
      <c r="AA741" s="91"/>
      <c r="AB741" s="35">
        <f t="shared" ref="AB741:AB759" si="799">AB740</f>
        <v>1</v>
      </c>
      <c r="AC741" s="52" t="s">
        <v>367</v>
      </c>
      <c r="AD741" s="2">
        <v>0.7</v>
      </c>
      <c r="AE741" s="47" t="str">
        <f t="shared" si="784"/>
        <v>15-19</v>
      </c>
      <c r="AF741" s="45">
        <f t="shared" si="785"/>
        <v>256743</v>
      </c>
      <c r="AG741" s="45">
        <f t="shared" si="786"/>
        <v>178084</v>
      </c>
      <c r="AH741" s="45">
        <f t="shared" si="787"/>
        <v>154082</v>
      </c>
      <c r="AI741" s="45">
        <f t="shared" si="797"/>
        <v>24002</v>
      </c>
      <c r="AJ741" s="1">
        <f t="shared" si="788"/>
        <v>301</v>
      </c>
      <c r="AK741" s="1">
        <f t="shared" si="789"/>
        <v>542</v>
      </c>
    </row>
    <row r="742" spans="1:37" s="35" customFormat="1" ht="15" thickBot="1" x14ac:dyDescent="0.4">
      <c r="A742" s="54" t="str">
        <f t="shared" si="777"/>
        <v>20-24</v>
      </c>
      <c r="B742" s="55">
        <f t="shared" si="778"/>
        <v>277328</v>
      </c>
      <c r="C742" s="55">
        <f t="shared" si="779"/>
        <v>184612</v>
      </c>
      <c r="D742" s="55">
        <f t="shared" si="780"/>
        <v>66.599999999999994</v>
      </c>
      <c r="E742" s="55">
        <f t="shared" si="781"/>
        <v>152439</v>
      </c>
      <c r="F742" s="55"/>
      <c r="G742" s="55">
        <f t="shared" si="782"/>
        <v>55</v>
      </c>
      <c r="H742" s="55">
        <f t="shared" si="783"/>
        <v>337051</v>
      </c>
      <c r="J742" s="76" t="s">
        <v>310</v>
      </c>
      <c r="K742" s="24">
        <v>277328</v>
      </c>
      <c r="L742" s="24">
        <v>184957</v>
      </c>
      <c r="M742" s="76">
        <v>66.7</v>
      </c>
      <c r="N742" s="24">
        <v>152844</v>
      </c>
      <c r="O742" s="76">
        <v>55.1</v>
      </c>
      <c r="P742" s="76"/>
      <c r="Q742" s="24">
        <v>337801</v>
      </c>
      <c r="S742" s="57" t="str">
        <f t="shared" si="790"/>
        <v>20-24</v>
      </c>
      <c r="T742" s="56">
        <f t="shared" si="791"/>
        <v>345</v>
      </c>
      <c r="U742" s="56">
        <f t="shared" si="792"/>
        <v>405</v>
      </c>
      <c r="V742" s="56"/>
      <c r="W742" s="56">
        <f t="shared" si="793"/>
        <v>750</v>
      </c>
      <c r="X742" s="62">
        <f t="shared" si="794"/>
        <v>3.1233025529603477E-2</v>
      </c>
      <c r="Y742" s="55">
        <f t="shared" si="795"/>
        <v>345</v>
      </c>
      <c r="Z742" s="55">
        <f t="shared" si="796"/>
        <v>405</v>
      </c>
      <c r="AA742" s="90"/>
      <c r="AB742" s="35">
        <f t="shared" si="799"/>
        <v>1</v>
      </c>
      <c r="AC742" s="50">
        <f>E758/B758</f>
        <v>0.69689535619519616</v>
      </c>
      <c r="AD742" s="2">
        <f>AC742/AD741</f>
        <v>0.99556479456456604</v>
      </c>
      <c r="AE742" s="47" t="str">
        <f t="shared" si="784"/>
        <v>20-24</v>
      </c>
      <c r="AF742" s="45">
        <f t="shared" si="785"/>
        <v>277328</v>
      </c>
      <c r="AG742" s="45">
        <f t="shared" si="786"/>
        <v>184957</v>
      </c>
      <c r="AH742" s="45">
        <f t="shared" si="787"/>
        <v>152844</v>
      </c>
      <c r="AI742" s="45">
        <f t="shared" si="797"/>
        <v>32113</v>
      </c>
      <c r="AJ742" s="1">
        <f t="shared" si="788"/>
        <v>345</v>
      </c>
      <c r="AK742" s="1">
        <f t="shared" si="789"/>
        <v>405</v>
      </c>
    </row>
    <row r="743" spans="1:37" s="35" customFormat="1" ht="15" thickBot="1" x14ac:dyDescent="0.4">
      <c r="A743" s="54" t="str">
        <f t="shared" si="777"/>
        <v>25-29</v>
      </c>
      <c r="B743" s="55">
        <f t="shared" si="778"/>
        <v>314508</v>
      </c>
      <c r="C743" s="55">
        <f t="shared" si="779"/>
        <v>202768</v>
      </c>
      <c r="D743" s="55">
        <f t="shared" si="780"/>
        <v>64.5</v>
      </c>
      <c r="E743" s="55">
        <f t="shared" si="781"/>
        <v>170223</v>
      </c>
      <c r="F743" s="55"/>
      <c r="G743" s="55">
        <f t="shared" si="782"/>
        <v>54.1</v>
      </c>
      <c r="H743" s="55">
        <f t="shared" si="783"/>
        <v>372991</v>
      </c>
      <c r="J743" s="75" t="s">
        <v>311</v>
      </c>
      <c r="K743" s="22">
        <v>314508</v>
      </c>
      <c r="L743" s="22">
        <v>203094</v>
      </c>
      <c r="M743" s="75">
        <v>64.599999999999994</v>
      </c>
      <c r="N743" s="22">
        <v>170643</v>
      </c>
      <c r="O743" s="75">
        <v>54.3</v>
      </c>
      <c r="P743" s="75"/>
      <c r="Q743" s="22">
        <v>373737</v>
      </c>
      <c r="S743" s="54" t="str">
        <f t="shared" si="790"/>
        <v>25-29</v>
      </c>
      <c r="T743" s="55">
        <f t="shared" si="791"/>
        <v>326</v>
      </c>
      <c r="U743" s="55">
        <f t="shared" si="792"/>
        <v>420</v>
      </c>
      <c r="V743" s="55"/>
      <c r="W743" s="55">
        <f t="shared" si="793"/>
        <v>746</v>
      </c>
      <c r="X743" s="58">
        <f t="shared" si="794"/>
        <v>2.9512945862755748E-2</v>
      </c>
      <c r="Y743" s="55">
        <f t="shared" si="795"/>
        <v>326</v>
      </c>
      <c r="Z743" s="55">
        <f t="shared" si="796"/>
        <v>420</v>
      </c>
      <c r="AA743" s="90"/>
      <c r="AB743" s="35">
        <f t="shared" si="799"/>
        <v>1</v>
      </c>
      <c r="AC743" s="49" t="s">
        <v>363</v>
      </c>
      <c r="AE743" s="47" t="str">
        <f t="shared" si="784"/>
        <v>25-29</v>
      </c>
      <c r="AF743" s="45">
        <f t="shared" si="785"/>
        <v>314508</v>
      </c>
      <c r="AG743" s="45">
        <f t="shared" si="786"/>
        <v>203094</v>
      </c>
      <c r="AH743" s="45">
        <f t="shared" si="787"/>
        <v>170643</v>
      </c>
      <c r="AI743" s="45">
        <f t="shared" si="797"/>
        <v>32451</v>
      </c>
      <c r="AJ743" s="1">
        <f t="shared" si="788"/>
        <v>326</v>
      </c>
      <c r="AK743" s="1">
        <f t="shared" si="789"/>
        <v>420</v>
      </c>
    </row>
    <row r="744" spans="1:37" s="35" customFormat="1" ht="15" thickBot="1" x14ac:dyDescent="0.4">
      <c r="A744" s="54" t="str">
        <f t="shared" si="777"/>
        <v>30-34</v>
      </c>
      <c r="B744" s="55">
        <f t="shared" si="778"/>
        <v>356228</v>
      </c>
      <c r="C744" s="55">
        <f t="shared" si="779"/>
        <v>238666</v>
      </c>
      <c r="D744" s="55">
        <f t="shared" si="780"/>
        <v>67</v>
      </c>
      <c r="E744" s="55">
        <f t="shared" si="781"/>
        <v>206116</v>
      </c>
      <c r="F744" s="55"/>
      <c r="G744" s="55">
        <f t="shared" si="782"/>
        <v>57.9</v>
      </c>
      <c r="H744" s="55">
        <f t="shared" si="783"/>
        <v>444782</v>
      </c>
      <c r="J744" s="76" t="s">
        <v>312</v>
      </c>
      <c r="K744" s="24">
        <v>356228</v>
      </c>
      <c r="L744" s="24">
        <v>239011</v>
      </c>
      <c r="M744" s="76">
        <v>67.099999999999994</v>
      </c>
      <c r="N744" s="24">
        <v>206595</v>
      </c>
      <c r="O744" s="76">
        <v>58</v>
      </c>
      <c r="P744" s="76"/>
      <c r="Q744" s="24">
        <v>445606</v>
      </c>
      <c r="S744" s="57" t="str">
        <f t="shared" si="790"/>
        <v>30-34</v>
      </c>
      <c r="T744" s="56">
        <f t="shared" si="791"/>
        <v>345</v>
      </c>
      <c r="U744" s="56">
        <f t="shared" si="792"/>
        <v>479</v>
      </c>
      <c r="V744" s="56"/>
      <c r="W744" s="56">
        <f t="shared" si="793"/>
        <v>824</v>
      </c>
      <c r="X744" s="62">
        <f t="shared" si="794"/>
        <v>3.1233025529603477E-2</v>
      </c>
      <c r="Y744" s="55">
        <f t="shared" si="795"/>
        <v>345</v>
      </c>
      <c r="Z744" s="55">
        <f t="shared" si="796"/>
        <v>479</v>
      </c>
      <c r="AA744" s="90"/>
      <c r="AB744" s="35">
        <f t="shared" si="799"/>
        <v>1</v>
      </c>
      <c r="AC744" s="51" t="s">
        <v>366</v>
      </c>
      <c r="AD744" s="2">
        <v>0.7</v>
      </c>
      <c r="AE744" s="47" t="str">
        <f t="shared" si="784"/>
        <v>30-34</v>
      </c>
      <c r="AF744" s="45">
        <f t="shared" si="785"/>
        <v>356228</v>
      </c>
      <c r="AG744" s="45">
        <f t="shared" si="786"/>
        <v>239011</v>
      </c>
      <c r="AH744" s="45">
        <f t="shared" si="787"/>
        <v>206595</v>
      </c>
      <c r="AI744" s="45">
        <f t="shared" si="797"/>
        <v>32416</v>
      </c>
      <c r="AJ744" s="1">
        <f t="shared" si="788"/>
        <v>345</v>
      </c>
      <c r="AK744" s="1">
        <f t="shared" si="789"/>
        <v>479</v>
      </c>
    </row>
    <row r="745" spans="1:37" s="35" customFormat="1" ht="15" thickBot="1" x14ac:dyDescent="0.4">
      <c r="A745" s="54" t="str">
        <f t="shared" si="777"/>
        <v>35-39</v>
      </c>
      <c r="B745" s="55">
        <f t="shared" si="778"/>
        <v>359302</v>
      </c>
      <c r="C745" s="55">
        <f t="shared" si="779"/>
        <v>256281</v>
      </c>
      <c r="D745" s="55">
        <f t="shared" si="780"/>
        <v>71.3</v>
      </c>
      <c r="E745" s="55">
        <f t="shared" si="781"/>
        <v>225981</v>
      </c>
      <c r="F745" s="55"/>
      <c r="G745" s="55">
        <f t="shared" si="782"/>
        <v>62.9</v>
      </c>
      <c r="H745" s="55">
        <f t="shared" si="783"/>
        <v>482262</v>
      </c>
      <c r="J745" s="75" t="s">
        <v>313</v>
      </c>
      <c r="K745" s="22">
        <v>359302</v>
      </c>
      <c r="L745" s="22">
        <v>256607</v>
      </c>
      <c r="M745" s="75">
        <v>71.400000000000006</v>
      </c>
      <c r="N745" s="22">
        <v>226447</v>
      </c>
      <c r="O745" s="75">
        <v>63</v>
      </c>
      <c r="P745" s="75"/>
      <c r="Q745" s="22">
        <v>483054</v>
      </c>
      <c r="S745" s="54" t="str">
        <f t="shared" si="790"/>
        <v>35-39</v>
      </c>
      <c r="T745" s="55">
        <f t="shared" si="791"/>
        <v>326</v>
      </c>
      <c r="U745" s="55">
        <f t="shared" si="792"/>
        <v>466</v>
      </c>
      <c r="V745" s="55"/>
      <c r="W745" s="55">
        <f t="shared" si="793"/>
        <v>792</v>
      </c>
      <c r="X745" s="58">
        <f t="shared" si="794"/>
        <v>2.9512945862755748E-2</v>
      </c>
      <c r="Y745" s="55">
        <f t="shared" si="795"/>
        <v>326</v>
      </c>
      <c r="Z745" s="55">
        <f t="shared" si="796"/>
        <v>466</v>
      </c>
      <c r="AA745" s="90"/>
      <c r="AB745" s="35">
        <f t="shared" si="799"/>
        <v>1</v>
      </c>
      <c r="AC745" s="50">
        <f>C759/B759</f>
        <v>0.66279644866546794</v>
      </c>
      <c r="AD745" s="2">
        <f>AC745/AD744</f>
        <v>0.94685206952209711</v>
      </c>
      <c r="AE745" s="47" t="str">
        <f t="shared" si="784"/>
        <v>35-39</v>
      </c>
      <c r="AF745" s="45">
        <f t="shared" si="785"/>
        <v>359302</v>
      </c>
      <c r="AG745" s="45">
        <f t="shared" si="786"/>
        <v>256607</v>
      </c>
      <c r="AH745" s="45">
        <f t="shared" si="787"/>
        <v>226447</v>
      </c>
      <c r="AI745" s="45">
        <f t="shared" si="797"/>
        <v>30160</v>
      </c>
      <c r="AJ745" s="1">
        <f t="shared" si="788"/>
        <v>326</v>
      </c>
      <c r="AK745" s="1">
        <f t="shared" si="789"/>
        <v>466</v>
      </c>
    </row>
    <row r="746" spans="1:37" s="35" customFormat="1" ht="15" thickBot="1" x14ac:dyDescent="0.4">
      <c r="A746" s="54" t="str">
        <f t="shared" si="777"/>
        <v>40-44</v>
      </c>
      <c r="B746" s="55">
        <f t="shared" si="778"/>
        <v>319889</v>
      </c>
      <c r="C746" s="55">
        <f t="shared" si="779"/>
        <v>239298</v>
      </c>
      <c r="D746" s="55">
        <f t="shared" si="780"/>
        <v>74.8</v>
      </c>
      <c r="E746" s="55">
        <f t="shared" si="781"/>
        <v>216022</v>
      </c>
      <c r="F746" s="55"/>
      <c r="G746" s="55">
        <f t="shared" si="782"/>
        <v>67.5</v>
      </c>
      <c r="H746" s="55">
        <f t="shared" si="783"/>
        <v>455320</v>
      </c>
      <c r="J746" s="76" t="s">
        <v>314</v>
      </c>
      <c r="K746" s="24">
        <v>319889</v>
      </c>
      <c r="L746" s="24">
        <v>239556</v>
      </c>
      <c r="M746" s="76">
        <v>74.900000000000006</v>
      </c>
      <c r="N746" s="24">
        <v>216419</v>
      </c>
      <c r="O746" s="76">
        <v>67.7</v>
      </c>
      <c r="P746" s="76"/>
      <c r="Q746" s="24">
        <v>455975</v>
      </c>
      <c r="S746" s="57" t="str">
        <f t="shared" si="790"/>
        <v>40-44</v>
      </c>
      <c r="T746" s="56">
        <f t="shared" si="791"/>
        <v>258</v>
      </c>
      <c r="U746" s="56">
        <f t="shared" si="792"/>
        <v>397</v>
      </c>
      <c r="V746" s="56"/>
      <c r="W746" s="56">
        <f t="shared" si="793"/>
        <v>655</v>
      </c>
      <c r="X746" s="62">
        <f t="shared" si="794"/>
        <v>2.3356871265616513E-2</v>
      </c>
      <c r="Y746" s="55">
        <f t="shared" si="795"/>
        <v>258</v>
      </c>
      <c r="Z746" s="55">
        <f t="shared" si="796"/>
        <v>397</v>
      </c>
      <c r="AA746" s="90"/>
      <c r="AB746" s="35">
        <f t="shared" si="799"/>
        <v>1</v>
      </c>
      <c r="AC746" s="52" t="s">
        <v>367</v>
      </c>
      <c r="AD746" s="2">
        <v>0.7</v>
      </c>
      <c r="AE746" s="47" t="str">
        <f t="shared" si="784"/>
        <v>40-44</v>
      </c>
      <c r="AF746" s="45">
        <f t="shared" si="785"/>
        <v>319889</v>
      </c>
      <c r="AG746" s="45">
        <f t="shared" si="786"/>
        <v>239556</v>
      </c>
      <c r="AH746" s="45">
        <f t="shared" si="787"/>
        <v>216419</v>
      </c>
      <c r="AI746" s="45">
        <f t="shared" si="797"/>
        <v>23137</v>
      </c>
      <c r="AJ746" s="1">
        <f t="shared" si="788"/>
        <v>258</v>
      </c>
      <c r="AK746" s="1">
        <f t="shared" si="789"/>
        <v>397</v>
      </c>
    </row>
    <row r="747" spans="1:37" s="35" customFormat="1" ht="15" thickBot="1" x14ac:dyDescent="0.4">
      <c r="A747" s="54" t="str">
        <f t="shared" si="777"/>
        <v>45-49</v>
      </c>
      <c r="B747" s="55">
        <f t="shared" si="778"/>
        <v>288547</v>
      </c>
      <c r="C747" s="55">
        <f t="shared" si="779"/>
        <v>222675</v>
      </c>
      <c r="D747" s="55">
        <f t="shared" si="780"/>
        <v>77.2</v>
      </c>
      <c r="E747" s="55">
        <f t="shared" si="781"/>
        <v>203254</v>
      </c>
      <c r="F747" s="55"/>
      <c r="G747" s="55">
        <f t="shared" si="782"/>
        <v>70.400000000000006</v>
      </c>
      <c r="H747" s="55">
        <f t="shared" si="783"/>
        <v>425929</v>
      </c>
      <c r="J747" s="75" t="s">
        <v>315</v>
      </c>
      <c r="K747" s="22">
        <v>288547</v>
      </c>
      <c r="L747" s="22">
        <v>222897</v>
      </c>
      <c r="M747" s="75">
        <v>77.2</v>
      </c>
      <c r="N747" s="22">
        <v>203563</v>
      </c>
      <c r="O747" s="75">
        <v>70.5</v>
      </c>
      <c r="P747" s="75"/>
      <c r="Q747" s="22">
        <v>426460</v>
      </c>
      <c r="S747" s="54" t="str">
        <f t="shared" si="790"/>
        <v>45-49</v>
      </c>
      <c r="T747" s="55">
        <f t="shared" si="791"/>
        <v>222</v>
      </c>
      <c r="U747" s="55">
        <f t="shared" si="792"/>
        <v>309</v>
      </c>
      <c r="V747" s="55"/>
      <c r="W747" s="55">
        <f t="shared" si="793"/>
        <v>531</v>
      </c>
      <c r="X747" s="58">
        <f t="shared" si="794"/>
        <v>2.0097772949483977E-2</v>
      </c>
      <c r="Y747" s="55">
        <f t="shared" si="795"/>
        <v>222</v>
      </c>
      <c r="Z747" s="55">
        <f t="shared" si="796"/>
        <v>309</v>
      </c>
      <c r="AA747" s="90"/>
      <c r="AB747" s="35">
        <f t="shared" si="799"/>
        <v>1</v>
      </c>
      <c r="AC747" s="50">
        <f>E759/B759</f>
        <v>0.59276073766697335</v>
      </c>
      <c r="AD747" s="2">
        <f>AC747/AD746</f>
        <v>0.84680105380996196</v>
      </c>
      <c r="AE747" s="47" t="str">
        <f t="shared" si="784"/>
        <v>45-49</v>
      </c>
      <c r="AF747" s="45">
        <f t="shared" si="785"/>
        <v>288547</v>
      </c>
      <c r="AG747" s="45">
        <f t="shared" si="786"/>
        <v>222897</v>
      </c>
      <c r="AH747" s="45">
        <f t="shared" si="787"/>
        <v>203563</v>
      </c>
      <c r="AI747" s="45">
        <f t="shared" si="797"/>
        <v>19334</v>
      </c>
      <c r="AJ747" s="1">
        <f t="shared" si="788"/>
        <v>222</v>
      </c>
      <c r="AK747" s="1">
        <f t="shared" si="789"/>
        <v>309</v>
      </c>
    </row>
    <row r="748" spans="1:37" s="35" customFormat="1" ht="15" thickBot="1" x14ac:dyDescent="0.4">
      <c r="A748" s="54" t="str">
        <f t="shared" si="777"/>
        <v>50-54</v>
      </c>
      <c r="B748" s="55">
        <f t="shared" si="778"/>
        <v>266491</v>
      </c>
      <c r="C748" s="55">
        <f t="shared" si="779"/>
        <v>214258</v>
      </c>
      <c r="D748" s="55">
        <f t="shared" si="780"/>
        <v>80.400000000000006</v>
      </c>
      <c r="E748" s="55">
        <f t="shared" si="781"/>
        <v>197637</v>
      </c>
      <c r="F748" s="55"/>
      <c r="G748" s="55">
        <f t="shared" si="782"/>
        <v>74.2</v>
      </c>
      <c r="H748" s="55">
        <f t="shared" si="783"/>
        <v>411895</v>
      </c>
      <c r="J748" s="76" t="s">
        <v>316</v>
      </c>
      <c r="K748" s="24">
        <v>266491</v>
      </c>
      <c r="L748" s="24">
        <v>214423</v>
      </c>
      <c r="M748" s="76">
        <v>80.5</v>
      </c>
      <c r="N748" s="24">
        <v>197883</v>
      </c>
      <c r="O748" s="76">
        <v>74.3</v>
      </c>
      <c r="P748" s="76"/>
      <c r="Q748" s="24">
        <v>412306</v>
      </c>
      <c r="S748" s="57" t="str">
        <f t="shared" si="790"/>
        <v>50-54</v>
      </c>
      <c r="T748" s="56">
        <f t="shared" si="791"/>
        <v>165</v>
      </c>
      <c r="U748" s="56">
        <f t="shared" si="792"/>
        <v>246</v>
      </c>
      <c r="V748" s="56"/>
      <c r="W748" s="56">
        <f t="shared" si="793"/>
        <v>411</v>
      </c>
      <c r="X748" s="62">
        <f t="shared" si="794"/>
        <v>1.4937533948940793E-2</v>
      </c>
      <c r="Y748" s="55">
        <f t="shared" si="795"/>
        <v>165</v>
      </c>
      <c r="Z748" s="55">
        <f t="shared" si="796"/>
        <v>246</v>
      </c>
      <c r="AA748" s="90"/>
      <c r="AB748" s="35">
        <f t="shared" si="799"/>
        <v>1</v>
      </c>
      <c r="AD748" s="36"/>
      <c r="AE748" s="47" t="str">
        <f t="shared" si="784"/>
        <v>50-54</v>
      </c>
      <c r="AF748" s="45">
        <f t="shared" si="785"/>
        <v>266491</v>
      </c>
      <c r="AG748" s="45">
        <f t="shared" si="786"/>
        <v>214423</v>
      </c>
      <c r="AH748" s="45">
        <f t="shared" si="787"/>
        <v>197883</v>
      </c>
      <c r="AI748" s="45">
        <f t="shared" si="797"/>
        <v>16540</v>
      </c>
      <c r="AJ748" s="1">
        <f t="shared" si="788"/>
        <v>165</v>
      </c>
      <c r="AK748" s="1">
        <f t="shared" si="789"/>
        <v>246</v>
      </c>
    </row>
    <row r="749" spans="1:37" s="35" customFormat="1" ht="15" thickBot="1" x14ac:dyDescent="0.4">
      <c r="A749" s="54" t="str">
        <f t="shared" si="777"/>
        <v>55-59</v>
      </c>
      <c r="B749" s="55">
        <f t="shared" si="778"/>
        <v>284260</v>
      </c>
      <c r="C749" s="55">
        <f t="shared" si="779"/>
        <v>230124</v>
      </c>
      <c r="D749" s="55">
        <f t="shared" si="780"/>
        <v>81</v>
      </c>
      <c r="E749" s="55">
        <f t="shared" si="781"/>
        <v>213004</v>
      </c>
      <c r="F749" s="55"/>
      <c r="G749" s="55">
        <f t="shared" si="782"/>
        <v>74.900000000000006</v>
      </c>
      <c r="H749" s="55">
        <f t="shared" si="783"/>
        <v>443128</v>
      </c>
      <c r="J749" s="75" t="s">
        <v>317</v>
      </c>
      <c r="K749" s="22">
        <v>284260</v>
      </c>
      <c r="L749" s="22">
        <v>230276</v>
      </c>
      <c r="M749" s="75">
        <v>81</v>
      </c>
      <c r="N749" s="22">
        <v>213237</v>
      </c>
      <c r="O749" s="75">
        <v>75</v>
      </c>
      <c r="P749" s="75"/>
      <c r="Q749" s="22">
        <v>443513</v>
      </c>
      <c r="S749" s="54" t="str">
        <f t="shared" si="790"/>
        <v>55-59</v>
      </c>
      <c r="T749" s="55">
        <f t="shared" si="791"/>
        <v>152</v>
      </c>
      <c r="U749" s="55">
        <f t="shared" si="792"/>
        <v>233</v>
      </c>
      <c r="V749" s="55"/>
      <c r="W749" s="55">
        <f t="shared" si="793"/>
        <v>385</v>
      </c>
      <c r="X749" s="58">
        <f t="shared" si="794"/>
        <v>1.3760637334781821E-2</v>
      </c>
      <c r="Y749" s="55">
        <f t="shared" si="795"/>
        <v>152</v>
      </c>
      <c r="Z749" s="55">
        <f t="shared" si="796"/>
        <v>233</v>
      </c>
      <c r="AA749" s="90"/>
      <c r="AB749" s="35">
        <f t="shared" si="799"/>
        <v>1</v>
      </c>
      <c r="AC749" s="65">
        <f>J737</f>
        <v>44438</v>
      </c>
      <c r="AD749" s="36"/>
      <c r="AE749" s="47" t="str">
        <f t="shared" si="784"/>
        <v>55-59</v>
      </c>
      <c r="AF749" s="45">
        <f t="shared" si="785"/>
        <v>284260</v>
      </c>
      <c r="AG749" s="45">
        <f t="shared" si="786"/>
        <v>230276</v>
      </c>
      <c r="AH749" s="45">
        <f t="shared" si="787"/>
        <v>213237</v>
      </c>
      <c r="AI749" s="45">
        <f t="shared" si="797"/>
        <v>17039</v>
      </c>
      <c r="AJ749" s="1">
        <f t="shared" si="788"/>
        <v>152</v>
      </c>
      <c r="AK749" s="1">
        <f t="shared" si="789"/>
        <v>233</v>
      </c>
    </row>
    <row r="750" spans="1:37" s="35" customFormat="1" ht="15" thickBot="1" x14ac:dyDescent="0.4">
      <c r="A750" s="54" t="str">
        <f t="shared" si="777"/>
        <v>60-64</v>
      </c>
      <c r="B750" s="55">
        <f t="shared" si="778"/>
        <v>264339</v>
      </c>
      <c r="C750" s="55">
        <f t="shared" si="779"/>
        <v>229029</v>
      </c>
      <c r="D750" s="55">
        <f t="shared" si="780"/>
        <v>86.6</v>
      </c>
      <c r="E750" s="55">
        <f t="shared" si="781"/>
        <v>215780</v>
      </c>
      <c r="F750" s="55"/>
      <c r="G750" s="55">
        <f t="shared" si="782"/>
        <v>81.599999999999994</v>
      </c>
      <c r="H750" s="55">
        <f t="shared" si="783"/>
        <v>444809</v>
      </c>
      <c r="J750" s="76" t="s">
        <v>318</v>
      </c>
      <c r="K750" s="24">
        <v>264339</v>
      </c>
      <c r="L750" s="24">
        <v>229148</v>
      </c>
      <c r="M750" s="76">
        <v>86.7</v>
      </c>
      <c r="N750" s="24">
        <v>216000</v>
      </c>
      <c r="O750" s="76">
        <v>81.7</v>
      </c>
      <c r="P750" s="76"/>
      <c r="Q750" s="24">
        <v>445148</v>
      </c>
      <c r="S750" s="57" t="str">
        <f t="shared" si="790"/>
        <v>60-64</v>
      </c>
      <c r="T750" s="56">
        <f t="shared" si="791"/>
        <v>119</v>
      </c>
      <c r="U750" s="56">
        <f t="shared" si="792"/>
        <v>220</v>
      </c>
      <c r="V750" s="56"/>
      <c r="W750" s="56">
        <f t="shared" si="793"/>
        <v>339</v>
      </c>
      <c r="X750" s="62">
        <f t="shared" si="794"/>
        <v>1.0773130544993664E-2</v>
      </c>
      <c r="Y750" s="55">
        <f t="shared" si="795"/>
        <v>119</v>
      </c>
      <c r="Z750" s="55">
        <f t="shared" si="796"/>
        <v>220</v>
      </c>
      <c r="AA750" s="90"/>
      <c r="AB750" s="35">
        <f t="shared" si="799"/>
        <v>1</v>
      </c>
      <c r="AC750" s="49" t="s">
        <v>365</v>
      </c>
      <c r="AE750" s="47" t="str">
        <f t="shared" si="784"/>
        <v>60-64</v>
      </c>
      <c r="AF750" s="45">
        <f t="shared" si="785"/>
        <v>264339</v>
      </c>
      <c r="AG750" s="45">
        <f t="shared" si="786"/>
        <v>229148</v>
      </c>
      <c r="AH750" s="45">
        <f t="shared" si="787"/>
        <v>216000</v>
      </c>
      <c r="AI750" s="45">
        <f t="shared" si="797"/>
        <v>13148</v>
      </c>
      <c r="AJ750" s="1">
        <f t="shared" si="788"/>
        <v>119</v>
      </c>
      <c r="AK750" s="1">
        <f t="shared" si="789"/>
        <v>220</v>
      </c>
    </row>
    <row r="751" spans="1:37" s="35" customFormat="1" ht="15" thickBot="1" x14ac:dyDescent="0.4">
      <c r="A751" s="54" t="str">
        <f t="shared" si="777"/>
        <v>65-69</v>
      </c>
      <c r="B751" s="55">
        <f t="shared" si="778"/>
        <v>210073</v>
      </c>
      <c r="C751" s="55">
        <f t="shared" si="779"/>
        <v>191243</v>
      </c>
      <c r="D751" s="55">
        <f t="shared" si="780"/>
        <v>91</v>
      </c>
      <c r="E751" s="55">
        <f t="shared" si="781"/>
        <v>184284</v>
      </c>
      <c r="F751" s="55"/>
      <c r="G751" s="55">
        <f t="shared" si="782"/>
        <v>87.7</v>
      </c>
      <c r="H751" s="55">
        <f t="shared" si="783"/>
        <v>375527</v>
      </c>
      <c r="J751" s="75" t="s">
        <v>319</v>
      </c>
      <c r="K751" s="22">
        <v>210073</v>
      </c>
      <c r="L751" s="22">
        <v>191310</v>
      </c>
      <c r="M751" s="75">
        <v>91.1</v>
      </c>
      <c r="N751" s="22">
        <v>184437</v>
      </c>
      <c r="O751" s="75">
        <v>87.8</v>
      </c>
      <c r="P751" s="75"/>
      <c r="Q751" s="22">
        <v>375747</v>
      </c>
      <c r="S751" s="54" t="str">
        <f t="shared" si="790"/>
        <v>65-69</v>
      </c>
      <c r="T751" s="55">
        <f t="shared" si="791"/>
        <v>67</v>
      </c>
      <c r="U751" s="55">
        <f t="shared" si="792"/>
        <v>153</v>
      </c>
      <c r="V751" s="55"/>
      <c r="W751" s="55">
        <f t="shared" si="793"/>
        <v>220</v>
      </c>
      <c r="X751" s="58">
        <f t="shared" si="794"/>
        <v>6.0655440883577768E-3</v>
      </c>
      <c r="Y751" s="55">
        <f t="shared" si="795"/>
        <v>67</v>
      </c>
      <c r="Z751" s="55">
        <f t="shared" si="796"/>
        <v>153</v>
      </c>
      <c r="AA751" s="90"/>
      <c r="AB751" s="35">
        <f t="shared" si="799"/>
        <v>1</v>
      </c>
      <c r="AC751" s="51" t="s">
        <v>366</v>
      </c>
      <c r="AD751" s="2">
        <v>0.7</v>
      </c>
      <c r="AE751" s="47" t="str">
        <f t="shared" si="784"/>
        <v>65-69</v>
      </c>
      <c r="AF751" s="45">
        <f t="shared" si="785"/>
        <v>210073</v>
      </c>
      <c r="AG751" s="45">
        <f t="shared" si="786"/>
        <v>191310</v>
      </c>
      <c r="AH751" s="45">
        <f t="shared" si="787"/>
        <v>184437</v>
      </c>
      <c r="AI751" s="45">
        <f t="shared" si="797"/>
        <v>6873</v>
      </c>
      <c r="AJ751" s="1">
        <f t="shared" si="788"/>
        <v>67</v>
      </c>
      <c r="AK751" s="1">
        <f t="shared" si="789"/>
        <v>153</v>
      </c>
    </row>
    <row r="752" spans="1:37" s="35" customFormat="1" ht="15" thickBot="1" x14ac:dyDescent="0.4">
      <c r="A752" s="54" t="str">
        <f t="shared" si="777"/>
        <v>70-74</v>
      </c>
      <c r="B752" s="55">
        <f t="shared" si="778"/>
        <v>157657</v>
      </c>
      <c r="C752" s="55">
        <f t="shared" si="779"/>
        <v>146475</v>
      </c>
      <c r="D752" s="55">
        <f t="shared" si="780"/>
        <v>92.9</v>
      </c>
      <c r="E752" s="55">
        <f t="shared" si="781"/>
        <v>144201</v>
      </c>
      <c r="F752" s="55"/>
      <c r="G752" s="55">
        <f t="shared" si="782"/>
        <v>91.5</v>
      </c>
      <c r="H752" s="55">
        <f t="shared" si="783"/>
        <v>290676</v>
      </c>
      <c r="J752" s="76" t="s">
        <v>320</v>
      </c>
      <c r="K752" s="24">
        <v>157657</v>
      </c>
      <c r="L752" s="24">
        <v>146523</v>
      </c>
      <c r="M752" s="76">
        <v>92.9</v>
      </c>
      <c r="N752" s="24">
        <v>144306</v>
      </c>
      <c r="O752" s="76">
        <v>91.5</v>
      </c>
      <c r="P752" s="76"/>
      <c r="Q752" s="24">
        <v>290829</v>
      </c>
      <c r="S752" s="57" t="str">
        <f t="shared" si="790"/>
        <v>70-74</v>
      </c>
      <c r="T752" s="56">
        <f t="shared" si="791"/>
        <v>48</v>
      </c>
      <c r="U752" s="56">
        <f t="shared" si="792"/>
        <v>105</v>
      </c>
      <c r="V752" s="56"/>
      <c r="W752" s="56">
        <f t="shared" si="793"/>
        <v>153</v>
      </c>
      <c r="X752" s="62">
        <f t="shared" si="794"/>
        <v>4.3454644215100485E-3</v>
      </c>
      <c r="Y752" s="55">
        <f t="shared" si="795"/>
        <v>48</v>
      </c>
      <c r="Z752" s="55">
        <f t="shared" si="796"/>
        <v>105</v>
      </c>
      <c r="AA752" s="90"/>
      <c r="AB752" s="35">
        <f t="shared" si="799"/>
        <v>1</v>
      </c>
      <c r="AC752" s="50">
        <f>L758/K758</f>
        <v>0.78002201460195575</v>
      </c>
      <c r="AD752" s="2">
        <f>AC752/AD751</f>
        <v>1.1143171637170797</v>
      </c>
      <c r="AE752" s="48" t="str">
        <f t="shared" si="784"/>
        <v>70-74</v>
      </c>
      <c r="AF752" s="45">
        <f t="shared" si="785"/>
        <v>157657</v>
      </c>
      <c r="AG752" s="45">
        <f t="shared" si="786"/>
        <v>146523</v>
      </c>
      <c r="AH752" s="45">
        <f t="shared" si="787"/>
        <v>144306</v>
      </c>
      <c r="AI752" s="46">
        <f t="shared" si="797"/>
        <v>2217</v>
      </c>
      <c r="AJ752" s="1">
        <f t="shared" si="788"/>
        <v>48</v>
      </c>
      <c r="AK752" s="1">
        <f t="shared" si="789"/>
        <v>105</v>
      </c>
    </row>
    <row r="753" spans="1:37" s="35" customFormat="1" ht="15" thickBot="1" x14ac:dyDescent="0.4">
      <c r="A753" s="54" t="str">
        <f t="shared" si="777"/>
        <v>75-79</v>
      </c>
      <c r="B753" s="55">
        <f t="shared" si="778"/>
        <v>102977</v>
      </c>
      <c r="C753" s="55">
        <f t="shared" si="779"/>
        <v>94283</v>
      </c>
      <c r="D753" s="55">
        <f t="shared" si="780"/>
        <v>91.6</v>
      </c>
      <c r="E753" s="55">
        <f t="shared" si="781"/>
        <v>92701</v>
      </c>
      <c r="F753" s="55"/>
      <c r="G753" s="55">
        <f t="shared" si="782"/>
        <v>90</v>
      </c>
      <c r="H753" s="55">
        <f t="shared" si="783"/>
        <v>186984</v>
      </c>
      <c r="J753" s="75" t="s">
        <v>321</v>
      </c>
      <c r="K753" s="22">
        <v>102977</v>
      </c>
      <c r="L753" s="22">
        <v>94292</v>
      </c>
      <c r="M753" s="75">
        <v>91.6</v>
      </c>
      <c r="N753" s="22">
        <v>92735</v>
      </c>
      <c r="O753" s="75">
        <v>90</v>
      </c>
      <c r="P753" s="75"/>
      <c r="Q753" s="22">
        <v>187027</v>
      </c>
      <c r="S753" s="54" t="str">
        <f t="shared" si="790"/>
        <v>75-79</v>
      </c>
      <c r="T753" s="55">
        <f t="shared" si="791"/>
        <v>9</v>
      </c>
      <c r="U753" s="55">
        <f t="shared" si="792"/>
        <v>34</v>
      </c>
      <c r="V753" s="55"/>
      <c r="W753" s="55">
        <f t="shared" si="793"/>
        <v>43</v>
      </c>
      <c r="X753" s="58">
        <f t="shared" si="794"/>
        <v>8.1477457903313415E-4</v>
      </c>
      <c r="Y753" s="55">
        <f t="shared" si="795"/>
        <v>9</v>
      </c>
      <c r="Z753" s="55">
        <f t="shared" si="796"/>
        <v>34</v>
      </c>
      <c r="AA753" s="90"/>
      <c r="AB753" s="35">
        <f t="shared" si="799"/>
        <v>1</v>
      </c>
      <c r="AC753" s="51" t="s">
        <v>367</v>
      </c>
      <c r="AD753" s="2">
        <v>0.7</v>
      </c>
      <c r="AE753" s="48" t="str">
        <f t="shared" si="784"/>
        <v>75-79</v>
      </c>
      <c r="AF753" s="45">
        <f t="shared" si="785"/>
        <v>102977</v>
      </c>
      <c r="AG753" s="45">
        <f t="shared" si="786"/>
        <v>94292</v>
      </c>
      <c r="AH753" s="45">
        <f t="shared" si="787"/>
        <v>92735</v>
      </c>
      <c r="AI753" s="46">
        <f t="shared" si="797"/>
        <v>1557</v>
      </c>
      <c r="AJ753" s="1">
        <f t="shared" si="788"/>
        <v>9</v>
      </c>
      <c r="AK753" s="1">
        <f t="shared" si="789"/>
        <v>34</v>
      </c>
    </row>
    <row r="754" spans="1:37" s="35" customFormat="1" ht="15" thickBot="1" x14ac:dyDescent="0.4">
      <c r="A754" s="54" t="str">
        <f t="shared" si="777"/>
        <v>80-84</v>
      </c>
      <c r="B754" s="55">
        <f t="shared" si="778"/>
        <v>68566</v>
      </c>
      <c r="C754" s="55">
        <f t="shared" si="779"/>
        <v>62413</v>
      </c>
      <c r="D754" s="55">
        <f t="shared" si="780"/>
        <v>91</v>
      </c>
      <c r="E754" s="55">
        <f t="shared" si="781"/>
        <v>61320</v>
      </c>
      <c r="F754" s="55"/>
      <c r="G754" s="55">
        <f t="shared" ref="G754:G759" si="800">O731</f>
        <v>89.4</v>
      </c>
      <c r="H754" s="55">
        <f t="shared" si="783"/>
        <v>123733</v>
      </c>
      <c r="J754" s="76" t="s">
        <v>322</v>
      </c>
      <c r="K754" s="24">
        <v>68566</v>
      </c>
      <c r="L754" s="24">
        <v>62422</v>
      </c>
      <c r="M754" s="76">
        <v>91</v>
      </c>
      <c r="N754" s="24">
        <v>61337</v>
      </c>
      <c r="O754" s="76">
        <v>89.5</v>
      </c>
      <c r="P754" s="76"/>
      <c r="Q754" s="24">
        <v>123759</v>
      </c>
      <c r="S754" s="57" t="str">
        <f t="shared" si="790"/>
        <v>80-84</v>
      </c>
      <c r="T754" s="56">
        <f t="shared" si="791"/>
        <v>9</v>
      </c>
      <c r="U754" s="56">
        <f t="shared" si="792"/>
        <v>17</v>
      </c>
      <c r="V754" s="56"/>
      <c r="W754" s="56">
        <f t="shared" si="793"/>
        <v>26</v>
      </c>
      <c r="X754" s="62">
        <f t="shared" si="794"/>
        <v>8.1477457903313415E-4</v>
      </c>
      <c r="Y754" s="55">
        <f t="shared" si="795"/>
        <v>9</v>
      </c>
      <c r="Z754" s="55">
        <f t="shared" si="796"/>
        <v>17</v>
      </c>
      <c r="AA754" s="90"/>
      <c r="AB754" s="35">
        <f t="shared" si="799"/>
        <v>1</v>
      </c>
      <c r="AC754" s="50">
        <f>N758/K758</f>
        <v>0.69807265882152747</v>
      </c>
      <c r="AD754" s="2">
        <f>AC754/AD753</f>
        <v>0.997246655459325</v>
      </c>
      <c r="AE754" s="48" t="str">
        <f t="shared" si="784"/>
        <v>80-84</v>
      </c>
      <c r="AF754" s="45">
        <f t="shared" si="785"/>
        <v>68566</v>
      </c>
      <c r="AG754" s="45">
        <f t="shared" si="786"/>
        <v>62422</v>
      </c>
      <c r="AH754" s="45">
        <f t="shared" si="787"/>
        <v>61337</v>
      </c>
      <c r="AI754" s="46">
        <f t="shared" si="797"/>
        <v>1085</v>
      </c>
      <c r="AJ754" s="1">
        <f t="shared" si="788"/>
        <v>9</v>
      </c>
      <c r="AK754" s="1">
        <f t="shared" si="789"/>
        <v>17</v>
      </c>
    </row>
    <row r="755" spans="1:37" s="35" customFormat="1" ht="15" thickBot="1" x14ac:dyDescent="0.4">
      <c r="A755" s="54" t="str">
        <f t="shared" si="777"/>
        <v>85-89</v>
      </c>
      <c r="B755" s="55">
        <f t="shared" si="778"/>
        <v>44034</v>
      </c>
      <c r="C755" s="55">
        <f t="shared" si="779"/>
        <v>39844</v>
      </c>
      <c r="D755" s="55">
        <f t="shared" si="780"/>
        <v>90.5</v>
      </c>
      <c r="E755" s="55">
        <f t="shared" si="781"/>
        <v>39082</v>
      </c>
      <c r="F755" s="55"/>
      <c r="G755" s="55">
        <f t="shared" si="800"/>
        <v>88.8</v>
      </c>
      <c r="H755" s="55">
        <f t="shared" si="783"/>
        <v>78926</v>
      </c>
      <c r="J755" s="75" t="s">
        <v>323</v>
      </c>
      <c r="K755" s="22">
        <v>44034</v>
      </c>
      <c r="L755" s="22">
        <v>39845</v>
      </c>
      <c r="M755" s="75">
        <v>90.5</v>
      </c>
      <c r="N755" s="22">
        <v>39087</v>
      </c>
      <c r="O755" s="75">
        <v>88.8</v>
      </c>
      <c r="P755" s="75"/>
      <c r="Q755" s="22">
        <v>78932</v>
      </c>
      <c r="S755" s="54" t="str">
        <f t="shared" si="790"/>
        <v>85-89</v>
      </c>
      <c r="T755" s="55">
        <f t="shared" si="791"/>
        <v>1</v>
      </c>
      <c r="U755" s="55">
        <f t="shared" si="792"/>
        <v>5</v>
      </c>
      <c r="V755" s="55"/>
      <c r="W755" s="55">
        <f t="shared" si="793"/>
        <v>6</v>
      </c>
      <c r="X755" s="58">
        <f t="shared" si="794"/>
        <v>9.0530508781459348E-5</v>
      </c>
      <c r="Y755" s="55">
        <f t="shared" si="795"/>
        <v>1</v>
      </c>
      <c r="Z755" s="55">
        <f t="shared" si="796"/>
        <v>5</v>
      </c>
      <c r="AA755" s="90"/>
      <c r="AB755" s="35">
        <f t="shared" si="799"/>
        <v>1</v>
      </c>
      <c r="AC755" s="49" t="s">
        <v>362</v>
      </c>
      <c r="AE755" s="48" t="str">
        <f t="shared" si="784"/>
        <v>85-89</v>
      </c>
      <c r="AF755" s="45">
        <f t="shared" si="785"/>
        <v>44034</v>
      </c>
      <c r="AG755" s="45">
        <f t="shared" si="786"/>
        <v>39845</v>
      </c>
      <c r="AH755" s="45">
        <f t="shared" si="787"/>
        <v>39087</v>
      </c>
      <c r="AI755" s="46">
        <f t="shared" si="797"/>
        <v>758</v>
      </c>
      <c r="AJ755" s="1">
        <f t="shared" si="788"/>
        <v>1</v>
      </c>
      <c r="AK755" s="1">
        <f t="shared" si="789"/>
        <v>5</v>
      </c>
    </row>
    <row r="756" spans="1:37" s="35" customFormat="1" ht="15" thickBot="1" x14ac:dyDescent="0.4">
      <c r="A756" s="54" t="str">
        <f t="shared" si="777"/>
        <v>90+</v>
      </c>
      <c r="B756" s="55">
        <f t="shared" si="778"/>
        <v>27669</v>
      </c>
      <c r="C756" s="55">
        <f t="shared" si="779"/>
        <v>25300</v>
      </c>
      <c r="D756" s="55">
        <f t="shared" si="780"/>
        <v>91.4</v>
      </c>
      <c r="E756" s="55">
        <f t="shared" si="781"/>
        <v>24823</v>
      </c>
      <c r="F756" s="55"/>
      <c r="G756" s="55">
        <f t="shared" si="800"/>
        <v>89.7</v>
      </c>
      <c r="H756" s="55">
        <f t="shared" si="783"/>
        <v>50123</v>
      </c>
      <c r="J756" s="76" t="s">
        <v>324</v>
      </c>
      <c r="K756" s="24">
        <v>27669</v>
      </c>
      <c r="L756" s="24">
        <v>25307</v>
      </c>
      <c r="M756" s="76">
        <v>91.5</v>
      </c>
      <c r="N756" s="24">
        <v>24830</v>
      </c>
      <c r="O756" s="76">
        <v>89.7</v>
      </c>
      <c r="P756" s="76"/>
      <c r="Q756" s="24">
        <v>50137</v>
      </c>
      <c r="S756" s="57" t="str">
        <f t="shared" si="790"/>
        <v>90+</v>
      </c>
      <c r="T756" s="56">
        <f t="shared" si="791"/>
        <v>7</v>
      </c>
      <c r="U756" s="56">
        <f t="shared" si="792"/>
        <v>7</v>
      </c>
      <c r="V756" s="56"/>
      <c r="W756" s="56">
        <f t="shared" si="793"/>
        <v>14</v>
      </c>
      <c r="X756" s="62">
        <f t="shared" si="794"/>
        <v>6.3371356147021542E-4</v>
      </c>
      <c r="Y756" s="55">
        <f t="shared" si="795"/>
        <v>7</v>
      </c>
      <c r="Z756" s="55">
        <f t="shared" si="796"/>
        <v>7</v>
      </c>
      <c r="AA756" s="90"/>
      <c r="AB756" s="35">
        <f t="shared" si="799"/>
        <v>1</v>
      </c>
      <c r="AC756" s="51" t="s">
        <v>366</v>
      </c>
      <c r="AD756" s="2">
        <v>0.7</v>
      </c>
      <c r="AE756" s="48" t="str">
        <f t="shared" si="784"/>
        <v>90+</v>
      </c>
      <c r="AF756" s="45">
        <f t="shared" si="785"/>
        <v>27669</v>
      </c>
      <c r="AG756" s="45">
        <f t="shared" si="786"/>
        <v>25307</v>
      </c>
      <c r="AH756" s="45">
        <f t="shared" si="787"/>
        <v>24830</v>
      </c>
      <c r="AI756" s="46">
        <f t="shared" si="797"/>
        <v>477</v>
      </c>
      <c r="AJ756" s="1">
        <f t="shared" si="788"/>
        <v>7</v>
      </c>
      <c r="AK756" s="1">
        <f t="shared" si="789"/>
        <v>7</v>
      </c>
    </row>
    <row r="757" spans="1:37" s="35" customFormat="1" ht="15" thickBot="1" x14ac:dyDescent="0.4">
      <c r="A757" s="54" t="str">
        <f t="shared" si="777"/>
        <v>Unknown</v>
      </c>
      <c r="B757" s="55" t="str">
        <f t="shared" si="778"/>
        <v>NA</v>
      </c>
      <c r="C757" s="55">
        <f t="shared" si="779"/>
        <v>65582</v>
      </c>
      <c r="D757" s="55" t="str">
        <f t="shared" si="780"/>
        <v>NA</v>
      </c>
      <c r="E757" s="55">
        <f t="shared" si="781"/>
        <v>26285</v>
      </c>
      <c r="F757" s="55"/>
      <c r="G757" s="55" t="str">
        <f t="shared" si="800"/>
        <v>NA</v>
      </c>
      <c r="H757" s="55">
        <f t="shared" si="783"/>
        <v>91867</v>
      </c>
      <c r="J757" s="75" t="s">
        <v>325</v>
      </c>
      <c r="K757" s="75" t="s">
        <v>326</v>
      </c>
      <c r="L757" s="22">
        <v>65601</v>
      </c>
      <c r="M757" s="75" t="s">
        <v>326</v>
      </c>
      <c r="N757" s="22">
        <v>26316</v>
      </c>
      <c r="O757" s="75" t="s">
        <v>326</v>
      </c>
      <c r="P757" s="75"/>
      <c r="Q757" s="22">
        <v>91917</v>
      </c>
      <c r="S757" s="54" t="str">
        <f t="shared" si="790"/>
        <v>Unknown</v>
      </c>
      <c r="T757" s="54">
        <f t="shared" si="791"/>
        <v>19</v>
      </c>
      <c r="U757" s="54">
        <f t="shared" si="792"/>
        <v>31</v>
      </c>
      <c r="V757" s="54"/>
      <c r="W757" s="54">
        <f t="shared" si="793"/>
        <v>50</v>
      </c>
      <c r="X757" s="58">
        <f t="shared" si="794"/>
        <v>1.7200796668477277E-3</v>
      </c>
      <c r="Y757" s="55">
        <f t="shared" si="795"/>
        <v>19</v>
      </c>
      <c r="Z757" s="55">
        <f t="shared" si="796"/>
        <v>31</v>
      </c>
      <c r="AA757" s="90"/>
      <c r="AB757" s="35">
        <f t="shared" si="799"/>
        <v>1</v>
      </c>
      <c r="AC757" s="50">
        <f>L759/K759</f>
        <v>0.66346607228995225</v>
      </c>
      <c r="AD757" s="2">
        <f>AC757/AD756</f>
        <v>0.9478086746999318</v>
      </c>
      <c r="AE757" s="47" t="str">
        <f t="shared" si="784"/>
        <v>Unknown</v>
      </c>
      <c r="AF757" s="45" t="str">
        <f t="shared" si="785"/>
        <v>NA</v>
      </c>
      <c r="AG757" s="45">
        <f t="shared" si="786"/>
        <v>65601</v>
      </c>
      <c r="AH757" s="45">
        <f t="shared" si="787"/>
        <v>26316</v>
      </c>
      <c r="AI757" s="45">
        <f t="shared" si="797"/>
        <v>39285</v>
      </c>
      <c r="AJ757" s="1">
        <f t="shared" si="788"/>
        <v>19</v>
      </c>
      <c r="AK757" s="1">
        <f t="shared" si="789"/>
        <v>31</v>
      </c>
    </row>
    <row r="758" spans="1:37" s="35" customFormat="1" ht="15" thickBot="1" x14ac:dyDescent="0.4">
      <c r="A758" s="54" t="str">
        <f t="shared" si="777"/>
        <v>12+</v>
      </c>
      <c r="B758" s="55">
        <f t="shared" si="778"/>
        <v>3761140</v>
      </c>
      <c r="C758" s="55">
        <f t="shared" si="779"/>
        <v>2930811</v>
      </c>
      <c r="D758" s="55">
        <f t="shared" si="780"/>
        <v>77.900000000000006</v>
      </c>
      <c r="E758" s="55">
        <f t="shared" si="781"/>
        <v>2621121</v>
      </c>
      <c r="F758" s="55"/>
      <c r="G758" s="55">
        <f t="shared" si="800"/>
        <v>69.7</v>
      </c>
      <c r="H758" s="55">
        <f t="shared" si="783"/>
        <v>5551932</v>
      </c>
      <c r="J758" s="76" t="s">
        <v>327</v>
      </c>
      <c r="K758" s="24">
        <v>3761140</v>
      </c>
      <c r="L758" s="24">
        <v>2933772</v>
      </c>
      <c r="M758" s="76">
        <v>78</v>
      </c>
      <c r="N758" s="24">
        <v>2625549</v>
      </c>
      <c r="O758" s="76">
        <v>69.8</v>
      </c>
      <c r="P758" s="76"/>
      <c r="Q758" s="24">
        <v>5559321</v>
      </c>
      <c r="S758" s="57" t="str">
        <f t="shared" si="790"/>
        <v>12+</v>
      </c>
      <c r="T758" s="60">
        <f>L758-C758</f>
        <v>2961</v>
      </c>
      <c r="U758" s="60">
        <f t="shared" si="792"/>
        <v>4428</v>
      </c>
      <c r="V758" s="60"/>
      <c r="W758" s="63">
        <f t="shared" si="793"/>
        <v>7389</v>
      </c>
      <c r="X758" s="62">
        <f t="shared" si="794"/>
        <v>0.26806083650190116</v>
      </c>
      <c r="Y758" s="60">
        <f t="shared" si="795"/>
        <v>2961</v>
      </c>
      <c r="Z758" s="60">
        <f t="shared" si="796"/>
        <v>4428</v>
      </c>
      <c r="AA758" s="91"/>
      <c r="AB758" s="35">
        <f t="shared" si="799"/>
        <v>1</v>
      </c>
      <c r="AC758" s="51" t="s">
        <v>367</v>
      </c>
      <c r="AD758" s="2">
        <v>0.7</v>
      </c>
      <c r="AG758" s="38"/>
    </row>
    <row r="759" spans="1:37" s="35" customFormat="1" x14ac:dyDescent="0.35">
      <c r="A759" s="54" t="str">
        <f t="shared" si="777"/>
        <v>ALL</v>
      </c>
      <c r="B759" s="55">
        <f t="shared" si="778"/>
        <v>4421887</v>
      </c>
      <c r="C759" s="55">
        <f t="shared" si="779"/>
        <v>2930811</v>
      </c>
      <c r="D759" s="55">
        <f t="shared" si="780"/>
        <v>66.3</v>
      </c>
      <c r="E759" s="55">
        <f t="shared" si="781"/>
        <v>2621121</v>
      </c>
      <c r="F759" s="55"/>
      <c r="G759" s="55">
        <f t="shared" si="800"/>
        <v>59.3</v>
      </c>
      <c r="H759" s="55">
        <f t="shared" si="783"/>
        <v>5551932</v>
      </c>
      <c r="J759" s="75" t="s">
        <v>328</v>
      </c>
      <c r="K759" s="22">
        <v>4421887</v>
      </c>
      <c r="L759" s="22">
        <v>2933772</v>
      </c>
      <c r="M759" s="75">
        <v>66.3</v>
      </c>
      <c r="N759" s="22">
        <v>2625549</v>
      </c>
      <c r="O759" s="75">
        <v>59.4</v>
      </c>
      <c r="P759" s="75"/>
      <c r="Q759" s="22">
        <v>5559321</v>
      </c>
      <c r="S759" s="54" t="str">
        <f t="shared" si="790"/>
        <v>ALL</v>
      </c>
      <c r="T759" s="60">
        <f t="shared" ref="T759" si="801">L759-C759</f>
        <v>2961</v>
      </c>
      <c r="U759" s="60">
        <f t="shared" si="792"/>
        <v>4428</v>
      </c>
      <c r="V759" s="60"/>
      <c r="W759" s="63">
        <f t="shared" si="793"/>
        <v>7389</v>
      </c>
      <c r="X759" s="58">
        <f t="shared" si="794"/>
        <v>0.26806083650190116</v>
      </c>
      <c r="Y759" s="60">
        <f t="shared" si="795"/>
        <v>2961</v>
      </c>
      <c r="Z759" s="60">
        <f t="shared" si="796"/>
        <v>4428</v>
      </c>
      <c r="AA759" s="91"/>
      <c r="AB759" s="35">
        <f t="shared" si="799"/>
        <v>1</v>
      </c>
      <c r="AC759" s="50">
        <f>N759/K759</f>
        <v>0.59376212010845142</v>
      </c>
      <c r="AD759" s="2">
        <f>AC759/AD758</f>
        <v>0.8482316001549306</v>
      </c>
      <c r="AG759" s="2">
        <f>T758/L758</f>
        <v>1.0092808848131349E-3</v>
      </c>
      <c r="AH759" s="2">
        <f>U758/N758</f>
        <v>1.6865044225036364E-3</v>
      </c>
      <c r="AI759" s="2">
        <f>W758/Q758</f>
        <v>1.3291191496227687E-3</v>
      </c>
    </row>
    <row r="760" spans="1:37" s="35" customFormat="1" x14ac:dyDescent="0.35">
      <c r="A760" s="110">
        <f t="shared" si="777"/>
        <v>44438</v>
      </c>
      <c r="B760" s="110"/>
      <c r="C760" s="110"/>
      <c r="D760" s="110"/>
      <c r="E760" s="110"/>
      <c r="F760" s="110"/>
      <c r="G760" s="110"/>
      <c r="H760" s="110"/>
      <c r="J760" s="110">
        <v>44439</v>
      </c>
      <c r="K760" s="110"/>
      <c r="L760" s="110"/>
      <c r="M760" s="110"/>
      <c r="N760" s="110"/>
      <c r="O760" s="110"/>
      <c r="P760" s="110"/>
      <c r="Q760" s="110"/>
      <c r="S760" s="113" t="str">
        <f>"Change " &amp; TEXT(A760,"DDDD MMM DD, YYYY") &amp; " -  " &amp;TEXT(J760,"DDDD MMM DD, YYYY")</f>
        <v>Change Monday Aug 30, 2021 -  Tuesday Aug 31, 2021</v>
      </c>
      <c r="T760" s="113"/>
      <c r="U760" s="113"/>
      <c r="V760" s="113"/>
      <c r="W760" s="113"/>
      <c r="X760" s="113"/>
      <c r="Y760" s="113"/>
      <c r="Z760" s="113"/>
      <c r="AA760" s="88"/>
      <c r="AC760" s="65">
        <f>J760</f>
        <v>44439</v>
      </c>
    </row>
    <row r="761" spans="1:37" s="35" customFormat="1" ht="36" thickBot="1" x14ac:dyDescent="0.4">
      <c r="A761" s="53" t="str">
        <f t="shared" si="777"/>
        <v>Age group</v>
      </c>
      <c r="B761" s="53" t="str">
        <f t="shared" ref="B761:B782" si="802">K738</f>
        <v>Population</v>
      </c>
      <c r="C761" s="53" t="str">
        <f t="shared" ref="C761:C782" si="803">L738</f>
        <v>At least 1 dose</v>
      </c>
      <c r="D761" s="53" t="str">
        <f t="shared" ref="D761:D782" si="804">M738</f>
        <v>% of population with at least 1 dose</v>
      </c>
      <c r="E761" s="53" t="str">
        <f t="shared" ref="E761:E782" si="805">N738</f>
        <v>2 doses</v>
      </c>
      <c r="F761" s="53"/>
      <c r="G761" s="53" t="str">
        <f t="shared" ref="G761:G776" si="806">O738</f>
        <v>% of population fully vaccinated</v>
      </c>
      <c r="H761" s="53" t="str">
        <f t="shared" ref="H761:H782" si="807">Q738</f>
        <v>Total administered</v>
      </c>
      <c r="J761" s="25" t="s">
        <v>305</v>
      </c>
      <c r="K761" s="25" t="s">
        <v>2</v>
      </c>
      <c r="L761" s="25" t="s">
        <v>368</v>
      </c>
      <c r="M761" s="25" t="s">
        <v>306</v>
      </c>
      <c r="N761" s="25" t="s">
        <v>369</v>
      </c>
      <c r="O761" s="25" t="s">
        <v>307</v>
      </c>
      <c r="P761" s="25"/>
      <c r="Q761" s="25" t="s">
        <v>304</v>
      </c>
      <c r="S761" s="53" t="s">
        <v>305</v>
      </c>
      <c r="T761" s="53" t="s">
        <v>302</v>
      </c>
      <c r="U761" s="53" t="s">
        <v>303</v>
      </c>
      <c r="V761" s="53" t="s">
        <v>390</v>
      </c>
      <c r="W761" s="53" t="s">
        <v>304</v>
      </c>
      <c r="X761" s="53" t="s">
        <v>335</v>
      </c>
      <c r="Y761" s="53" t="s">
        <v>336</v>
      </c>
      <c r="Z761" s="53" t="s">
        <v>337</v>
      </c>
      <c r="AA761" s="53" t="s">
        <v>391</v>
      </c>
      <c r="AC761" s="49" t="s">
        <v>365</v>
      </c>
      <c r="AD761" s="64"/>
      <c r="AE761" s="47" t="str">
        <f t="shared" ref="AE761:AE780" si="808">J761</f>
        <v>Age group</v>
      </c>
      <c r="AF761" s="47" t="str">
        <f t="shared" ref="AF761:AF780" si="809">K761</f>
        <v>Population</v>
      </c>
      <c r="AG761" s="47" t="str">
        <f t="shared" ref="AG761:AG780" si="810">L761</f>
        <v>At least 1 dose</v>
      </c>
      <c r="AH761" s="47" t="str">
        <f t="shared" ref="AH761:AH780" si="811">N761</f>
        <v>2 doses</v>
      </c>
      <c r="AI761" s="47" t="s">
        <v>334</v>
      </c>
      <c r="AJ761" s="47" t="str">
        <f t="shared" ref="AJ761:AJ780" si="812">T761</f>
        <v>Dose 1</v>
      </c>
      <c r="AK761" s="47" t="str">
        <f t="shared" ref="AK761:AK780" si="813">U761</f>
        <v>Dose 2</v>
      </c>
    </row>
    <row r="762" spans="1:37" s="35" customFormat="1" ht="15" thickBot="1" x14ac:dyDescent="0.4">
      <c r="A762" s="54" t="str">
        <f t="shared" si="777"/>
        <v>00-11</v>
      </c>
      <c r="B762" s="55">
        <f t="shared" si="802"/>
        <v>660747</v>
      </c>
      <c r="C762" s="55">
        <f t="shared" si="803"/>
        <v>0</v>
      </c>
      <c r="D762" s="55">
        <f t="shared" si="804"/>
        <v>0</v>
      </c>
      <c r="E762" s="55">
        <f t="shared" si="805"/>
        <v>0</v>
      </c>
      <c r="F762" s="55"/>
      <c r="G762" s="55">
        <f t="shared" si="806"/>
        <v>0</v>
      </c>
      <c r="H762" s="55">
        <f t="shared" si="807"/>
        <v>0</v>
      </c>
      <c r="J762" s="75" t="s">
        <v>308</v>
      </c>
      <c r="K762" s="22">
        <v>660747</v>
      </c>
      <c r="L762" s="75">
        <v>0</v>
      </c>
      <c r="M762" s="75">
        <v>0</v>
      </c>
      <c r="N762" s="75">
        <v>0</v>
      </c>
      <c r="O762" s="75">
        <v>0</v>
      </c>
      <c r="P762" s="75"/>
      <c r="Q762" s="75">
        <v>0</v>
      </c>
      <c r="S762" s="54" t="str">
        <f t="shared" ref="S762:S782" si="814">A762</f>
        <v>00-11</v>
      </c>
      <c r="T762" s="55">
        <f t="shared" ref="T762:T780" si="815">L762-C762</f>
        <v>0</v>
      </c>
      <c r="U762" s="55">
        <f t="shared" ref="U762:U782" si="816">N762-E762</f>
        <v>0</v>
      </c>
      <c r="V762" s="55"/>
      <c r="W762" s="55">
        <f t="shared" ref="W762:W782" si="817">Q762-H762</f>
        <v>0</v>
      </c>
      <c r="X762" s="58">
        <f t="shared" ref="X762:X782" si="818">T762/T$299</f>
        <v>0</v>
      </c>
      <c r="Y762" s="55">
        <f t="shared" ref="Y762:Y782" si="819">T762/$AB762</f>
        <v>0</v>
      </c>
      <c r="Z762" s="55">
        <f t="shared" ref="Z762:Z782" si="820">U762/$AB762</f>
        <v>0</v>
      </c>
      <c r="AA762" s="90"/>
      <c r="AB762" s="35">
        <f>IF(DATEDIF(A760,J760,"D")&lt;1,1,DATEDIF(A760,J760,"D"))</f>
        <v>1</v>
      </c>
      <c r="AC762" s="51" t="s">
        <v>366</v>
      </c>
      <c r="AD762" s="2">
        <v>0.7</v>
      </c>
      <c r="AE762" s="47" t="str">
        <f t="shared" si="808"/>
        <v>00-11</v>
      </c>
      <c r="AF762" s="45">
        <f t="shared" si="809"/>
        <v>660747</v>
      </c>
      <c r="AG762" s="45">
        <f t="shared" si="810"/>
        <v>0</v>
      </c>
      <c r="AH762" s="45">
        <f t="shared" si="811"/>
        <v>0</v>
      </c>
      <c r="AI762" s="45">
        <f t="shared" ref="AI762:AI780" si="821">AG762-AH762</f>
        <v>0</v>
      </c>
      <c r="AJ762" s="1">
        <f t="shared" si="812"/>
        <v>0</v>
      </c>
      <c r="AK762" s="1">
        <f t="shared" si="813"/>
        <v>0</v>
      </c>
    </row>
    <row r="763" spans="1:37" s="35" customFormat="1" ht="15" thickBot="1" x14ac:dyDescent="0.4">
      <c r="A763" s="54" t="str">
        <f t="shared" si="777"/>
        <v>12-14</v>
      </c>
      <c r="B763" s="55">
        <f t="shared" si="802"/>
        <v>162530</v>
      </c>
      <c r="C763" s="60">
        <f t="shared" si="803"/>
        <v>110419</v>
      </c>
      <c r="D763" s="55">
        <f t="shared" si="804"/>
        <v>67.900000000000006</v>
      </c>
      <c r="E763" s="60">
        <f t="shared" si="805"/>
        <v>94788</v>
      </c>
      <c r="F763" s="60"/>
      <c r="G763" s="55">
        <f t="shared" si="806"/>
        <v>58.3</v>
      </c>
      <c r="H763" s="55">
        <f t="shared" si="807"/>
        <v>205207</v>
      </c>
      <c r="J763" s="82" t="str">
        <f t="shared" ref="J763" si="822">S740</f>
        <v>12-14</v>
      </c>
      <c r="K763" s="24">
        <v>162530</v>
      </c>
      <c r="L763" s="24">
        <v>110614</v>
      </c>
      <c r="M763" s="76">
        <v>68.099999999999994</v>
      </c>
      <c r="N763" s="24">
        <v>95100</v>
      </c>
      <c r="O763" s="76">
        <v>58.5</v>
      </c>
      <c r="P763" s="76"/>
      <c r="Q763" s="24">
        <v>205714</v>
      </c>
      <c r="S763" s="59" t="str">
        <f t="shared" si="814"/>
        <v>12-14</v>
      </c>
      <c r="T763" s="60">
        <f t="shared" si="815"/>
        <v>195</v>
      </c>
      <c r="U763" s="60">
        <f t="shared" si="816"/>
        <v>312</v>
      </c>
      <c r="V763" s="60"/>
      <c r="W763" s="60">
        <f t="shared" si="817"/>
        <v>507</v>
      </c>
      <c r="X763" s="61">
        <f t="shared" si="818"/>
        <v>1.7653449212384573E-2</v>
      </c>
      <c r="Y763" s="60">
        <f t="shared" si="819"/>
        <v>195</v>
      </c>
      <c r="Z763" s="60">
        <f t="shared" si="820"/>
        <v>312</v>
      </c>
      <c r="AA763" s="91"/>
      <c r="AB763" s="35">
        <f>AB762</f>
        <v>1</v>
      </c>
      <c r="AC763" s="50">
        <f>C781/B781</f>
        <v>0.78002201460195575</v>
      </c>
      <c r="AD763" s="2">
        <f>AC763/AD762</f>
        <v>1.1143171637170797</v>
      </c>
      <c r="AE763" s="47" t="str">
        <f t="shared" si="808"/>
        <v>12-14</v>
      </c>
      <c r="AF763" s="45">
        <f t="shared" si="809"/>
        <v>162530</v>
      </c>
      <c r="AG763" s="45">
        <f t="shared" si="810"/>
        <v>110614</v>
      </c>
      <c r="AH763" s="45">
        <f t="shared" si="811"/>
        <v>95100</v>
      </c>
      <c r="AI763" s="45">
        <f t="shared" si="821"/>
        <v>15514</v>
      </c>
      <c r="AJ763" s="1">
        <f t="shared" si="812"/>
        <v>195</v>
      </c>
      <c r="AK763" s="1">
        <f t="shared" si="813"/>
        <v>312</v>
      </c>
    </row>
    <row r="764" spans="1:37" s="35" customFormat="1" ht="15" thickBot="1" x14ac:dyDescent="0.4">
      <c r="A764" s="54" t="str">
        <f t="shared" si="777"/>
        <v>15-19</v>
      </c>
      <c r="B764" s="55">
        <f t="shared" si="802"/>
        <v>256743</v>
      </c>
      <c r="C764" s="60">
        <f t="shared" si="803"/>
        <v>178084</v>
      </c>
      <c r="D764" s="55">
        <f t="shared" si="804"/>
        <v>69.400000000000006</v>
      </c>
      <c r="E764" s="60">
        <f t="shared" si="805"/>
        <v>154082</v>
      </c>
      <c r="F764" s="60"/>
      <c r="G764" s="55">
        <f t="shared" si="806"/>
        <v>60</v>
      </c>
      <c r="H764" s="55">
        <f t="shared" si="807"/>
        <v>332166</v>
      </c>
      <c r="J764" s="75" t="s">
        <v>309</v>
      </c>
      <c r="K764" s="22">
        <v>256743</v>
      </c>
      <c r="L764" s="22">
        <v>178365</v>
      </c>
      <c r="M764" s="75">
        <v>69.5</v>
      </c>
      <c r="N764" s="22">
        <v>154529</v>
      </c>
      <c r="O764" s="75">
        <v>60.2</v>
      </c>
      <c r="P764" s="75"/>
      <c r="Q764" s="22">
        <v>332894</v>
      </c>
      <c r="S764" s="54" t="str">
        <f t="shared" si="814"/>
        <v>15-19</v>
      </c>
      <c r="T764" s="60">
        <f t="shared" si="815"/>
        <v>281</v>
      </c>
      <c r="U764" s="60">
        <f t="shared" si="816"/>
        <v>447</v>
      </c>
      <c r="V764" s="60"/>
      <c r="W764" s="60">
        <f t="shared" si="817"/>
        <v>728</v>
      </c>
      <c r="X764" s="61">
        <f t="shared" si="818"/>
        <v>2.5439072967590078E-2</v>
      </c>
      <c r="Y764" s="60">
        <f t="shared" si="819"/>
        <v>281</v>
      </c>
      <c r="Z764" s="60">
        <f t="shared" si="820"/>
        <v>447</v>
      </c>
      <c r="AA764" s="91"/>
      <c r="AB764" s="35">
        <f t="shared" ref="AB764:AB782" si="823">AB763</f>
        <v>1</v>
      </c>
      <c r="AC764" s="52" t="s">
        <v>367</v>
      </c>
      <c r="AD764" s="2">
        <v>0.7</v>
      </c>
      <c r="AE764" s="47" t="str">
        <f t="shared" si="808"/>
        <v>15-19</v>
      </c>
      <c r="AF764" s="45">
        <f t="shared" si="809"/>
        <v>256743</v>
      </c>
      <c r="AG764" s="45">
        <f t="shared" si="810"/>
        <v>178365</v>
      </c>
      <c r="AH764" s="45">
        <f t="shared" si="811"/>
        <v>154529</v>
      </c>
      <c r="AI764" s="45">
        <f t="shared" si="821"/>
        <v>23836</v>
      </c>
      <c r="AJ764" s="1">
        <f t="shared" si="812"/>
        <v>281</v>
      </c>
      <c r="AK764" s="1">
        <f t="shared" si="813"/>
        <v>447</v>
      </c>
    </row>
    <row r="765" spans="1:37" s="35" customFormat="1" ht="15" thickBot="1" x14ac:dyDescent="0.4">
      <c r="A765" s="54" t="str">
        <f t="shared" si="777"/>
        <v>20-24</v>
      </c>
      <c r="B765" s="55">
        <f t="shared" si="802"/>
        <v>277328</v>
      </c>
      <c r="C765" s="55">
        <f t="shared" si="803"/>
        <v>184957</v>
      </c>
      <c r="D765" s="55">
        <f t="shared" si="804"/>
        <v>66.7</v>
      </c>
      <c r="E765" s="55">
        <f t="shared" si="805"/>
        <v>152844</v>
      </c>
      <c r="F765" s="55"/>
      <c r="G765" s="55">
        <f t="shared" si="806"/>
        <v>55.1</v>
      </c>
      <c r="H765" s="55">
        <f t="shared" si="807"/>
        <v>337801</v>
      </c>
      <c r="J765" s="76" t="s">
        <v>310</v>
      </c>
      <c r="K765" s="24">
        <v>277328</v>
      </c>
      <c r="L765" s="24">
        <v>185306</v>
      </c>
      <c r="M765" s="76">
        <v>66.8</v>
      </c>
      <c r="N765" s="24">
        <v>153331</v>
      </c>
      <c r="O765" s="76">
        <v>55.3</v>
      </c>
      <c r="P765" s="76"/>
      <c r="Q765" s="24">
        <v>338637</v>
      </c>
      <c r="S765" s="57" t="str">
        <f t="shared" si="814"/>
        <v>20-24</v>
      </c>
      <c r="T765" s="56">
        <f t="shared" si="815"/>
        <v>349</v>
      </c>
      <c r="U765" s="56">
        <f t="shared" si="816"/>
        <v>487</v>
      </c>
      <c r="V765" s="56"/>
      <c r="W765" s="56">
        <f t="shared" si="817"/>
        <v>836</v>
      </c>
      <c r="X765" s="62">
        <f t="shared" si="818"/>
        <v>3.1595147564729316E-2</v>
      </c>
      <c r="Y765" s="55">
        <f t="shared" si="819"/>
        <v>349</v>
      </c>
      <c r="Z765" s="55">
        <f t="shared" si="820"/>
        <v>487</v>
      </c>
      <c r="AA765" s="90"/>
      <c r="AB765" s="35">
        <f t="shared" si="823"/>
        <v>1</v>
      </c>
      <c r="AC765" s="50">
        <f>E781/B781</f>
        <v>0.69807265882152747</v>
      </c>
      <c r="AD765" s="2">
        <f>AC765/AD764</f>
        <v>0.997246655459325</v>
      </c>
      <c r="AE765" s="47" t="str">
        <f t="shared" si="808"/>
        <v>20-24</v>
      </c>
      <c r="AF765" s="45">
        <f t="shared" si="809"/>
        <v>277328</v>
      </c>
      <c r="AG765" s="45">
        <f t="shared" si="810"/>
        <v>185306</v>
      </c>
      <c r="AH765" s="45">
        <f t="shared" si="811"/>
        <v>153331</v>
      </c>
      <c r="AI765" s="45">
        <f t="shared" si="821"/>
        <v>31975</v>
      </c>
      <c r="AJ765" s="1">
        <f t="shared" si="812"/>
        <v>349</v>
      </c>
      <c r="AK765" s="1">
        <f t="shared" si="813"/>
        <v>487</v>
      </c>
    </row>
    <row r="766" spans="1:37" s="35" customFormat="1" ht="15" thickBot="1" x14ac:dyDescent="0.4">
      <c r="A766" s="54" t="str">
        <f t="shared" si="777"/>
        <v>25-29</v>
      </c>
      <c r="B766" s="55">
        <f t="shared" si="802"/>
        <v>314508</v>
      </c>
      <c r="C766" s="55">
        <f t="shared" si="803"/>
        <v>203094</v>
      </c>
      <c r="D766" s="55">
        <f t="shared" si="804"/>
        <v>64.599999999999994</v>
      </c>
      <c r="E766" s="55">
        <f t="shared" si="805"/>
        <v>170643</v>
      </c>
      <c r="F766" s="55"/>
      <c r="G766" s="55">
        <f t="shared" si="806"/>
        <v>54.3</v>
      </c>
      <c r="H766" s="55">
        <f t="shared" si="807"/>
        <v>373737</v>
      </c>
      <c r="J766" s="75" t="s">
        <v>311</v>
      </c>
      <c r="K766" s="22">
        <v>314508</v>
      </c>
      <c r="L766" s="22">
        <v>203469</v>
      </c>
      <c r="M766" s="75">
        <v>64.7</v>
      </c>
      <c r="N766" s="22">
        <v>171060</v>
      </c>
      <c r="O766" s="75">
        <v>54.4</v>
      </c>
      <c r="P766" s="75"/>
      <c r="Q766" s="22">
        <v>374529</v>
      </c>
      <c r="S766" s="54" t="str">
        <f t="shared" si="814"/>
        <v>25-29</v>
      </c>
      <c r="T766" s="55">
        <f t="shared" si="815"/>
        <v>375</v>
      </c>
      <c r="U766" s="55">
        <f t="shared" si="816"/>
        <v>417</v>
      </c>
      <c r="V766" s="55"/>
      <c r="W766" s="55">
        <f t="shared" si="817"/>
        <v>792</v>
      </c>
      <c r="X766" s="58">
        <f t="shared" si="818"/>
        <v>3.3948940793047257E-2</v>
      </c>
      <c r="Y766" s="55">
        <f t="shared" si="819"/>
        <v>375</v>
      </c>
      <c r="Z766" s="55">
        <f t="shared" si="820"/>
        <v>417</v>
      </c>
      <c r="AA766" s="90"/>
      <c r="AB766" s="35">
        <f t="shared" si="823"/>
        <v>1</v>
      </c>
      <c r="AC766" s="49" t="s">
        <v>363</v>
      </c>
      <c r="AE766" s="47" t="str">
        <f t="shared" si="808"/>
        <v>25-29</v>
      </c>
      <c r="AF766" s="45">
        <f t="shared" si="809"/>
        <v>314508</v>
      </c>
      <c r="AG766" s="45">
        <f t="shared" si="810"/>
        <v>203469</v>
      </c>
      <c r="AH766" s="45">
        <f t="shared" si="811"/>
        <v>171060</v>
      </c>
      <c r="AI766" s="45">
        <f t="shared" si="821"/>
        <v>32409</v>
      </c>
      <c r="AJ766" s="1">
        <f t="shared" si="812"/>
        <v>375</v>
      </c>
      <c r="AK766" s="1">
        <f t="shared" si="813"/>
        <v>417</v>
      </c>
    </row>
    <row r="767" spans="1:37" s="35" customFormat="1" ht="15" thickBot="1" x14ac:dyDescent="0.4">
      <c r="A767" s="54" t="str">
        <f t="shared" si="777"/>
        <v>30-34</v>
      </c>
      <c r="B767" s="55">
        <f t="shared" si="802"/>
        <v>356228</v>
      </c>
      <c r="C767" s="55">
        <f t="shared" si="803"/>
        <v>239011</v>
      </c>
      <c r="D767" s="55">
        <f t="shared" si="804"/>
        <v>67.099999999999994</v>
      </c>
      <c r="E767" s="55">
        <f t="shared" si="805"/>
        <v>206595</v>
      </c>
      <c r="F767" s="55"/>
      <c r="G767" s="55">
        <f t="shared" si="806"/>
        <v>58</v>
      </c>
      <c r="H767" s="55">
        <f t="shared" si="807"/>
        <v>445606</v>
      </c>
      <c r="J767" s="76" t="s">
        <v>312</v>
      </c>
      <c r="K767" s="24">
        <v>356228</v>
      </c>
      <c r="L767" s="24">
        <v>239392</v>
      </c>
      <c r="M767" s="76">
        <v>67.2</v>
      </c>
      <c r="N767" s="24">
        <v>207065</v>
      </c>
      <c r="O767" s="76">
        <v>58.1</v>
      </c>
      <c r="P767" s="76"/>
      <c r="Q767" s="24">
        <v>446457</v>
      </c>
      <c r="S767" s="57" t="str">
        <f t="shared" si="814"/>
        <v>30-34</v>
      </c>
      <c r="T767" s="56">
        <f t="shared" si="815"/>
        <v>381</v>
      </c>
      <c r="U767" s="56">
        <f t="shared" si="816"/>
        <v>470</v>
      </c>
      <c r="V767" s="56"/>
      <c r="W767" s="56">
        <f t="shared" si="817"/>
        <v>851</v>
      </c>
      <c r="X767" s="62">
        <f t="shared" si="818"/>
        <v>3.4492123845736015E-2</v>
      </c>
      <c r="Y767" s="55">
        <f t="shared" si="819"/>
        <v>381</v>
      </c>
      <c r="Z767" s="55">
        <f t="shared" si="820"/>
        <v>470</v>
      </c>
      <c r="AA767" s="90"/>
      <c r="AB767" s="35">
        <f t="shared" si="823"/>
        <v>1</v>
      </c>
      <c r="AC767" s="51" t="s">
        <v>366</v>
      </c>
      <c r="AD767" s="2">
        <v>0.7</v>
      </c>
      <c r="AE767" s="47" t="str">
        <f t="shared" si="808"/>
        <v>30-34</v>
      </c>
      <c r="AF767" s="45">
        <f t="shared" si="809"/>
        <v>356228</v>
      </c>
      <c r="AG767" s="45">
        <f t="shared" si="810"/>
        <v>239392</v>
      </c>
      <c r="AH767" s="45">
        <f t="shared" si="811"/>
        <v>207065</v>
      </c>
      <c r="AI767" s="45">
        <f t="shared" si="821"/>
        <v>32327</v>
      </c>
      <c r="AJ767" s="1">
        <f t="shared" si="812"/>
        <v>381</v>
      </c>
      <c r="AK767" s="1">
        <f t="shared" si="813"/>
        <v>470</v>
      </c>
    </row>
    <row r="768" spans="1:37" s="35" customFormat="1" ht="15" thickBot="1" x14ac:dyDescent="0.4">
      <c r="A768" s="54" t="str">
        <f t="shared" si="777"/>
        <v>35-39</v>
      </c>
      <c r="B768" s="55">
        <f t="shared" si="802"/>
        <v>359302</v>
      </c>
      <c r="C768" s="55">
        <f t="shared" si="803"/>
        <v>256607</v>
      </c>
      <c r="D768" s="55">
        <f t="shared" si="804"/>
        <v>71.400000000000006</v>
      </c>
      <c r="E768" s="55">
        <f t="shared" si="805"/>
        <v>226447</v>
      </c>
      <c r="F768" s="55"/>
      <c r="G768" s="55">
        <f t="shared" si="806"/>
        <v>63</v>
      </c>
      <c r="H768" s="55">
        <f t="shared" si="807"/>
        <v>483054</v>
      </c>
      <c r="J768" s="75" t="s">
        <v>313</v>
      </c>
      <c r="K768" s="22">
        <v>359302</v>
      </c>
      <c r="L768" s="22">
        <v>256929</v>
      </c>
      <c r="M768" s="75">
        <v>71.5</v>
      </c>
      <c r="N768" s="22">
        <v>226909</v>
      </c>
      <c r="O768" s="75">
        <v>63.1</v>
      </c>
      <c r="P768" s="75"/>
      <c r="Q768" s="22">
        <v>483838</v>
      </c>
      <c r="S768" s="54" t="str">
        <f t="shared" si="814"/>
        <v>35-39</v>
      </c>
      <c r="T768" s="55">
        <f t="shared" si="815"/>
        <v>322</v>
      </c>
      <c r="U768" s="55">
        <f t="shared" si="816"/>
        <v>462</v>
      </c>
      <c r="V768" s="55"/>
      <c r="W768" s="55">
        <f t="shared" si="817"/>
        <v>784</v>
      </c>
      <c r="X768" s="58">
        <f t="shared" si="818"/>
        <v>2.9150823827629912E-2</v>
      </c>
      <c r="Y768" s="55">
        <f t="shared" si="819"/>
        <v>322</v>
      </c>
      <c r="Z768" s="55">
        <f t="shared" si="820"/>
        <v>462</v>
      </c>
      <c r="AA768" s="90"/>
      <c r="AB768" s="35">
        <f t="shared" si="823"/>
        <v>1</v>
      </c>
      <c r="AC768" s="50">
        <f>C782/B782</f>
        <v>0.66346607228995225</v>
      </c>
      <c r="AD768" s="2">
        <f>AC768/AD767</f>
        <v>0.9478086746999318</v>
      </c>
      <c r="AE768" s="47" t="str">
        <f t="shared" si="808"/>
        <v>35-39</v>
      </c>
      <c r="AF768" s="45">
        <f t="shared" si="809"/>
        <v>359302</v>
      </c>
      <c r="AG768" s="45">
        <f t="shared" si="810"/>
        <v>256929</v>
      </c>
      <c r="AH768" s="45">
        <f t="shared" si="811"/>
        <v>226909</v>
      </c>
      <c r="AI768" s="45">
        <f t="shared" si="821"/>
        <v>30020</v>
      </c>
      <c r="AJ768" s="1">
        <f t="shared" si="812"/>
        <v>322</v>
      </c>
      <c r="AK768" s="1">
        <f t="shared" si="813"/>
        <v>462</v>
      </c>
    </row>
    <row r="769" spans="1:37" s="35" customFormat="1" ht="15" thickBot="1" x14ac:dyDescent="0.4">
      <c r="A769" s="54" t="str">
        <f t="shared" ref="A769:A785" si="824">J746</f>
        <v>40-44</v>
      </c>
      <c r="B769" s="55">
        <f t="shared" si="802"/>
        <v>319889</v>
      </c>
      <c r="C769" s="55">
        <f t="shared" si="803"/>
        <v>239556</v>
      </c>
      <c r="D769" s="55">
        <f t="shared" si="804"/>
        <v>74.900000000000006</v>
      </c>
      <c r="E769" s="55">
        <f t="shared" si="805"/>
        <v>216419</v>
      </c>
      <c r="F769" s="55"/>
      <c r="G769" s="55">
        <f t="shared" si="806"/>
        <v>67.7</v>
      </c>
      <c r="H769" s="55">
        <f t="shared" si="807"/>
        <v>455975</v>
      </c>
      <c r="J769" s="76" t="s">
        <v>314</v>
      </c>
      <c r="K769" s="24">
        <v>319889</v>
      </c>
      <c r="L769" s="24">
        <v>239831</v>
      </c>
      <c r="M769" s="76">
        <v>75</v>
      </c>
      <c r="N769" s="24">
        <v>216830</v>
      </c>
      <c r="O769" s="76">
        <v>67.8</v>
      </c>
      <c r="P769" s="76"/>
      <c r="Q769" s="24">
        <v>456661</v>
      </c>
      <c r="S769" s="57" t="str">
        <f t="shared" si="814"/>
        <v>40-44</v>
      </c>
      <c r="T769" s="56">
        <f t="shared" si="815"/>
        <v>275</v>
      </c>
      <c r="U769" s="56">
        <f t="shared" si="816"/>
        <v>411</v>
      </c>
      <c r="V769" s="56"/>
      <c r="W769" s="56">
        <f t="shared" si="817"/>
        <v>686</v>
      </c>
      <c r="X769" s="62">
        <f t="shared" si="818"/>
        <v>2.4895889914901322E-2</v>
      </c>
      <c r="Y769" s="55">
        <f t="shared" si="819"/>
        <v>275</v>
      </c>
      <c r="Z769" s="55">
        <f t="shared" si="820"/>
        <v>411</v>
      </c>
      <c r="AA769" s="90"/>
      <c r="AB769" s="35">
        <f t="shared" si="823"/>
        <v>1</v>
      </c>
      <c r="AC769" s="52" t="s">
        <v>367</v>
      </c>
      <c r="AD769" s="2">
        <v>0.7</v>
      </c>
      <c r="AE769" s="47" t="str">
        <f t="shared" si="808"/>
        <v>40-44</v>
      </c>
      <c r="AF769" s="45">
        <f t="shared" si="809"/>
        <v>319889</v>
      </c>
      <c r="AG769" s="45">
        <f t="shared" si="810"/>
        <v>239831</v>
      </c>
      <c r="AH769" s="45">
        <f t="shared" si="811"/>
        <v>216830</v>
      </c>
      <c r="AI769" s="45">
        <f t="shared" si="821"/>
        <v>23001</v>
      </c>
      <c r="AJ769" s="1">
        <f t="shared" si="812"/>
        <v>275</v>
      </c>
      <c r="AK769" s="1">
        <f t="shared" si="813"/>
        <v>411</v>
      </c>
    </row>
    <row r="770" spans="1:37" s="35" customFormat="1" ht="15" thickBot="1" x14ac:dyDescent="0.4">
      <c r="A770" s="54" t="str">
        <f t="shared" si="824"/>
        <v>45-49</v>
      </c>
      <c r="B770" s="55">
        <f t="shared" si="802"/>
        <v>288547</v>
      </c>
      <c r="C770" s="55">
        <f t="shared" si="803"/>
        <v>222897</v>
      </c>
      <c r="D770" s="55">
        <f t="shared" si="804"/>
        <v>77.2</v>
      </c>
      <c r="E770" s="55">
        <f t="shared" si="805"/>
        <v>203563</v>
      </c>
      <c r="F770" s="55"/>
      <c r="G770" s="55">
        <f t="shared" si="806"/>
        <v>70.5</v>
      </c>
      <c r="H770" s="55">
        <f t="shared" si="807"/>
        <v>426460</v>
      </c>
      <c r="J770" s="75" t="s">
        <v>315</v>
      </c>
      <c r="K770" s="22">
        <v>288547</v>
      </c>
      <c r="L770" s="22">
        <v>223103</v>
      </c>
      <c r="M770" s="75">
        <v>77.3</v>
      </c>
      <c r="N770" s="22">
        <v>203848</v>
      </c>
      <c r="O770" s="75">
        <v>70.7</v>
      </c>
      <c r="P770" s="75"/>
      <c r="Q770" s="22">
        <v>426951</v>
      </c>
      <c r="S770" s="54" t="str">
        <f t="shared" si="814"/>
        <v>45-49</v>
      </c>
      <c r="T770" s="55">
        <f t="shared" si="815"/>
        <v>206</v>
      </c>
      <c r="U770" s="55">
        <f t="shared" si="816"/>
        <v>285</v>
      </c>
      <c r="V770" s="55"/>
      <c r="W770" s="55">
        <f t="shared" si="817"/>
        <v>491</v>
      </c>
      <c r="X770" s="58">
        <f t="shared" si="818"/>
        <v>1.8649284808980628E-2</v>
      </c>
      <c r="Y770" s="55">
        <f t="shared" si="819"/>
        <v>206</v>
      </c>
      <c r="Z770" s="55">
        <f t="shared" si="820"/>
        <v>285</v>
      </c>
      <c r="AA770" s="90"/>
      <c r="AB770" s="35">
        <f t="shared" si="823"/>
        <v>1</v>
      </c>
      <c r="AC770" s="50">
        <f>E782/B782</f>
        <v>0.59376212010845142</v>
      </c>
      <c r="AD770" s="2">
        <f>AC770/AD769</f>
        <v>0.8482316001549306</v>
      </c>
      <c r="AE770" s="47" t="str">
        <f t="shared" si="808"/>
        <v>45-49</v>
      </c>
      <c r="AF770" s="45">
        <f t="shared" si="809"/>
        <v>288547</v>
      </c>
      <c r="AG770" s="45">
        <f t="shared" si="810"/>
        <v>223103</v>
      </c>
      <c r="AH770" s="45">
        <f t="shared" si="811"/>
        <v>203848</v>
      </c>
      <c r="AI770" s="45">
        <f t="shared" si="821"/>
        <v>19255</v>
      </c>
      <c r="AJ770" s="1">
        <f t="shared" si="812"/>
        <v>206</v>
      </c>
      <c r="AK770" s="1">
        <f t="shared" si="813"/>
        <v>285</v>
      </c>
    </row>
    <row r="771" spans="1:37" s="35" customFormat="1" ht="15" thickBot="1" x14ac:dyDescent="0.4">
      <c r="A771" s="54" t="str">
        <f t="shared" si="824"/>
        <v>50-54</v>
      </c>
      <c r="B771" s="55">
        <f t="shared" si="802"/>
        <v>266491</v>
      </c>
      <c r="C771" s="55">
        <f t="shared" si="803"/>
        <v>214423</v>
      </c>
      <c r="D771" s="55">
        <f t="shared" si="804"/>
        <v>80.5</v>
      </c>
      <c r="E771" s="55">
        <f t="shared" si="805"/>
        <v>197883</v>
      </c>
      <c r="F771" s="55"/>
      <c r="G771" s="55">
        <f t="shared" si="806"/>
        <v>74.3</v>
      </c>
      <c r="H771" s="55">
        <f t="shared" si="807"/>
        <v>412306</v>
      </c>
      <c r="J771" s="76" t="s">
        <v>316</v>
      </c>
      <c r="K771" s="24">
        <v>266491</v>
      </c>
      <c r="L771" s="24">
        <v>214610</v>
      </c>
      <c r="M771" s="76">
        <v>80.5</v>
      </c>
      <c r="N771" s="24">
        <v>198132</v>
      </c>
      <c r="O771" s="76">
        <v>74.3</v>
      </c>
      <c r="P771" s="76"/>
      <c r="Q771" s="24">
        <v>412742</v>
      </c>
      <c r="S771" s="57" t="str">
        <f t="shared" si="814"/>
        <v>50-54</v>
      </c>
      <c r="T771" s="56">
        <f t="shared" si="815"/>
        <v>187</v>
      </c>
      <c r="U771" s="56">
        <f t="shared" si="816"/>
        <v>249</v>
      </c>
      <c r="V771" s="56"/>
      <c r="W771" s="56">
        <f t="shared" si="817"/>
        <v>436</v>
      </c>
      <c r="X771" s="62">
        <f t="shared" si="818"/>
        <v>1.6929205142132898E-2</v>
      </c>
      <c r="Y771" s="55">
        <f t="shared" si="819"/>
        <v>187</v>
      </c>
      <c r="Z771" s="55">
        <f t="shared" si="820"/>
        <v>249</v>
      </c>
      <c r="AA771" s="90"/>
      <c r="AB771" s="35">
        <f t="shared" si="823"/>
        <v>1</v>
      </c>
      <c r="AD771" s="36"/>
      <c r="AE771" s="47" t="str">
        <f t="shared" si="808"/>
        <v>50-54</v>
      </c>
      <c r="AF771" s="45">
        <f t="shared" si="809"/>
        <v>266491</v>
      </c>
      <c r="AG771" s="45">
        <f t="shared" si="810"/>
        <v>214610</v>
      </c>
      <c r="AH771" s="45">
        <f t="shared" si="811"/>
        <v>198132</v>
      </c>
      <c r="AI771" s="45">
        <f t="shared" si="821"/>
        <v>16478</v>
      </c>
      <c r="AJ771" s="1">
        <f t="shared" si="812"/>
        <v>187</v>
      </c>
      <c r="AK771" s="1">
        <f t="shared" si="813"/>
        <v>249</v>
      </c>
    </row>
    <row r="772" spans="1:37" s="35" customFormat="1" ht="15" thickBot="1" x14ac:dyDescent="0.4">
      <c r="A772" s="54" t="str">
        <f t="shared" si="824"/>
        <v>55-59</v>
      </c>
      <c r="B772" s="55">
        <f t="shared" si="802"/>
        <v>284260</v>
      </c>
      <c r="C772" s="55">
        <f t="shared" si="803"/>
        <v>230276</v>
      </c>
      <c r="D772" s="55">
        <f t="shared" si="804"/>
        <v>81</v>
      </c>
      <c r="E772" s="55">
        <f t="shared" si="805"/>
        <v>213237</v>
      </c>
      <c r="F772" s="55"/>
      <c r="G772" s="55">
        <f t="shared" si="806"/>
        <v>75</v>
      </c>
      <c r="H772" s="55">
        <f t="shared" si="807"/>
        <v>443513</v>
      </c>
      <c r="J772" s="75" t="s">
        <v>317</v>
      </c>
      <c r="K772" s="22">
        <v>284260</v>
      </c>
      <c r="L772" s="22">
        <v>230430</v>
      </c>
      <c r="M772" s="75">
        <v>81.099999999999994</v>
      </c>
      <c r="N772" s="22">
        <v>213464</v>
      </c>
      <c r="O772" s="75">
        <v>75.099999999999994</v>
      </c>
      <c r="P772" s="75"/>
      <c r="Q772" s="22">
        <v>443894</v>
      </c>
      <c r="S772" s="54" t="str">
        <f t="shared" si="814"/>
        <v>55-59</v>
      </c>
      <c r="T772" s="55">
        <f t="shared" si="815"/>
        <v>154</v>
      </c>
      <c r="U772" s="55">
        <f t="shared" si="816"/>
        <v>227</v>
      </c>
      <c r="V772" s="55"/>
      <c r="W772" s="55">
        <f t="shared" si="817"/>
        <v>381</v>
      </c>
      <c r="X772" s="58">
        <f t="shared" si="818"/>
        <v>1.3941698352344741E-2</v>
      </c>
      <c r="Y772" s="55">
        <f t="shared" si="819"/>
        <v>154</v>
      </c>
      <c r="Z772" s="55">
        <f t="shared" si="820"/>
        <v>227</v>
      </c>
      <c r="AA772" s="90"/>
      <c r="AB772" s="35">
        <f t="shared" si="823"/>
        <v>1</v>
      </c>
      <c r="AC772" s="65">
        <f>J760</f>
        <v>44439</v>
      </c>
      <c r="AD772" s="36"/>
      <c r="AE772" s="47" t="str">
        <f t="shared" si="808"/>
        <v>55-59</v>
      </c>
      <c r="AF772" s="45">
        <f t="shared" si="809"/>
        <v>284260</v>
      </c>
      <c r="AG772" s="45">
        <f t="shared" si="810"/>
        <v>230430</v>
      </c>
      <c r="AH772" s="45">
        <f t="shared" si="811"/>
        <v>213464</v>
      </c>
      <c r="AI772" s="45">
        <f t="shared" si="821"/>
        <v>16966</v>
      </c>
      <c r="AJ772" s="1">
        <f t="shared" si="812"/>
        <v>154</v>
      </c>
      <c r="AK772" s="1">
        <f t="shared" si="813"/>
        <v>227</v>
      </c>
    </row>
    <row r="773" spans="1:37" s="35" customFormat="1" ht="15" thickBot="1" x14ac:dyDescent="0.4">
      <c r="A773" s="54" t="str">
        <f t="shared" si="824"/>
        <v>60-64</v>
      </c>
      <c r="B773" s="55">
        <f t="shared" si="802"/>
        <v>264339</v>
      </c>
      <c r="C773" s="55">
        <f t="shared" si="803"/>
        <v>229148</v>
      </c>
      <c r="D773" s="55">
        <f t="shared" si="804"/>
        <v>86.7</v>
      </c>
      <c r="E773" s="55">
        <f t="shared" si="805"/>
        <v>216000</v>
      </c>
      <c r="F773" s="55"/>
      <c r="G773" s="55">
        <f t="shared" si="806"/>
        <v>81.7</v>
      </c>
      <c r="H773" s="55">
        <f t="shared" si="807"/>
        <v>445148</v>
      </c>
      <c r="J773" s="76" t="s">
        <v>318</v>
      </c>
      <c r="K773" s="24">
        <v>264339</v>
      </c>
      <c r="L773" s="24">
        <v>229257</v>
      </c>
      <c r="M773" s="76">
        <v>86.7</v>
      </c>
      <c r="N773" s="24">
        <v>216196</v>
      </c>
      <c r="O773" s="76">
        <v>81.8</v>
      </c>
      <c r="P773" s="76"/>
      <c r="Q773" s="24">
        <v>445453</v>
      </c>
      <c r="S773" s="57" t="str">
        <f t="shared" si="814"/>
        <v>60-64</v>
      </c>
      <c r="T773" s="56">
        <f t="shared" si="815"/>
        <v>109</v>
      </c>
      <c r="U773" s="56">
        <f t="shared" si="816"/>
        <v>196</v>
      </c>
      <c r="V773" s="56"/>
      <c r="W773" s="56">
        <f t="shared" si="817"/>
        <v>305</v>
      </c>
      <c r="X773" s="62">
        <f t="shared" si="818"/>
        <v>9.8678254571790691E-3</v>
      </c>
      <c r="Y773" s="55">
        <f t="shared" si="819"/>
        <v>109</v>
      </c>
      <c r="Z773" s="55">
        <f t="shared" si="820"/>
        <v>196</v>
      </c>
      <c r="AA773" s="90"/>
      <c r="AB773" s="35">
        <f t="shared" si="823"/>
        <v>1</v>
      </c>
      <c r="AC773" s="49" t="s">
        <v>365</v>
      </c>
      <c r="AE773" s="47" t="str">
        <f t="shared" si="808"/>
        <v>60-64</v>
      </c>
      <c r="AF773" s="45">
        <f t="shared" si="809"/>
        <v>264339</v>
      </c>
      <c r="AG773" s="45">
        <f t="shared" si="810"/>
        <v>229257</v>
      </c>
      <c r="AH773" s="45">
        <f t="shared" si="811"/>
        <v>216196</v>
      </c>
      <c r="AI773" s="45">
        <f t="shared" si="821"/>
        <v>13061</v>
      </c>
      <c r="AJ773" s="1">
        <f t="shared" si="812"/>
        <v>109</v>
      </c>
      <c r="AK773" s="1">
        <f t="shared" si="813"/>
        <v>196</v>
      </c>
    </row>
    <row r="774" spans="1:37" s="35" customFormat="1" ht="15" thickBot="1" x14ac:dyDescent="0.4">
      <c r="A774" s="54" t="str">
        <f t="shared" si="824"/>
        <v>65-69</v>
      </c>
      <c r="B774" s="55">
        <f t="shared" si="802"/>
        <v>210073</v>
      </c>
      <c r="C774" s="55">
        <f t="shared" si="803"/>
        <v>191310</v>
      </c>
      <c r="D774" s="55">
        <f t="shared" si="804"/>
        <v>91.1</v>
      </c>
      <c r="E774" s="55">
        <f t="shared" si="805"/>
        <v>184437</v>
      </c>
      <c r="F774" s="55"/>
      <c r="G774" s="55">
        <f t="shared" si="806"/>
        <v>87.8</v>
      </c>
      <c r="H774" s="55">
        <f t="shared" si="807"/>
        <v>375747</v>
      </c>
      <c r="J774" s="75" t="s">
        <v>319</v>
      </c>
      <c r="K774" s="22">
        <v>210073</v>
      </c>
      <c r="L774" s="22">
        <v>191377</v>
      </c>
      <c r="M774" s="75">
        <v>91.1</v>
      </c>
      <c r="N774" s="22">
        <v>184576</v>
      </c>
      <c r="O774" s="75">
        <v>87.9</v>
      </c>
      <c r="P774" s="75"/>
      <c r="Q774" s="22">
        <v>375953</v>
      </c>
      <c r="S774" s="54" t="str">
        <f t="shared" si="814"/>
        <v>65-69</v>
      </c>
      <c r="T774" s="55">
        <f t="shared" si="815"/>
        <v>67</v>
      </c>
      <c r="U774" s="55">
        <f t="shared" si="816"/>
        <v>139</v>
      </c>
      <c r="V774" s="55"/>
      <c r="W774" s="55">
        <f t="shared" si="817"/>
        <v>206</v>
      </c>
      <c r="X774" s="58">
        <f t="shared" si="818"/>
        <v>6.0655440883577768E-3</v>
      </c>
      <c r="Y774" s="55">
        <f t="shared" si="819"/>
        <v>67</v>
      </c>
      <c r="Z774" s="55">
        <f t="shared" si="820"/>
        <v>139</v>
      </c>
      <c r="AA774" s="90"/>
      <c r="AB774" s="35">
        <f t="shared" si="823"/>
        <v>1</v>
      </c>
      <c r="AC774" s="51" t="s">
        <v>366</v>
      </c>
      <c r="AD774" s="2">
        <v>0.7</v>
      </c>
      <c r="AE774" s="47" t="str">
        <f t="shared" si="808"/>
        <v>65-69</v>
      </c>
      <c r="AF774" s="45">
        <f t="shared" si="809"/>
        <v>210073</v>
      </c>
      <c r="AG774" s="45">
        <f t="shared" si="810"/>
        <v>191377</v>
      </c>
      <c r="AH774" s="45">
        <f t="shared" si="811"/>
        <v>184576</v>
      </c>
      <c r="AI774" s="45">
        <f t="shared" si="821"/>
        <v>6801</v>
      </c>
      <c r="AJ774" s="1">
        <f t="shared" si="812"/>
        <v>67</v>
      </c>
      <c r="AK774" s="1">
        <f t="shared" si="813"/>
        <v>139</v>
      </c>
    </row>
    <row r="775" spans="1:37" s="35" customFormat="1" ht="15" thickBot="1" x14ac:dyDescent="0.4">
      <c r="A775" s="54" t="str">
        <f t="shared" si="824"/>
        <v>70-74</v>
      </c>
      <c r="B775" s="55">
        <f t="shared" si="802"/>
        <v>157657</v>
      </c>
      <c r="C775" s="55">
        <f t="shared" si="803"/>
        <v>146523</v>
      </c>
      <c r="D775" s="55">
        <f t="shared" si="804"/>
        <v>92.9</v>
      </c>
      <c r="E775" s="55">
        <f t="shared" si="805"/>
        <v>144306</v>
      </c>
      <c r="F775" s="55"/>
      <c r="G775" s="55">
        <f t="shared" si="806"/>
        <v>91.5</v>
      </c>
      <c r="H775" s="55">
        <f t="shared" si="807"/>
        <v>290829</v>
      </c>
      <c r="J775" s="76" t="s">
        <v>320</v>
      </c>
      <c r="K775" s="24">
        <v>157657</v>
      </c>
      <c r="L775" s="24">
        <v>146576</v>
      </c>
      <c r="M775" s="76">
        <v>93</v>
      </c>
      <c r="N775" s="24">
        <v>144399</v>
      </c>
      <c r="O775" s="76">
        <v>91.6</v>
      </c>
      <c r="P775" s="76"/>
      <c r="Q775" s="24">
        <v>290975</v>
      </c>
      <c r="S775" s="57" t="str">
        <f t="shared" si="814"/>
        <v>70-74</v>
      </c>
      <c r="T775" s="56">
        <f t="shared" si="815"/>
        <v>53</v>
      </c>
      <c r="U775" s="56">
        <f t="shared" si="816"/>
        <v>93</v>
      </c>
      <c r="V775" s="56"/>
      <c r="W775" s="56">
        <f t="shared" si="817"/>
        <v>146</v>
      </c>
      <c r="X775" s="62">
        <f t="shared" si="818"/>
        <v>4.7981169654173457E-3</v>
      </c>
      <c r="Y775" s="55">
        <f t="shared" si="819"/>
        <v>53</v>
      </c>
      <c r="Z775" s="55">
        <f t="shared" si="820"/>
        <v>93</v>
      </c>
      <c r="AA775" s="90"/>
      <c r="AB775" s="35">
        <f t="shared" si="823"/>
        <v>1</v>
      </c>
      <c r="AC775" s="50">
        <f>L781/K781</f>
        <v>0.78081273230988479</v>
      </c>
      <c r="AD775" s="2">
        <f>AC775/AD774</f>
        <v>1.1154467604426925</v>
      </c>
      <c r="AE775" s="48" t="str">
        <f t="shared" si="808"/>
        <v>70-74</v>
      </c>
      <c r="AF775" s="45">
        <f t="shared" si="809"/>
        <v>157657</v>
      </c>
      <c r="AG775" s="45">
        <f t="shared" si="810"/>
        <v>146576</v>
      </c>
      <c r="AH775" s="45">
        <f t="shared" si="811"/>
        <v>144399</v>
      </c>
      <c r="AI775" s="46">
        <f t="shared" si="821"/>
        <v>2177</v>
      </c>
      <c r="AJ775" s="1">
        <f t="shared" si="812"/>
        <v>53</v>
      </c>
      <c r="AK775" s="1">
        <f t="shared" si="813"/>
        <v>93</v>
      </c>
    </row>
    <row r="776" spans="1:37" s="35" customFormat="1" ht="15" thickBot="1" x14ac:dyDescent="0.4">
      <c r="A776" s="54" t="str">
        <f t="shared" si="824"/>
        <v>75-79</v>
      </c>
      <c r="B776" s="55">
        <f t="shared" si="802"/>
        <v>102977</v>
      </c>
      <c r="C776" s="55">
        <f t="shared" si="803"/>
        <v>94292</v>
      </c>
      <c r="D776" s="55">
        <f t="shared" si="804"/>
        <v>91.6</v>
      </c>
      <c r="E776" s="55">
        <f t="shared" si="805"/>
        <v>92735</v>
      </c>
      <c r="F776" s="55"/>
      <c r="G776" s="55">
        <f t="shared" si="806"/>
        <v>90</v>
      </c>
      <c r="H776" s="55">
        <f t="shared" si="807"/>
        <v>187027</v>
      </c>
      <c r="J776" s="75" t="s">
        <v>321</v>
      </c>
      <c r="K776" s="22">
        <v>102977</v>
      </c>
      <c r="L776" s="22">
        <v>94320</v>
      </c>
      <c r="M776" s="75">
        <v>91.6</v>
      </c>
      <c r="N776" s="22">
        <v>92769</v>
      </c>
      <c r="O776" s="75">
        <v>90.1</v>
      </c>
      <c r="P776" s="75"/>
      <c r="Q776" s="22">
        <v>187089</v>
      </c>
      <c r="S776" s="54" t="str">
        <f t="shared" si="814"/>
        <v>75-79</v>
      </c>
      <c r="T776" s="55">
        <f t="shared" si="815"/>
        <v>28</v>
      </c>
      <c r="U776" s="55">
        <f t="shared" si="816"/>
        <v>34</v>
      </c>
      <c r="V776" s="55"/>
      <c r="W776" s="55">
        <f t="shared" si="817"/>
        <v>62</v>
      </c>
      <c r="X776" s="58">
        <f t="shared" si="818"/>
        <v>2.5348542458808617E-3</v>
      </c>
      <c r="Y776" s="55">
        <f t="shared" si="819"/>
        <v>28</v>
      </c>
      <c r="Z776" s="55">
        <f t="shared" si="820"/>
        <v>34</v>
      </c>
      <c r="AA776" s="90"/>
      <c r="AB776" s="35">
        <f t="shared" si="823"/>
        <v>1</v>
      </c>
      <c r="AC776" s="51" t="s">
        <v>367</v>
      </c>
      <c r="AD776" s="2">
        <v>0.7</v>
      </c>
      <c r="AE776" s="48" t="str">
        <f t="shared" si="808"/>
        <v>75-79</v>
      </c>
      <c r="AF776" s="45">
        <f t="shared" si="809"/>
        <v>102977</v>
      </c>
      <c r="AG776" s="45">
        <f t="shared" si="810"/>
        <v>94320</v>
      </c>
      <c r="AH776" s="45">
        <f t="shared" si="811"/>
        <v>92769</v>
      </c>
      <c r="AI776" s="46">
        <f t="shared" si="821"/>
        <v>1551</v>
      </c>
      <c r="AJ776" s="1">
        <f t="shared" si="812"/>
        <v>28</v>
      </c>
      <c r="AK776" s="1">
        <f t="shared" si="813"/>
        <v>34</v>
      </c>
    </row>
    <row r="777" spans="1:37" s="35" customFormat="1" ht="15" thickBot="1" x14ac:dyDescent="0.4">
      <c r="A777" s="54" t="str">
        <f t="shared" si="824"/>
        <v>80-84</v>
      </c>
      <c r="B777" s="55">
        <f t="shared" si="802"/>
        <v>68566</v>
      </c>
      <c r="C777" s="55">
        <f t="shared" si="803"/>
        <v>62422</v>
      </c>
      <c r="D777" s="55">
        <f t="shared" si="804"/>
        <v>91</v>
      </c>
      <c r="E777" s="55">
        <f t="shared" si="805"/>
        <v>61337</v>
      </c>
      <c r="F777" s="55"/>
      <c r="G777" s="55">
        <f t="shared" ref="G777:G782" si="825">O754</f>
        <v>89.5</v>
      </c>
      <c r="H777" s="55">
        <f t="shared" si="807"/>
        <v>123759</v>
      </c>
      <c r="J777" s="76" t="s">
        <v>322</v>
      </c>
      <c r="K777" s="24">
        <v>68566</v>
      </c>
      <c r="L777" s="24">
        <v>62440</v>
      </c>
      <c r="M777" s="76">
        <v>91.1</v>
      </c>
      <c r="N777" s="24">
        <v>61365</v>
      </c>
      <c r="O777" s="76">
        <v>89.5</v>
      </c>
      <c r="P777" s="76"/>
      <c r="Q777" s="24">
        <v>123805</v>
      </c>
      <c r="S777" s="57" t="str">
        <f t="shared" si="814"/>
        <v>80-84</v>
      </c>
      <c r="T777" s="56">
        <f t="shared" si="815"/>
        <v>18</v>
      </c>
      <c r="U777" s="56">
        <f t="shared" si="816"/>
        <v>28</v>
      </c>
      <c r="V777" s="56"/>
      <c r="W777" s="56">
        <f t="shared" si="817"/>
        <v>46</v>
      </c>
      <c r="X777" s="62">
        <f t="shared" si="818"/>
        <v>1.6295491580662683E-3</v>
      </c>
      <c r="Y777" s="55">
        <f t="shared" si="819"/>
        <v>18</v>
      </c>
      <c r="Z777" s="55">
        <f t="shared" si="820"/>
        <v>28</v>
      </c>
      <c r="AA777" s="90"/>
      <c r="AB777" s="35">
        <f t="shared" si="823"/>
        <v>1</v>
      </c>
      <c r="AC777" s="50">
        <f>N781/K781</f>
        <v>0.6991999766028385</v>
      </c>
      <c r="AD777" s="2">
        <f>AC777/AD776</f>
        <v>0.99885710943262651</v>
      </c>
      <c r="AE777" s="48" t="str">
        <f t="shared" si="808"/>
        <v>80-84</v>
      </c>
      <c r="AF777" s="45">
        <f t="shared" si="809"/>
        <v>68566</v>
      </c>
      <c r="AG777" s="45">
        <f t="shared" si="810"/>
        <v>62440</v>
      </c>
      <c r="AH777" s="45">
        <f t="shared" si="811"/>
        <v>61365</v>
      </c>
      <c r="AI777" s="46">
        <f t="shared" si="821"/>
        <v>1075</v>
      </c>
      <c r="AJ777" s="1">
        <f t="shared" si="812"/>
        <v>18</v>
      </c>
      <c r="AK777" s="1">
        <f t="shared" si="813"/>
        <v>28</v>
      </c>
    </row>
    <row r="778" spans="1:37" s="35" customFormat="1" ht="15" thickBot="1" x14ac:dyDescent="0.4">
      <c r="A778" s="54" t="str">
        <f t="shared" si="824"/>
        <v>85-89</v>
      </c>
      <c r="B778" s="55">
        <f t="shared" si="802"/>
        <v>44034</v>
      </c>
      <c r="C778" s="55">
        <f t="shared" si="803"/>
        <v>39845</v>
      </c>
      <c r="D778" s="55">
        <f t="shared" si="804"/>
        <v>90.5</v>
      </c>
      <c r="E778" s="55">
        <f t="shared" si="805"/>
        <v>39087</v>
      </c>
      <c r="F778" s="55"/>
      <c r="G778" s="55">
        <f t="shared" si="825"/>
        <v>88.8</v>
      </c>
      <c r="H778" s="55">
        <f t="shared" si="807"/>
        <v>78932</v>
      </c>
      <c r="J778" s="75" t="s">
        <v>323</v>
      </c>
      <c r="K778" s="22">
        <v>44034</v>
      </c>
      <c r="L778" s="22">
        <v>39850</v>
      </c>
      <c r="M778" s="75">
        <v>90.5</v>
      </c>
      <c r="N778" s="22">
        <v>39099</v>
      </c>
      <c r="O778" s="75">
        <v>88.8</v>
      </c>
      <c r="P778" s="75"/>
      <c r="Q778" s="22">
        <v>78949</v>
      </c>
      <c r="S778" s="54" t="str">
        <f t="shared" si="814"/>
        <v>85-89</v>
      </c>
      <c r="T778" s="55">
        <f t="shared" si="815"/>
        <v>5</v>
      </c>
      <c r="U778" s="55">
        <f t="shared" si="816"/>
        <v>12</v>
      </c>
      <c r="V778" s="55"/>
      <c r="W778" s="55">
        <f t="shared" si="817"/>
        <v>17</v>
      </c>
      <c r="X778" s="58">
        <f t="shared" si="818"/>
        <v>4.5265254390729675E-4</v>
      </c>
      <c r="Y778" s="55">
        <f t="shared" si="819"/>
        <v>5</v>
      </c>
      <c r="Z778" s="55">
        <f t="shared" si="820"/>
        <v>12</v>
      </c>
      <c r="AA778" s="90"/>
      <c r="AB778" s="35">
        <f t="shared" si="823"/>
        <v>1</v>
      </c>
      <c r="AC778" s="49" t="s">
        <v>362</v>
      </c>
      <c r="AE778" s="48" t="str">
        <f t="shared" si="808"/>
        <v>85-89</v>
      </c>
      <c r="AF778" s="45">
        <f t="shared" si="809"/>
        <v>44034</v>
      </c>
      <c r="AG778" s="45">
        <f t="shared" si="810"/>
        <v>39850</v>
      </c>
      <c r="AH778" s="45">
        <f t="shared" si="811"/>
        <v>39099</v>
      </c>
      <c r="AI778" s="46">
        <f t="shared" si="821"/>
        <v>751</v>
      </c>
      <c r="AJ778" s="1">
        <f t="shared" si="812"/>
        <v>5</v>
      </c>
      <c r="AK778" s="1">
        <f t="shared" si="813"/>
        <v>12</v>
      </c>
    </row>
    <row r="779" spans="1:37" s="35" customFormat="1" ht="15" thickBot="1" x14ac:dyDescent="0.4">
      <c r="A779" s="54" t="str">
        <f t="shared" si="824"/>
        <v>90+</v>
      </c>
      <c r="B779" s="55">
        <f t="shared" si="802"/>
        <v>27669</v>
      </c>
      <c r="C779" s="55">
        <f t="shared" si="803"/>
        <v>25307</v>
      </c>
      <c r="D779" s="55">
        <f t="shared" si="804"/>
        <v>91.5</v>
      </c>
      <c r="E779" s="55">
        <f t="shared" si="805"/>
        <v>24830</v>
      </c>
      <c r="F779" s="55"/>
      <c r="G779" s="55">
        <f t="shared" si="825"/>
        <v>89.7</v>
      </c>
      <c r="H779" s="55">
        <f t="shared" si="807"/>
        <v>50137</v>
      </c>
      <c r="J779" s="76" t="s">
        <v>324</v>
      </c>
      <c r="K779" s="24">
        <v>27669</v>
      </c>
      <c r="L779" s="24">
        <v>25310</v>
      </c>
      <c r="M779" s="76">
        <v>91.5</v>
      </c>
      <c r="N779" s="24">
        <v>24837</v>
      </c>
      <c r="O779" s="76">
        <v>89.8</v>
      </c>
      <c r="P779" s="76"/>
      <c r="Q779" s="24">
        <v>50147</v>
      </c>
      <c r="S779" s="57" t="str">
        <f t="shared" si="814"/>
        <v>90+</v>
      </c>
      <c r="T779" s="56">
        <f t="shared" si="815"/>
        <v>3</v>
      </c>
      <c r="U779" s="56">
        <f t="shared" si="816"/>
        <v>7</v>
      </c>
      <c r="V779" s="56"/>
      <c r="W779" s="56">
        <f t="shared" si="817"/>
        <v>10</v>
      </c>
      <c r="X779" s="62">
        <f t="shared" si="818"/>
        <v>2.7159152634437803E-4</v>
      </c>
      <c r="Y779" s="55">
        <f t="shared" si="819"/>
        <v>3</v>
      </c>
      <c r="Z779" s="55">
        <f t="shared" si="820"/>
        <v>7</v>
      </c>
      <c r="AA779" s="90"/>
      <c r="AB779" s="35">
        <f t="shared" si="823"/>
        <v>1</v>
      </c>
      <c r="AC779" s="51" t="s">
        <v>366</v>
      </c>
      <c r="AD779" s="2">
        <v>0.7</v>
      </c>
      <c r="AE779" s="48" t="str">
        <f t="shared" si="808"/>
        <v>90+</v>
      </c>
      <c r="AF779" s="45">
        <f t="shared" si="809"/>
        <v>27669</v>
      </c>
      <c r="AG779" s="45">
        <f t="shared" si="810"/>
        <v>25310</v>
      </c>
      <c r="AH779" s="45">
        <f t="shared" si="811"/>
        <v>24837</v>
      </c>
      <c r="AI779" s="46">
        <f t="shared" si="821"/>
        <v>473</v>
      </c>
      <c r="AJ779" s="1">
        <f t="shared" si="812"/>
        <v>3</v>
      </c>
      <c r="AK779" s="1">
        <f t="shared" si="813"/>
        <v>7</v>
      </c>
    </row>
    <row r="780" spans="1:37" s="35" customFormat="1" ht="15" thickBot="1" x14ac:dyDescent="0.4">
      <c r="A780" s="54" t="str">
        <f t="shared" si="824"/>
        <v>Unknown</v>
      </c>
      <c r="B780" s="55" t="str">
        <f t="shared" si="802"/>
        <v>NA</v>
      </c>
      <c r="C780" s="55">
        <f t="shared" si="803"/>
        <v>65601</v>
      </c>
      <c r="D780" s="55" t="str">
        <f t="shared" si="804"/>
        <v>NA</v>
      </c>
      <c r="E780" s="55">
        <f t="shared" si="805"/>
        <v>26316</v>
      </c>
      <c r="F780" s="55"/>
      <c r="G780" s="55" t="str">
        <f t="shared" si="825"/>
        <v>NA</v>
      </c>
      <c r="H780" s="55">
        <f t="shared" si="807"/>
        <v>91917</v>
      </c>
      <c r="J780" s="75" t="s">
        <v>325</v>
      </c>
      <c r="K780" s="75" t="s">
        <v>326</v>
      </c>
      <c r="L780" s="22">
        <v>65567</v>
      </c>
      <c r="M780" s="75" t="s">
        <v>326</v>
      </c>
      <c r="N780" s="22">
        <v>26280</v>
      </c>
      <c r="O780" s="75" t="s">
        <v>326</v>
      </c>
      <c r="P780" s="75"/>
      <c r="Q780" s="22">
        <v>91847</v>
      </c>
      <c r="S780" s="54" t="str">
        <f t="shared" si="814"/>
        <v>Unknown</v>
      </c>
      <c r="T780" s="54">
        <f t="shared" si="815"/>
        <v>-34</v>
      </c>
      <c r="U780" s="54">
        <f t="shared" si="816"/>
        <v>-36</v>
      </c>
      <c r="V780" s="54"/>
      <c r="W780" s="54">
        <f t="shared" si="817"/>
        <v>-70</v>
      </c>
      <c r="X780" s="58">
        <f t="shared" si="818"/>
        <v>-3.0780372985696179E-3</v>
      </c>
      <c r="Y780" s="55">
        <f t="shared" si="819"/>
        <v>-34</v>
      </c>
      <c r="Z780" s="55">
        <f t="shared" si="820"/>
        <v>-36</v>
      </c>
      <c r="AA780" s="90"/>
      <c r="AB780" s="35">
        <f t="shared" si="823"/>
        <v>1</v>
      </c>
      <c r="AC780" s="50">
        <f>L782/K782</f>
        <v>0.66413863583578681</v>
      </c>
      <c r="AD780" s="2">
        <f>AC780/AD779</f>
        <v>0.94876947976540982</v>
      </c>
      <c r="AE780" s="47" t="str">
        <f t="shared" si="808"/>
        <v>Unknown</v>
      </c>
      <c r="AF780" s="45" t="str">
        <f t="shared" si="809"/>
        <v>NA</v>
      </c>
      <c r="AG780" s="45">
        <f t="shared" si="810"/>
        <v>65567</v>
      </c>
      <c r="AH780" s="45">
        <f t="shared" si="811"/>
        <v>26280</v>
      </c>
      <c r="AI780" s="45">
        <f t="shared" si="821"/>
        <v>39287</v>
      </c>
      <c r="AJ780" s="1">
        <f t="shared" si="812"/>
        <v>-34</v>
      </c>
      <c r="AK780" s="1">
        <f t="shared" si="813"/>
        <v>-36</v>
      </c>
    </row>
    <row r="781" spans="1:37" s="35" customFormat="1" ht="15" thickBot="1" x14ac:dyDescent="0.4">
      <c r="A781" s="54" t="str">
        <f t="shared" si="824"/>
        <v>12+</v>
      </c>
      <c r="B781" s="55">
        <f t="shared" si="802"/>
        <v>3761140</v>
      </c>
      <c r="C781" s="55">
        <f t="shared" si="803"/>
        <v>2933772</v>
      </c>
      <c r="D781" s="55">
        <f t="shared" si="804"/>
        <v>78</v>
      </c>
      <c r="E781" s="55">
        <f t="shared" si="805"/>
        <v>2625549</v>
      </c>
      <c r="F781" s="55"/>
      <c r="G781" s="55">
        <f t="shared" si="825"/>
        <v>69.8</v>
      </c>
      <c r="H781" s="55">
        <f t="shared" si="807"/>
        <v>5559321</v>
      </c>
      <c r="J781" s="76" t="s">
        <v>327</v>
      </c>
      <c r="K781" s="24">
        <v>3761140</v>
      </c>
      <c r="L781" s="24">
        <v>2936746</v>
      </c>
      <c r="M781" s="76">
        <v>78.099999999999994</v>
      </c>
      <c r="N781" s="24">
        <v>2629789</v>
      </c>
      <c r="O781" s="76">
        <v>69.900000000000006</v>
      </c>
      <c r="P781" s="76"/>
      <c r="Q781" s="24">
        <v>5566535</v>
      </c>
      <c r="S781" s="57" t="str">
        <f t="shared" si="814"/>
        <v>12+</v>
      </c>
      <c r="T781" s="60">
        <f>L781-C781</f>
        <v>2974</v>
      </c>
      <c r="U781" s="60">
        <f t="shared" si="816"/>
        <v>4240</v>
      </c>
      <c r="V781" s="60"/>
      <c r="W781" s="63">
        <f t="shared" si="817"/>
        <v>7214</v>
      </c>
      <c r="X781" s="62">
        <f t="shared" si="818"/>
        <v>0.26923773311606009</v>
      </c>
      <c r="Y781" s="60">
        <f t="shared" si="819"/>
        <v>2974</v>
      </c>
      <c r="Z781" s="60">
        <f t="shared" si="820"/>
        <v>4240</v>
      </c>
      <c r="AA781" s="91"/>
      <c r="AB781" s="35">
        <f t="shared" si="823"/>
        <v>1</v>
      </c>
      <c r="AC781" s="51" t="s">
        <v>367</v>
      </c>
      <c r="AD781" s="2">
        <v>0.7</v>
      </c>
      <c r="AG781" s="38"/>
    </row>
    <row r="782" spans="1:37" s="35" customFormat="1" x14ac:dyDescent="0.35">
      <c r="A782" s="54" t="str">
        <f t="shared" si="824"/>
        <v>ALL</v>
      </c>
      <c r="B782" s="55">
        <f t="shared" si="802"/>
        <v>4421887</v>
      </c>
      <c r="C782" s="55">
        <f t="shared" si="803"/>
        <v>2933772</v>
      </c>
      <c r="D782" s="55">
        <f t="shared" si="804"/>
        <v>66.3</v>
      </c>
      <c r="E782" s="55">
        <f t="shared" si="805"/>
        <v>2625549</v>
      </c>
      <c r="F782" s="55"/>
      <c r="G782" s="55">
        <f t="shared" si="825"/>
        <v>59.4</v>
      </c>
      <c r="H782" s="55">
        <f t="shared" si="807"/>
        <v>5559321</v>
      </c>
      <c r="J782" s="75" t="s">
        <v>328</v>
      </c>
      <c r="K782" s="22">
        <v>4421887</v>
      </c>
      <c r="L782" s="22">
        <v>2936746</v>
      </c>
      <c r="M782" s="75">
        <v>66.400000000000006</v>
      </c>
      <c r="N782" s="22">
        <v>2629789</v>
      </c>
      <c r="O782" s="75">
        <v>59.5</v>
      </c>
      <c r="P782" s="75"/>
      <c r="Q782" s="22">
        <v>5566535</v>
      </c>
      <c r="S782" s="54" t="str">
        <f t="shared" si="814"/>
        <v>ALL</v>
      </c>
      <c r="T782" s="60">
        <f t="shared" ref="T782" si="826">L782-C782</f>
        <v>2974</v>
      </c>
      <c r="U782" s="60">
        <f t="shared" si="816"/>
        <v>4240</v>
      </c>
      <c r="V782" s="60"/>
      <c r="W782" s="63">
        <f t="shared" si="817"/>
        <v>7214</v>
      </c>
      <c r="X782" s="58">
        <f t="shared" si="818"/>
        <v>0.26923773311606009</v>
      </c>
      <c r="Y782" s="60">
        <f t="shared" si="819"/>
        <v>2974</v>
      </c>
      <c r="Z782" s="60">
        <f t="shared" si="820"/>
        <v>4240</v>
      </c>
      <c r="AA782" s="91"/>
      <c r="AB782" s="35">
        <f t="shared" si="823"/>
        <v>1</v>
      </c>
      <c r="AC782" s="50">
        <f>N782/K782</f>
        <v>0.59472098676424789</v>
      </c>
      <c r="AD782" s="2">
        <f>AC782/AD781</f>
        <v>0.84960140966321129</v>
      </c>
      <c r="AG782" s="2">
        <f>T781/L781</f>
        <v>1.0126854688829064E-3</v>
      </c>
      <c r="AH782" s="2">
        <f>U781/N781</f>
        <v>1.6122966519367143E-3</v>
      </c>
      <c r="AI782" s="2">
        <f>W781/Q781</f>
        <v>1.2959587966302197E-3</v>
      </c>
    </row>
    <row r="783" spans="1:37" x14ac:dyDescent="0.35">
      <c r="A783" s="110">
        <f t="shared" si="824"/>
        <v>44439</v>
      </c>
      <c r="B783" s="110"/>
      <c r="C783" s="110"/>
      <c r="D783" s="110"/>
      <c r="E783" s="110"/>
      <c r="F783" s="110"/>
      <c r="G783" s="110"/>
      <c r="H783" s="110"/>
      <c r="J783" s="110">
        <v>44445</v>
      </c>
      <c r="K783" s="110"/>
      <c r="L783" s="110"/>
      <c r="M783" s="110"/>
      <c r="N783" s="110"/>
      <c r="O783" s="110"/>
      <c r="P783" s="110"/>
      <c r="Q783" s="110"/>
      <c r="S783" s="113" t="str">
        <f>"Change " &amp; TEXT(A783,"DDDD MMM DD, YYYY") &amp; " -  " &amp;TEXT(J783,"DDDD MMM DD, YYYY")</f>
        <v>Change Tuesday Aug 31, 2021 -  Monday Sep 06, 2021</v>
      </c>
      <c r="T783" s="113"/>
      <c r="U783" s="113"/>
      <c r="V783" s="113"/>
      <c r="W783" s="113"/>
      <c r="X783" s="113"/>
      <c r="Y783" s="113"/>
      <c r="Z783" s="113"/>
      <c r="AA783" s="88"/>
      <c r="AB783" s="35"/>
      <c r="AC783" s="65">
        <f>J783</f>
        <v>44445</v>
      </c>
      <c r="AD783" s="35"/>
      <c r="AE783" s="35"/>
      <c r="AF783" s="35"/>
      <c r="AG783" s="35"/>
      <c r="AH783" s="35"/>
      <c r="AI783" s="35"/>
      <c r="AJ783" s="35"/>
      <c r="AK783" s="35"/>
    </row>
    <row r="784" spans="1:37" ht="36" thickBot="1" x14ac:dyDescent="0.4">
      <c r="A784" s="53" t="str">
        <f t="shared" si="824"/>
        <v>Age group</v>
      </c>
      <c r="B784" s="53" t="str">
        <f t="shared" ref="B784" si="827">K761</f>
        <v>Population</v>
      </c>
      <c r="C784" s="53" t="str">
        <f t="shared" ref="C784:C805" si="828">L761</f>
        <v>At least 1 dose</v>
      </c>
      <c r="D784" s="53" t="str">
        <f t="shared" ref="D784:D805" si="829">M761</f>
        <v>% of population with at least 1 dose</v>
      </c>
      <c r="E784" s="53" t="str">
        <f t="shared" ref="E784:E805" si="830">N761</f>
        <v>2 doses</v>
      </c>
      <c r="F784" s="53"/>
      <c r="G784" s="53" t="str">
        <f t="shared" ref="G784:G805" si="831">O761</f>
        <v>% of population fully vaccinated</v>
      </c>
      <c r="H784" s="53" t="str">
        <f t="shared" ref="H784:H805" si="832">Q761</f>
        <v>Total administered</v>
      </c>
      <c r="J784" s="25" t="s">
        <v>305</v>
      </c>
      <c r="K784" s="25" t="s">
        <v>2</v>
      </c>
      <c r="L784" s="25" t="s">
        <v>368</v>
      </c>
      <c r="M784" s="25" t="s">
        <v>306</v>
      </c>
      <c r="N784" s="25" t="s">
        <v>369</v>
      </c>
      <c r="O784" s="25" t="s">
        <v>307</v>
      </c>
      <c r="P784" s="25"/>
      <c r="Q784" s="25" t="s">
        <v>304</v>
      </c>
      <c r="S784" s="53" t="s">
        <v>305</v>
      </c>
      <c r="T784" s="53" t="s">
        <v>302</v>
      </c>
      <c r="U784" s="53" t="s">
        <v>303</v>
      </c>
      <c r="V784" s="53" t="s">
        <v>390</v>
      </c>
      <c r="W784" s="53" t="s">
        <v>304</v>
      </c>
      <c r="X784" s="53" t="s">
        <v>335</v>
      </c>
      <c r="Y784" s="53" t="s">
        <v>336</v>
      </c>
      <c r="Z784" s="53" t="s">
        <v>337</v>
      </c>
      <c r="AA784" s="53" t="s">
        <v>391</v>
      </c>
      <c r="AB784" s="35"/>
      <c r="AC784" s="49" t="s">
        <v>365</v>
      </c>
      <c r="AD784" s="64"/>
      <c r="AE784" s="47" t="str">
        <f t="shared" ref="AE784:AE803" si="833">J784</f>
        <v>Age group</v>
      </c>
      <c r="AF784" s="47" t="str">
        <f t="shared" ref="AF784:AF803" si="834">K784</f>
        <v>Population</v>
      </c>
      <c r="AG784" s="47" t="str">
        <f t="shared" ref="AG784:AG803" si="835">L784</f>
        <v>At least 1 dose</v>
      </c>
      <c r="AH784" s="47" t="str">
        <f t="shared" ref="AH784:AH803" si="836">N784</f>
        <v>2 doses</v>
      </c>
      <c r="AI784" s="47" t="s">
        <v>334</v>
      </c>
      <c r="AJ784" s="47" t="str">
        <f t="shared" ref="AJ784:AJ803" si="837">T784</f>
        <v>Dose 1</v>
      </c>
      <c r="AK784" s="47" t="str">
        <f t="shared" ref="AK784:AK803" si="838">U784</f>
        <v>Dose 2</v>
      </c>
    </row>
    <row r="785" spans="1:37" ht="15" thickBot="1" x14ac:dyDescent="0.4">
      <c r="A785" s="54" t="str">
        <f t="shared" si="824"/>
        <v>00-11</v>
      </c>
      <c r="B785" s="55">
        <f>K762</f>
        <v>660747</v>
      </c>
      <c r="C785" s="55">
        <f t="shared" si="828"/>
        <v>0</v>
      </c>
      <c r="D785" s="55">
        <f t="shared" si="829"/>
        <v>0</v>
      </c>
      <c r="E785" s="55">
        <f t="shared" si="830"/>
        <v>0</v>
      </c>
      <c r="F785" s="55"/>
      <c r="G785" s="55">
        <f t="shared" si="831"/>
        <v>0</v>
      </c>
      <c r="H785" s="55">
        <f t="shared" si="832"/>
        <v>0</v>
      </c>
      <c r="J785" s="75" t="s">
        <v>308</v>
      </c>
      <c r="K785" s="22">
        <v>660747</v>
      </c>
      <c r="L785" s="75">
        <v>0</v>
      </c>
      <c r="M785" s="75">
        <v>0</v>
      </c>
      <c r="N785" s="75">
        <v>0</v>
      </c>
      <c r="O785" s="75">
        <v>0</v>
      </c>
      <c r="P785" s="75"/>
      <c r="Q785" s="75">
        <v>0</v>
      </c>
      <c r="S785" s="54" t="str">
        <f t="shared" ref="S785:S805" si="839">A785</f>
        <v>00-11</v>
      </c>
      <c r="T785" s="55">
        <f t="shared" ref="T785:T803" si="840">L785-C785</f>
        <v>0</v>
      </c>
      <c r="U785" s="55">
        <f t="shared" ref="U785:U805" si="841">N785-E785</f>
        <v>0</v>
      </c>
      <c r="V785" s="55"/>
      <c r="W785" s="55">
        <f t="shared" ref="W785:W805" si="842">Q785-H785</f>
        <v>0</v>
      </c>
      <c r="X785" s="58">
        <f t="shared" ref="X785:X805" si="843">T785/T$299</f>
        <v>0</v>
      </c>
      <c r="Y785" s="55">
        <f t="shared" ref="Y785:Y805" si="844">T785/$AB785</f>
        <v>0</v>
      </c>
      <c r="Z785" s="55">
        <f t="shared" ref="Z785:Z805" si="845">U785/$AB785</f>
        <v>0</v>
      </c>
      <c r="AA785" s="90"/>
      <c r="AB785" s="35">
        <f>IF(DATEDIF(A783,J783,"D")&lt;1,1,DATEDIF(A783,J783,"D"))</f>
        <v>6</v>
      </c>
      <c r="AC785" s="51" t="s">
        <v>366</v>
      </c>
      <c r="AD785" s="2">
        <v>0.7</v>
      </c>
      <c r="AE785" s="47" t="str">
        <f t="shared" si="833"/>
        <v>00-11</v>
      </c>
      <c r="AF785" s="45">
        <f t="shared" si="834"/>
        <v>660747</v>
      </c>
      <c r="AG785" s="45">
        <f t="shared" si="835"/>
        <v>0</v>
      </c>
      <c r="AH785" s="45">
        <f t="shared" si="836"/>
        <v>0</v>
      </c>
      <c r="AI785" s="45">
        <f t="shared" ref="AI785:AI803" si="846">AG785-AH785</f>
        <v>0</v>
      </c>
      <c r="AJ785" s="1">
        <f t="shared" si="837"/>
        <v>0</v>
      </c>
      <c r="AK785" s="1">
        <f t="shared" si="838"/>
        <v>0</v>
      </c>
    </row>
    <row r="786" spans="1:37" ht="15" thickBot="1" x14ac:dyDescent="0.4">
      <c r="A786" s="54" t="str">
        <f t="shared" ref="A786:A805" si="847">J763</f>
        <v>12-14</v>
      </c>
      <c r="B786" s="55">
        <f t="shared" ref="B786:B805" si="848">K763</f>
        <v>162530</v>
      </c>
      <c r="C786" s="60">
        <f t="shared" si="828"/>
        <v>110614</v>
      </c>
      <c r="D786" s="55">
        <f t="shared" si="829"/>
        <v>68.099999999999994</v>
      </c>
      <c r="E786" s="60">
        <f t="shared" si="830"/>
        <v>95100</v>
      </c>
      <c r="F786" s="60"/>
      <c r="G786" s="55">
        <f t="shared" si="831"/>
        <v>58.5</v>
      </c>
      <c r="H786" s="55">
        <f t="shared" si="832"/>
        <v>205714</v>
      </c>
      <c r="J786" s="82" t="str">
        <f t="shared" ref="J786" si="849">S763</f>
        <v>12-14</v>
      </c>
      <c r="K786" s="24">
        <v>162530</v>
      </c>
      <c r="L786" s="24">
        <v>111669</v>
      </c>
      <c r="M786" s="76">
        <v>68.7</v>
      </c>
      <c r="N786" s="24">
        <v>96537</v>
      </c>
      <c r="O786" s="76">
        <v>59.4</v>
      </c>
      <c r="P786" s="76"/>
      <c r="Q786" s="24">
        <v>208206</v>
      </c>
      <c r="S786" s="59" t="str">
        <f t="shared" si="839"/>
        <v>12-14</v>
      </c>
      <c r="T786" s="60">
        <f t="shared" si="840"/>
        <v>1055</v>
      </c>
      <c r="U786" s="60">
        <f t="shared" si="841"/>
        <v>1437</v>
      </c>
      <c r="V786" s="60"/>
      <c r="W786" s="60">
        <f t="shared" si="842"/>
        <v>2492</v>
      </c>
      <c r="X786" s="61">
        <f t="shared" si="843"/>
        <v>9.5509686764439619E-2</v>
      </c>
      <c r="Y786" s="60">
        <f t="shared" si="844"/>
        <v>175.83333333333334</v>
      </c>
      <c r="Z786" s="60">
        <f t="shared" si="845"/>
        <v>239.5</v>
      </c>
      <c r="AA786" s="91"/>
      <c r="AB786" s="35">
        <f>AB785</f>
        <v>6</v>
      </c>
      <c r="AC786" s="50">
        <f>C804/B804</f>
        <v>0.78081273230988479</v>
      </c>
      <c r="AD786" s="2">
        <f>AC786/AD785</f>
        <v>1.1154467604426925</v>
      </c>
      <c r="AE786" s="47" t="str">
        <f t="shared" si="833"/>
        <v>12-14</v>
      </c>
      <c r="AF786" s="45">
        <f t="shared" si="834"/>
        <v>162530</v>
      </c>
      <c r="AG786" s="45">
        <f t="shared" si="835"/>
        <v>111669</v>
      </c>
      <c r="AH786" s="45">
        <f t="shared" si="836"/>
        <v>96537</v>
      </c>
      <c r="AI786" s="45">
        <f t="shared" si="846"/>
        <v>15132</v>
      </c>
      <c r="AJ786" s="1">
        <f t="shared" si="837"/>
        <v>1055</v>
      </c>
      <c r="AK786" s="1">
        <f t="shared" si="838"/>
        <v>1437</v>
      </c>
    </row>
    <row r="787" spans="1:37" ht="15" thickBot="1" x14ac:dyDescent="0.4">
      <c r="A787" s="54" t="str">
        <f t="shared" si="847"/>
        <v>15-19</v>
      </c>
      <c r="B787" s="55">
        <f t="shared" si="848"/>
        <v>256743</v>
      </c>
      <c r="C787" s="60">
        <f t="shared" si="828"/>
        <v>178365</v>
      </c>
      <c r="D787" s="55">
        <f t="shared" si="829"/>
        <v>69.5</v>
      </c>
      <c r="E787" s="60">
        <f t="shared" si="830"/>
        <v>154529</v>
      </c>
      <c r="F787" s="60"/>
      <c r="G787" s="55">
        <f t="shared" si="831"/>
        <v>60.2</v>
      </c>
      <c r="H787" s="55">
        <f t="shared" si="832"/>
        <v>332894</v>
      </c>
      <c r="J787" s="75" t="s">
        <v>309</v>
      </c>
      <c r="K787" s="22">
        <v>256743</v>
      </c>
      <c r="L787" s="22">
        <v>180083</v>
      </c>
      <c r="M787" s="75">
        <v>70.099999999999994</v>
      </c>
      <c r="N787" s="22">
        <v>156582</v>
      </c>
      <c r="O787" s="75">
        <v>61</v>
      </c>
      <c r="P787" s="75"/>
      <c r="Q787" s="22">
        <v>336665</v>
      </c>
      <c r="S787" s="54" t="str">
        <f t="shared" si="839"/>
        <v>15-19</v>
      </c>
      <c r="T787" s="60">
        <f t="shared" si="840"/>
        <v>1718</v>
      </c>
      <c r="U787" s="60">
        <f t="shared" si="841"/>
        <v>2053</v>
      </c>
      <c r="V787" s="60"/>
      <c r="W787" s="60">
        <f t="shared" si="842"/>
        <v>3771</v>
      </c>
      <c r="X787" s="61">
        <f t="shared" si="843"/>
        <v>0.15553141408654717</v>
      </c>
      <c r="Y787" s="60">
        <f t="shared" si="844"/>
        <v>286.33333333333331</v>
      </c>
      <c r="Z787" s="60">
        <f t="shared" si="845"/>
        <v>342.16666666666669</v>
      </c>
      <c r="AA787" s="91"/>
      <c r="AB787" s="35">
        <f t="shared" ref="AB787:AB805" si="850">AB786</f>
        <v>6</v>
      </c>
      <c r="AC787" s="52" t="s">
        <v>367</v>
      </c>
      <c r="AD787" s="2">
        <v>0.7</v>
      </c>
      <c r="AE787" s="47" t="str">
        <f t="shared" si="833"/>
        <v>15-19</v>
      </c>
      <c r="AF787" s="45">
        <f t="shared" si="834"/>
        <v>256743</v>
      </c>
      <c r="AG787" s="45">
        <f t="shared" si="835"/>
        <v>180083</v>
      </c>
      <c r="AH787" s="45">
        <f t="shared" si="836"/>
        <v>156582</v>
      </c>
      <c r="AI787" s="45">
        <f t="shared" si="846"/>
        <v>23501</v>
      </c>
      <c r="AJ787" s="1">
        <f t="shared" si="837"/>
        <v>1718</v>
      </c>
      <c r="AK787" s="1">
        <f t="shared" si="838"/>
        <v>2053</v>
      </c>
    </row>
    <row r="788" spans="1:37" ht="15" thickBot="1" x14ac:dyDescent="0.4">
      <c r="A788" s="54" t="str">
        <f t="shared" si="847"/>
        <v>20-24</v>
      </c>
      <c r="B788" s="55">
        <f t="shared" si="848"/>
        <v>277328</v>
      </c>
      <c r="C788" s="55">
        <f t="shared" si="828"/>
        <v>185306</v>
      </c>
      <c r="D788" s="55">
        <f t="shared" si="829"/>
        <v>66.8</v>
      </c>
      <c r="E788" s="55">
        <f t="shared" si="830"/>
        <v>153331</v>
      </c>
      <c r="F788" s="55"/>
      <c r="G788" s="55">
        <f t="shared" si="831"/>
        <v>55.3</v>
      </c>
      <c r="H788" s="55">
        <f t="shared" si="832"/>
        <v>338637</v>
      </c>
      <c r="J788" s="76" t="s">
        <v>310</v>
      </c>
      <c r="K788" s="24">
        <v>277328</v>
      </c>
      <c r="L788" s="24">
        <v>187541</v>
      </c>
      <c r="M788" s="76">
        <v>67.599999999999994</v>
      </c>
      <c r="N788" s="24">
        <v>155927</v>
      </c>
      <c r="O788" s="76">
        <v>56.2</v>
      </c>
      <c r="P788" s="76"/>
      <c r="Q788" s="24">
        <v>343468</v>
      </c>
      <c r="S788" s="57" t="str">
        <f t="shared" si="839"/>
        <v>20-24</v>
      </c>
      <c r="T788" s="56">
        <f t="shared" si="840"/>
        <v>2235</v>
      </c>
      <c r="U788" s="56">
        <f t="shared" si="841"/>
        <v>2596</v>
      </c>
      <c r="V788" s="56"/>
      <c r="W788" s="56">
        <f t="shared" si="842"/>
        <v>4831</v>
      </c>
      <c r="X788" s="62">
        <f t="shared" si="843"/>
        <v>0.20233568712656166</v>
      </c>
      <c r="Y788" s="55">
        <f t="shared" si="844"/>
        <v>372.5</v>
      </c>
      <c r="Z788" s="55">
        <f t="shared" si="845"/>
        <v>432.66666666666669</v>
      </c>
      <c r="AA788" s="90"/>
      <c r="AB788" s="35">
        <f t="shared" si="850"/>
        <v>6</v>
      </c>
      <c r="AC788" s="50">
        <f>E804/B804</f>
        <v>0.6991999766028385</v>
      </c>
      <c r="AD788" s="2">
        <f>AC788/AD787</f>
        <v>0.99885710943262651</v>
      </c>
      <c r="AE788" s="47" t="str">
        <f t="shared" si="833"/>
        <v>20-24</v>
      </c>
      <c r="AF788" s="45">
        <f t="shared" si="834"/>
        <v>277328</v>
      </c>
      <c r="AG788" s="45">
        <f t="shared" si="835"/>
        <v>187541</v>
      </c>
      <c r="AH788" s="45">
        <f t="shared" si="836"/>
        <v>155927</v>
      </c>
      <c r="AI788" s="45">
        <f t="shared" si="846"/>
        <v>31614</v>
      </c>
      <c r="AJ788" s="1">
        <f t="shared" si="837"/>
        <v>2235</v>
      </c>
      <c r="AK788" s="1">
        <f t="shared" si="838"/>
        <v>2596</v>
      </c>
    </row>
    <row r="789" spans="1:37" ht="15" thickBot="1" x14ac:dyDescent="0.4">
      <c r="A789" s="54" t="str">
        <f t="shared" si="847"/>
        <v>25-29</v>
      </c>
      <c r="B789" s="55">
        <f t="shared" si="848"/>
        <v>314508</v>
      </c>
      <c r="C789" s="55">
        <f t="shared" si="828"/>
        <v>203469</v>
      </c>
      <c r="D789" s="55">
        <f t="shared" si="829"/>
        <v>64.7</v>
      </c>
      <c r="E789" s="55">
        <f t="shared" si="830"/>
        <v>171060</v>
      </c>
      <c r="F789" s="55"/>
      <c r="G789" s="55">
        <f t="shared" si="831"/>
        <v>54.4</v>
      </c>
      <c r="H789" s="55">
        <f t="shared" si="832"/>
        <v>374529</v>
      </c>
      <c r="J789" s="75" t="s">
        <v>311</v>
      </c>
      <c r="K789" s="22">
        <v>314508</v>
      </c>
      <c r="L789" s="22">
        <v>205808</v>
      </c>
      <c r="M789" s="75">
        <v>65.400000000000006</v>
      </c>
      <c r="N789" s="22">
        <v>173826</v>
      </c>
      <c r="O789" s="75">
        <v>55.3</v>
      </c>
      <c r="P789" s="75"/>
      <c r="Q789" s="22">
        <v>379634</v>
      </c>
      <c r="S789" s="54" t="str">
        <f t="shared" si="839"/>
        <v>25-29</v>
      </c>
      <c r="T789" s="55">
        <f t="shared" si="840"/>
        <v>2339</v>
      </c>
      <c r="U789" s="55">
        <f t="shared" si="841"/>
        <v>2766</v>
      </c>
      <c r="V789" s="55"/>
      <c r="W789" s="55">
        <f t="shared" si="842"/>
        <v>5105</v>
      </c>
      <c r="X789" s="58">
        <f t="shared" si="843"/>
        <v>0.21175086003983343</v>
      </c>
      <c r="Y789" s="55">
        <f t="shared" si="844"/>
        <v>389.83333333333331</v>
      </c>
      <c r="Z789" s="55">
        <f t="shared" si="845"/>
        <v>461</v>
      </c>
      <c r="AA789" s="90"/>
      <c r="AB789" s="35">
        <f t="shared" si="850"/>
        <v>6</v>
      </c>
      <c r="AC789" s="49" t="s">
        <v>363</v>
      </c>
      <c r="AD789" s="35"/>
      <c r="AE789" s="47" t="str">
        <f t="shared" si="833"/>
        <v>25-29</v>
      </c>
      <c r="AF789" s="45">
        <f t="shared" si="834"/>
        <v>314508</v>
      </c>
      <c r="AG789" s="45">
        <f t="shared" si="835"/>
        <v>205808</v>
      </c>
      <c r="AH789" s="45">
        <f t="shared" si="836"/>
        <v>173826</v>
      </c>
      <c r="AI789" s="45">
        <f t="shared" si="846"/>
        <v>31982</v>
      </c>
      <c r="AJ789" s="1">
        <f t="shared" si="837"/>
        <v>2339</v>
      </c>
      <c r="AK789" s="1">
        <f t="shared" si="838"/>
        <v>2766</v>
      </c>
    </row>
    <row r="790" spans="1:37" ht="15" thickBot="1" x14ac:dyDescent="0.4">
      <c r="A790" s="54" t="str">
        <f t="shared" si="847"/>
        <v>30-34</v>
      </c>
      <c r="B790" s="55">
        <f t="shared" si="848"/>
        <v>356228</v>
      </c>
      <c r="C790" s="55">
        <f t="shared" si="828"/>
        <v>239392</v>
      </c>
      <c r="D790" s="55">
        <f t="shared" si="829"/>
        <v>67.2</v>
      </c>
      <c r="E790" s="55">
        <f t="shared" si="830"/>
        <v>207065</v>
      </c>
      <c r="F790" s="55"/>
      <c r="G790" s="55">
        <f t="shared" si="831"/>
        <v>58.1</v>
      </c>
      <c r="H790" s="55">
        <f t="shared" si="832"/>
        <v>446457</v>
      </c>
      <c r="J790" s="76" t="s">
        <v>312</v>
      </c>
      <c r="K790" s="24">
        <v>356228</v>
      </c>
      <c r="L790" s="24">
        <v>241890</v>
      </c>
      <c r="M790" s="76">
        <v>67.900000000000006</v>
      </c>
      <c r="N790" s="24">
        <v>209920</v>
      </c>
      <c r="O790" s="76">
        <v>58.9</v>
      </c>
      <c r="P790" s="76"/>
      <c r="Q790" s="24">
        <v>451810</v>
      </c>
      <c r="S790" s="57" t="str">
        <f t="shared" si="839"/>
        <v>30-34</v>
      </c>
      <c r="T790" s="56">
        <f t="shared" si="840"/>
        <v>2498</v>
      </c>
      <c r="U790" s="56">
        <f t="shared" si="841"/>
        <v>2855</v>
      </c>
      <c r="V790" s="56"/>
      <c r="W790" s="56">
        <f t="shared" si="842"/>
        <v>5353</v>
      </c>
      <c r="X790" s="62">
        <f t="shared" si="843"/>
        <v>0.22614521093608547</v>
      </c>
      <c r="Y790" s="55">
        <f t="shared" si="844"/>
        <v>416.33333333333331</v>
      </c>
      <c r="Z790" s="55">
        <f t="shared" si="845"/>
        <v>475.83333333333331</v>
      </c>
      <c r="AA790" s="90"/>
      <c r="AB790" s="35">
        <f t="shared" si="850"/>
        <v>6</v>
      </c>
      <c r="AC790" s="51" t="s">
        <v>366</v>
      </c>
      <c r="AD790" s="2">
        <v>0.7</v>
      </c>
      <c r="AE790" s="47" t="str">
        <f t="shared" si="833"/>
        <v>30-34</v>
      </c>
      <c r="AF790" s="45">
        <f t="shared" si="834"/>
        <v>356228</v>
      </c>
      <c r="AG790" s="45">
        <f t="shared" si="835"/>
        <v>241890</v>
      </c>
      <c r="AH790" s="45">
        <f t="shared" si="836"/>
        <v>209920</v>
      </c>
      <c r="AI790" s="45">
        <f t="shared" si="846"/>
        <v>31970</v>
      </c>
      <c r="AJ790" s="1">
        <f t="shared" si="837"/>
        <v>2498</v>
      </c>
      <c r="AK790" s="1">
        <f t="shared" si="838"/>
        <v>2855</v>
      </c>
    </row>
    <row r="791" spans="1:37" ht="15" thickBot="1" x14ac:dyDescent="0.4">
      <c r="A791" s="54" t="str">
        <f t="shared" si="847"/>
        <v>35-39</v>
      </c>
      <c r="B791" s="55">
        <f t="shared" si="848"/>
        <v>359302</v>
      </c>
      <c r="C791" s="55">
        <f t="shared" si="828"/>
        <v>256929</v>
      </c>
      <c r="D791" s="55">
        <f t="shared" si="829"/>
        <v>71.5</v>
      </c>
      <c r="E791" s="55">
        <f t="shared" si="830"/>
        <v>226909</v>
      </c>
      <c r="F791" s="55"/>
      <c r="G791" s="55">
        <f t="shared" si="831"/>
        <v>63.1</v>
      </c>
      <c r="H791" s="55">
        <f t="shared" si="832"/>
        <v>483838</v>
      </c>
      <c r="J791" s="75" t="s">
        <v>313</v>
      </c>
      <c r="K791" s="22">
        <v>359302</v>
      </c>
      <c r="L791" s="22">
        <v>259461</v>
      </c>
      <c r="M791" s="75">
        <v>72.2</v>
      </c>
      <c r="N791" s="22">
        <v>229853</v>
      </c>
      <c r="O791" s="75">
        <v>64</v>
      </c>
      <c r="P791" s="75"/>
      <c r="Q791" s="22">
        <v>489314</v>
      </c>
      <c r="S791" s="54" t="str">
        <f t="shared" si="839"/>
        <v>35-39</v>
      </c>
      <c r="T791" s="55">
        <f t="shared" si="840"/>
        <v>2532</v>
      </c>
      <c r="U791" s="55">
        <f t="shared" si="841"/>
        <v>2944</v>
      </c>
      <c r="V791" s="55"/>
      <c r="W791" s="55">
        <f t="shared" si="842"/>
        <v>5476</v>
      </c>
      <c r="X791" s="58">
        <f t="shared" si="843"/>
        <v>0.22922324823465509</v>
      </c>
      <c r="Y791" s="55">
        <f t="shared" si="844"/>
        <v>422</v>
      </c>
      <c r="Z791" s="55">
        <f t="shared" si="845"/>
        <v>490.66666666666669</v>
      </c>
      <c r="AA791" s="90"/>
      <c r="AB791" s="35">
        <f t="shared" si="850"/>
        <v>6</v>
      </c>
      <c r="AC791" s="50">
        <f>C805/B805</f>
        <v>0.66413863583578681</v>
      </c>
      <c r="AD791" s="2">
        <f>AC791/AD790</f>
        <v>0.94876947976540982</v>
      </c>
      <c r="AE791" s="47" t="str">
        <f t="shared" si="833"/>
        <v>35-39</v>
      </c>
      <c r="AF791" s="45">
        <f t="shared" si="834"/>
        <v>359302</v>
      </c>
      <c r="AG791" s="45">
        <f t="shared" si="835"/>
        <v>259461</v>
      </c>
      <c r="AH791" s="45">
        <f t="shared" si="836"/>
        <v>229853</v>
      </c>
      <c r="AI791" s="45">
        <f t="shared" si="846"/>
        <v>29608</v>
      </c>
      <c r="AJ791" s="1">
        <f t="shared" si="837"/>
        <v>2532</v>
      </c>
      <c r="AK791" s="1">
        <f t="shared" si="838"/>
        <v>2944</v>
      </c>
    </row>
    <row r="792" spans="1:37" ht="15" thickBot="1" x14ac:dyDescent="0.4">
      <c r="A792" s="54" t="str">
        <f t="shared" si="847"/>
        <v>40-44</v>
      </c>
      <c r="B792" s="55">
        <f t="shared" si="848"/>
        <v>319889</v>
      </c>
      <c r="C792" s="55">
        <f t="shared" si="828"/>
        <v>239831</v>
      </c>
      <c r="D792" s="55">
        <f t="shared" si="829"/>
        <v>75</v>
      </c>
      <c r="E792" s="55">
        <f t="shared" si="830"/>
        <v>216830</v>
      </c>
      <c r="F792" s="55"/>
      <c r="G792" s="55">
        <f t="shared" si="831"/>
        <v>67.8</v>
      </c>
      <c r="H792" s="55">
        <f t="shared" si="832"/>
        <v>456661</v>
      </c>
      <c r="J792" s="76" t="s">
        <v>314</v>
      </c>
      <c r="K792" s="24">
        <v>319889</v>
      </c>
      <c r="L792" s="24">
        <v>241866</v>
      </c>
      <c r="M792" s="76">
        <v>75.599999999999994</v>
      </c>
      <c r="N792" s="24">
        <v>219187</v>
      </c>
      <c r="O792" s="76">
        <v>68.5</v>
      </c>
      <c r="P792" s="76"/>
      <c r="Q792" s="24">
        <v>461053</v>
      </c>
      <c r="S792" s="57" t="str">
        <f t="shared" si="839"/>
        <v>40-44</v>
      </c>
      <c r="T792" s="56">
        <f t="shared" si="840"/>
        <v>2035</v>
      </c>
      <c r="U792" s="56">
        <f t="shared" si="841"/>
        <v>2357</v>
      </c>
      <c r="V792" s="56"/>
      <c r="W792" s="56">
        <f t="shared" si="842"/>
        <v>4392</v>
      </c>
      <c r="X792" s="62">
        <f t="shared" si="843"/>
        <v>0.18422958537026979</v>
      </c>
      <c r="Y792" s="55">
        <f t="shared" si="844"/>
        <v>339.16666666666669</v>
      </c>
      <c r="Z792" s="55">
        <f t="shared" si="845"/>
        <v>392.83333333333331</v>
      </c>
      <c r="AA792" s="90"/>
      <c r="AB792" s="35">
        <f t="shared" si="850"/>
        <v>6</v>
      </c>
      <c r="AC792" s="52" t="s">
        <v>367</v>
      </c>
      <c r="AD792" s="2">
        <v>0.7</v>
      </c>
      <c r="AE792" s="47" t="str">
        <f t="shared" si="833"/>
        <v>40-44</v>
      </c>
      <c r="AF792" s="45">
        <f t="shared" si="834"/>
        <v>319889</v>
      </c>
      <c r="AG792" s="45">
        <f t="shared" si="835"/>
        <v>241866</v>
      </c>
      <c r="AH792" s="45">
        <f t="shared" si="836"/>
        <v>219187</v>
      </c>
      <c r="AI792" s="45">
        <f t="shared" si="846"/>
        <v>22679</v>
      </c>
      <c r="AJ792" s="1">
        <f t="shared" si="837"/>
        <v>2035</v>
      </c>
      <c r="AK792" s="1">
        <f t="shared" si="838"/>
        <v>2357</v>
      </c>
    </row>
    <row r="793" spans="1:37" ht="15" thickBot="1" x14ac:dyDescent="0.4">
      <c r="A793" s="54" t="str">
        <f t="shared" si="847"/>
        <v>45-49</v>
      </c>
      <c r="B793" s="55">
        <f t="shared" si="848"/>
        <v>288547</v>
      </c>
      <c r="C793" s="55">
        <f t="shared" si="828"/>
        <v>223103</v>
      </c>
      <c r="D793" s="55">
        <f t="shared" si="829"/>
        <v>77.3</v>
      </c>
      <c r="E793" s="55">
        <f t="shared" si="830"/>
        <v>203848</v>
      </c>
      <c r="F793" s="55"/>
      <c r="G793" s="55">
        <f t="shared" si="831"/>
        <v>70.7</v>
      </c>
      <c r="H793" s="55">
        <f t="shared" si="832"/>
        <v>426951</v>
      </c>
      <c r="J793" s="75" t="s">
        <v>315</v>
      </c>
      <c r="K793" s="22">
        <v>288547</v>
      </c>
      <c r="L793" s="22">
        <v>224694</v>
      </c>
      <c r="M793" s="75">
        <v>77.900000000000006</v>
      </c>
      <c r="N793" s="22">
        <v>205746</v>
      </c>
      <c r="O793" s="75">
        <v>71.3</v>
      </c>
      <c r="P793" s="75"/>
      <c r="Q793" s="22">
        <v>430440</v>
      </c>
      <c r="S793" s="54" t="str">
        <f t="shared" si="839"/>
        <v>45-49</v>
      </c>
      <c r="T793" s="55">
        <f t="shared" si="840"/>
        <v>1591</v>
      </c>
      <c r="U793" s="55">
        <f t="shared" si="841"/>
        <v>1898</v>
      </c>
      <c r="V793" s="55"/>
      <c r="W793" s="55">
        <f t="shared" si="842"/>
        <v>3489</v>
      </c>
      <c r="X793" s="58">
        <f t="shared" si="843"/>
        <v>0.14403403947130183</v>
      </c>
      <c r="Y793" s="55">
        <f t="shared" si="844"/>
        <v>265.16666666666669</v>
      </c>
      <c r="Z793" s="55">
        <f t="shared" si="845"/>
        <v>316.33333333333331</v>
      </c>
      <c r="AA793" s="90"/>
      <c r="AB793" s="35">
        <f t="shared" si="850"/>
        <v>6</v>
      </c>
      <c r="AC793" s="50">
        <f>E805/B805</f>
        <v>0.59472098676424789</v>
      </c>
      <c r="AD793" s="2">
        <f>AC793/AD792</f>
        <v>0.84960140966321129</v>
      </c>
      <c r="AE793" s="47" t="str">
        <f t="shared" si="833"/>
        <v>45-49</v>
      </c>
      <c r="AF793" s="45">
        <f t="shared" si="834"/>
        <v>288547</v>
      </c>
      <c r="AG793" s="45">
        <f t="shared" si="835"/>
        <v>224694</v>
      </c>
      <c r="AH793" s="45">
        <f t="shared" si="836"/>
        <v>205746</v>
      </c>
      <c r="AI793" s="45">
        <f t="shared" si="846"/>
        <v>18948</v>
      </c>
      <c r="AJ793" s="1">
        <f t="shared" si="837"/>
        <v>1591</v>
      </c>
      <c r="AK793" s="1">
        <f t="shared" si="838"/>
        <v>1898</v>
      </c>
    </row>
    <row r="794" spans="1:37" ht="15" thickBot="1" x14ac:dyDescent="0.4">
      <c r="A794" s="54" t="str">
        <f t="shared" si="847"/>
        <v>50-54</v>
      </c>
      <c r="B794" s="55">
        <f t="shared" si="848"/>
        <v>266491</v>
      </c>
      <c r="C794" s="55">
        <f t="shared" si="828"/>
        <v>214610</v>
      </c>
      <c r="D794" s="55">
        <f t="shared" si="829"/>
        <v>80.5</v>
      </c>
      <c r="E794" s="55">
        <f t="shared" si="830"/>
        <v>198132</v>
      </c>
      <c r="F794" s="55"/>
      <c r="G794" s="55">
        <f t="shared" si="831"/>
        <v>74.3</v>
      </c>
      <c r="H794" s="55">
        <f t="shared" si="832"/>
        <v>412742</v>
      </c>
      <c r="J794" s="76" t="s">
        <v>316</v>
      </c>
      <c r="K794" s="24">
        <v>266491</v>
      </c>
      <c r="L794" s="24">
        <v>215997</v>
      </c>
      <c r="M794" s="76">
        <v>81</v>
      </c>
      <c r="N794" s="24">
        <v>199743</v>
      </c>
      <c r="O794" s="76">
        <v>75</v>
      </c>
      <c r="P794" s="76"/>
      <c r="Q794" s="24">
        <v>415740</v>
      </c>
      <c r="S794" s="57" t="str">
        <f t="shared" si="839"/>
        <v>50-54</v>
      </c>
      <c r="T794" s="56">
        <f t="shared" si="840"/>
        <v>1387</v>
      </c>
      <c r="U794" s="56">
        <f t="shared" si="841"/>
        <v>1611</v>
      </c>
      <c r="V794" s="56"/>
      <c r="W794" s="56">
        <f t="shared" si="842"/>
        <v>2998</v>
      </c>
      <c r="X794" s="62">
        <f t="shared" si="843"/>
        <v>0.12556581567988412</v>
      </c>
      <c r="Y794" s="55">
        <f t="shared" si="844"/>
        <v>231.16666666666666</v>
      </c>
      <c r="Z794" s="55">
        <f t="shared" si="845"/>
        <v>268.5</v>
      </c>
      <c r="AA794" s="90"/>
      <c r="AB794" s="35">
        <f t="shared" si="850"/>
        <v>6</v>
      </c>
      <c r="AC794" s="35"/>
      <c r="AD794" s="36"/>
      <c r="AE794" s="47" t="str">
        <f t="shared" si="833"/>
        <v>50-54</v>
      </c>
      <c r="AF794" s="45">
        <f t="shared" si="834"/>
        <v>266491</v>
      </c>
      <c r="AG794" s="45">
        <f t="shared" si="835"/>
        <v>215997</v>
      </c>
      <c r="AH794" s="45">
        <f t="shared" si="836"/>
        <v>199743</v>
      </c>
      <c r="AI794" s="45">
        <f t="shared" si="846"/>
        <v>16254</v>
      </c>
      <c r="AJ794" s="1">
        <f t="shared" si="837"/>
        <v>1387</v>
      </c>
      <c r="AK794" s="1">
        <f t="shared" si="838"/>
        <v>1611</v>
      </c>
    </row>
    <row r="795" spans="1:37" ht="15" thickBot="1" x14ac:dyDescent="0.4">
      <c r="A795" s="54" t="str">
        <f t="shared" si="847"/>
        <v>55-59</v>
      </c>
      <c r="B795" s="55">
        <f t="shared" si="848"/>
        <v>284260</v>
      </c>
      <c r="C795" s="55">
        <f t="shared" si="828"/>
        <v>230430</v>
      </c>
      <c r="D795" s="55">
        <f t="shared" si="829"/>
        <v>81.099999999999994</v>
      </c>
      <c r="E795" s="55">
        <f t="shared" si="830"/>
        <v>213464</v>
      </c>
      <c r="F795" s="55"/>
      <c r="G795" s="55">
        <f t="shared" si="831"/>
        <v>75.099999999999994</v>
      </c>
      <c r="H795" s="55">
        <f t="shared" si="832"/>
        <v>443894</v>
      </c>
      <c r="J795" s="75" t="s">
        <v>317</v>
      </c>
      <c r="K795" s="22">
        <v>284260</v>
      </c>
      <c r="L795" s="22">
        <v>231550</v>
      </c>
      <c r="M795" s="75">
        <v>81.5</v>
      </c>
      <c r="N795" s="22">
        <v>214859</v>
      </c>
      <c r="O795" s="75">
        <v>75.599999999999994</v>
      </c>
      <c r="P795" s="75"/>
      <c r="Q795" s="22">
        <v>446409</v>
      </c>
      <c r="S795" s="54" t="str">
        <f t="shared" si="839"/>
        <v>55-59</v>
      </c>
      <c r="T795" s="55">
        <f t="shared" si="840"/>
        <v>1120</v>
      </c>
      <c r="U795" s="55">
        <f t="shared" si="841"/>
        <v>1395</v>
      </c>
      <c r="V795" s="55"/>
      <c r="W795" s="55">
        <f t="shared" si="842"/>
        <v>2515</v>
      </c>
      <c r="X795" s="58">
        <f t="shared" si="843"/>
        <v>0.10139416983523447</v>
      </c>
      <c r="Y795" s="55">
        <f t="shared" si="844"/>
        <v>186.66666666666666</v>
      </c>
      <c r="Z795" s="55">
        <f t="shared" si="845"/>
        <v>232.5</v>
      </c>
      <c r="AA795" s="90"/>
      <c r="AB795" s="35">
        <f t="shared" si="850"/>
        <v>6</v>
      </c>
      <c r="AC795" s="65">
        <f>J783</f>
        <v>44445</v>
      </c>
      <c r="AD795" s="36"/>
      <c r="AE795" s="47" t="str">
        <f t="shared" si="833"/>
        <v>55-59</v>
      </c>
      <c r="AF795" s="45">
        <f t="shared" si="834"/>
        <v>284260</v>
      </c>
      <c r="AG795" s="45">
        <f t="shared" si="835"/>
        <v>231550</v>
      </c>
      <c r="AH795" s="45">
        <f t="shared" si="836"/>
        <v>214859</v>
      </c>
      <c r="AI795" s="45">
        <f t="shared" si="846"/>
        <v>16691</v>
      </c>
      <c r="AJ795" s="1">
        <f t="shared" si="837"/>
        <v>1120</v>
      </c>
      <c r="AK795" s="1">
        <f t="shared" si="838"/>
        <v>1395</v>
      </c>
    </row>
    <row r="796" spans="1:37" ht="15" thickBot="1" x14ac:dyDescent="0.4">
      <c r="A796" s="54" t="str">
        <f t="shared" si="847"/>
        <v>60-64</v>
      </c>
      <c r="B796" s="55">
        <f t="shared" si="848"/>
        <v>264339</v>
      </c>
      <c r="C796" s="55">
        <f t="shared" si="828"/>
        <v>229257</v>
      </c>
      <c r="D796" s="55">
        <f t="shared" si="829"/>
        <v>86.7</v>
      </c>
      <c r="E796" s="55">
        <f t="shared" si="830"/>
        <v>216196</v>
      </c>
      <c r="F796" s="55"/>
      <c r="G796" s="55">
        <f t="shared" si="831"/>
        <v>81.8</v>
      </c>
      <c r="H796" s="55">
        <f t="shared" si="832"/>
        <v>445453</v>
      </c>
      <c r="J796" s="76" t="s">
        <v>318</v>
      </c>
      <c r="K796" s="24">
        <v>264339</v>
      </c>
      <c r="L796" s="24">
        <v>230054</v>
      </c>
      <c r="M796" s="76">
        <v>87</v>
      </c>
      <c r="N796" s="24">
        <v>217263</v>
      </c>
      <c r="O796" s="76">
        <v>82.2</v>
      </c>
      <c r="P796" s="76"/>
      <c r="Q796" s="24">
        <v>447317</v>
      </c>
      <c r="S796" s="57" t="str">
        <f t="shared" si="839"/>
        <v>60-64</v>
      </c>
      <c r="T796" s="56">
        <f t="shared" si="840"/>
        <v>797</v>
      </c>
      <c r="U796" s="56">
        <f t="shared" si="841"/>
        <v>1067</v>
      </c>
      <c r="V796" s="56"/>
      <c r="W796" s="56">
        <f t="shared" si="842"/>
        <v>1864</v>
      </c>
      <c r="X796" s="62">
        <f t="shared" si="843"/>
        <v>7.2152815498823103E-2</v>
      </c>
      <c r="Y796" s="55">
        <f t="shared" si="844"/>
        <v>132.83333333333334</v>
      </c>
      <c r="Z796" s="55">
        <f t="shared" si="845"/>
        <v>177.83333333333334</v>
      </c>
      <c r="AA796" s="90"/>
      <c r="AB796" s="35">
        <f t="shared" si="850"/>
        <v>6</v>
      </c>
      <c r="AC796" s="49" t="s">
        <v>365</v>
      </c>
      <c r="AD796" s="35"/>
      <c r="AE796" s="47" t="str">
        <f t="shared" si="833"/>
        <v>60-64</v>
      </c>
      <c r="AF796" s="45">
        <f t="shared" si="834"/>
        <v>264339</v>
      </c>
      <c r="AG796" s="45">
        <f t="shared" si="835"/>
        <v>230054</v>
      </c>
      <c r="AH796" s="45">
        <f t="shared" si="836"/>
        <v>217263</v>
      </c>
      <c r="AI796" s="45">
        <f t="shared" si="846"/>
        <v>12791</v>
      </c>
      <c r="AJ796" s="1">
        <f t="shared" si="837"/>
        <v>797</v>
      </c>
      <c r="AK796" s="1">
        <f t="shared" si="838"/>
        <v>1067</v>
      </c>
    </row>
    <row r="797" spans="1:37" ht="15" thickBot="1" x14ac:dyDescent="0.4">
      <c r="A797" s="54" t="str">
        <f t="shared" si="847"/>
        <v>65-69</v>
      </c>
      <c r="B797" s="55">
        <f t="shared" si="848"/>
        <v>210073</v>
      </c>
      <c r="C797" s="55">
        <f t="shared" si="828"/>
        <v>191377</v>
      </c>
      <c r="D797" s="55">
        <f t="shared" si="829"/>
        <v>91.1</v>
      </c>
      <c r="E797" s="55">
        <f t="shared" si="830"/>
        <v>184576</v>
      </c>
      <c r="F797" s="55"/>
      <c r="G797" s="55">
        <f t="shared" si="831"/>
        <v>87.9</v>
      </c>
      <c r="H797" s="55">
        <f t="shared" si="832"/>
        <v>375953</v>
      </c>
      <c r="J797" s="75" t="s">
        <v>319</v>
      </c>
      <c r="K797" s="22">
        <v>210073</v>
      </c>
      <c r="L797" s="22">
        <v>191839</v>
      </c>
      <c r="M797" s="75">
        <v>91.3</v>
      </c>
      <c r="N797" s="22">
        <v>185193</v>
      </c>
      <c r="O797" s="75">
        <v>88.2</v>
      </c>
      <c r="P797" s="75"/>
      <c r="Q797" s="22">
        <v>377032</v>
      </c>
      <c r="S797" s="54" t="str">
        <f t="shared" si="839"/>
        <v>65-69</v>
      </c>
      <c r="T797" s="55">
        <f t="shared" si="840"/>
        <v>462</v>
      </c>
      <c r="U797" s="55">
        <f t="shared" si="841"/>
        <v>617</v>
      </c>
      <c r="V797" s="55"/>
      <c r="W797" s="55">
        <f t="shared" si="842"/>
        <v>1079</v>
      </c>
      <c r="X797" s="58">
        <f t="shared" si="843"/>
        <v>4.1825095057034217E-2</v>
      </c>
      <c r="Y797" s="55">
        <f t="shared" si="844"/>
        <v>77</v>
      </c>
      <c r="Z797" s="55">
        <f t="shared" si="845"/>
        <v>102.83333333333333</v>
      </c>
      <c r="AA797" s="90"/>
      <c r="AB797" s="35">
        <f t="shared" si="850"/>
        <v>6</v>
      </c>
      <c r="AC797" s="51" t="s">
        <v>366</v>
      </c>
      <c r="AD797" s="2">
        <v>0.7</v>
      </c>
      <c r="AE797" s="47" t="str">
        <f t="shared" si="833"/>
        <v>65-69</v>
      </c>
      <c r="AF797" s="45">
        <f t="shared" si="834"/>
        <v>210073</v>
      </c>
      <c r="AG797" s="45">
        <f t="shared" si="835"/>
        <v>191839</v>
      </c>
      <c r="AH797" s="45">
        <f t="shared" si="836"/>
        <v>185193</v>
      </c>
      <c r="AI797" s="45">
        <f t="shared" si="846"/>
        <v>6646</v>
      </c>
      <c r="AJ797" s="1">
        <f t="shared" si="837"/>
        <v>462</v>
      </c>
      <c r="AK797" s="1">
        <f t="shared" si="838"/>
        <v>617</v>
      </c>
    </row>
    <row r="798" spans="1:37" ht="15" thickBot="1" x14ac:dyDescent="0.4">
      <c r="A798" s="54" t="str">
        <f t="shared" si="847"/>
        <v>70-74</v>
      </c>
      <c r="B798" s="55">
        <f t="shared" si="848"/>
        <v>157657</v>
      </c>
      <c r="C798" s="55">
        <f t="shared" si="828"/>
        <v>146576</v>
      </c>
      <c r="D798" s="55">
        <f t="shared" si="829"/>
        <v>93</v>
      </c>
      <c r="E798" s="55">
        <f t="shared" si="830"/>
        <v>144399</v>
      </c>
      <c r="F798" s="55"/>
      <c r="G798" s="55">
        <f t="shared" si="831"/>
        <v>91.6</v>
      </c>
      <c r="H798" s="55">
        <f t="shared" si="832"/>
        <v>290975</v>
      </c>
      <c r="J798" s="76" t="s">
        <v>320</v>
      </c>
      <c r="K798" s="24">
        <v>157657</v>
      </c>
      <c r="L798" s="24">
        <v>146846</v>
      </c>
      <c r="M798" s="76">
        <v>93.1</v>
      </c>
      <c r="N798" s="24">
        <v>144787</v>
      </c>
      <c r="O798" s="76">
        <v>91.8</v>
      </c>
      <c r="P798" s="76"/>
      <c r="Q798" s="24">
        <v>291633</v>
      </c>
      <c r="S798" s="57" t="str">
        <f t="shared" si="839"/>
        <v>70-74</v>
      </c>
      <c r="T798" s="56">
        <f t="shared" si="840"/>
        <v>270</v>
      </c>
      <c r="U798" s="56">
        <f t="shared" si="841"/>
        <v>388</v>
      </c>
      <c r="V798" s="56"/>
      <c r="W798" s="56">
        <f t="shared" si="842"/>
        <v>658</v>
      </c>
      <c r="X798" s="62">
        <f t="shared" si="843"/>
        <v>2.4443237370994023E-2</v>
      </c>
      <c r="Y798" s="55">
        <f t="shared" si="844"/>
        <v>45</v>
      </c>
      <c r="Z798" s="55">
        <f t="shared" si="845"/>
        <v>64.666666666666671</v>
      </c>
      <c r="AA798" s="90"/>
      <c r="AB798" s="35">
        <f t="shared" si="850"/>
        <v>6</v>
      </c>
      <c r="AC798" s="50">
        <f>L804/K804</f>
        <v>0.78621029794158159</v>
      </c>
      <c r="AD798" s="2">
        <f>AC798/AD797</f>
        <v>1.1231575684879738</v>
      </c>
      <c r="AE798" s="48" t="str">
        <f t="shared" si="833"/>
        <v>70-74</v>
      </c>
      <c r="AF798" s="45">
        <f t="shared" si="834"/>
        <v>157657</v>
      </c>
      <c r="AG798" s="45">
        <f t="shared" si="835"/>
        <v>146846</v>
      </c>
      <c r="AH798" s="45">
        <f t="shared" si="836"/>
        <v>144787</v>
      </c>
      <c r="AI798" s="46">
        <f t="shared" si="846"/>
        <v>2059</v>
      </c>
      <c r="AJ798" s="1">
        <f t="shared" si="837"/>
        <v>270</v>
      </c>
      <c r="AK798" s="1">
        <f t="shared" si="838"/>
        <v>388</v>
      </c>
    </row>
    <row r="799" spans="1:37" ht="15" thickBot="1" x14ac:dyDescent="0.4">
      <c r="A799" s="54" t="str">
        <f t="shared" si="847"/>
        <v>75-79</v>
      </c>
      <c r="B799" s="55">
        <f t="shared" si="848"/>
        <v>102977</v>
      </c>
      <c r="C799" s="55">
        <f t="shared" si="828"/>
        <v>94320</v>
      </c>
      <c r="D799" s="55">
        <f t="shared" si="829"/>
        <v>91.6</v>
      </c>
      <c r="E799" s="55">
        <f t="shared" si="830"/>
        <v>92769</v>
      </c>
      <c r="F799" s="55"/>
      <c r="G799" s="55">
        <f t="shared" si="831"/>
        <v>90.1</v>
      </c>
      <c r="H799" s="55">
        <f t="shared" si="832"/>
        <v>187089</v>
      </c>
      <c r="J799" s="75" t="s">
        <v>321</v>
      </c>
      <c r="K799" s="22">
        <v>102977</v>
      </c>
      <c r="L799" s="22">
        <v>94428</v>
      </c>
      <c r="M799" s="75">
        <v>91.7</v>
      </c>
      <c r="N799" s="22">
        <v>92942</v>
      </c>
      <c r="O799" s="75">
        <v>90.3</v>
      </c>
      <c r="P799" s="75"/>
      <c r="Q799" s="22">
        <v>187370</v>
      </c>
      <c r="S799" s="54" t="str">
        <f t="shared" si="839"/>
        <v>75-79</v>
      </c>
      <c r="T799" s="55">
        <f t="shared" si="840"/>
        <v>108</v>
      </c>
      <c r="U799" s="55">
        <f t="shared" si="841"/>
        <v>173</v>
      </c>
      <c r="V799" s="55"/>
      <c r="W799" s="55">
        <f t="shared" si="842"/>
        <v>281</v>
      </c>
      <c r="X799" s="58">
        <f t="shared" si="843"/>
        <v>9.7772949483976093E-3</v>
      </c>
      <c r="Y799" s="55">
        <f t="shared" si="844"/>
        <v>18</v>
      </c>
      <c r="Z799" s="55">
        <f t="shared" si="845"/>
        <v>28.833333333333332</v>
      </c>
      <c r="AA799" s="90"/>
      <c r="AB799" s="35">
        <f t="shared" si="850"/>
        <v>6</v>
      </c>
      <c r="AC799" s="51" t="s">
        <v>367</v>
      </c>
      <c r="AD799" s="2">
        <v>0.7</v>
      </c>
      <c r="AE799" s="48" t="str">
        <f t="shared" si="833"/>
        <v>75-79</v>
      </c>
      <c r="AF799" s="45">
        <f t="shared" si="834"/>
        <v>102977</v>
      </c>
      <c r="AG799" s="45">
        <f t="shared" si="835"/>
        <v>94428</v>
      </c>
      <c r="AH799" s="45">
        <f t="shared" si="836"/>
        <v>92942</v>
      </c>
      <c r="AI799" s="46">
        <f t="shared" si="846"/>
        <v>1486</v>
      </c>
      <c r="AJ799" s="1">
        <f t="shared" si="837"/>
        <v>108</v>
      </c>
      <c r="AK799" s="1">
        <f t="shared" si="838"/>
        <v>173</v>
      </c>
    </row>
    <row r="800" spans="1:37" ht="15" thickBot="1" x14ac:dyDescent="0.4">
      <c r="A800" s="54" t="str">
        <f t="shared" si="847"/>
        <v>80-84</v>
      </c>
      <c r="B800" s="55">
        <f t="shared" si="848"/>
        <v>68566</v>
      </c>
      <c r="C800" s="55">
        <f t="shared" si="828"/>
        <v>62440</v>
      </c>
      <c r="D800" s="55">
        <f t="shared" si="829"/>
        <v>91.1</v>
      </c>
      <c r="E800" s="55">
        <f t="shared" si="830"/>
        <v>61365</v>
      </c>
      <c r="F800" s="55"/>
      <c r="G800" s="55">
        <f t="shared" si="831"/>
        <v>89.5</v>
      </c>
      <c r="H800" s="55">
        <f t="shared" si="832"/>
        <v>123805</v>
      </c>
      <c r="J800" s="76" t="s">
        <v>322</v>
      </c>
      <c r="K800" s="24">
        <v>68566</v>
      </c>
      <c r="L800" s="24">
        <v>62507</v>
      </c>
      <c r="M800" s="76">
        <v>91.2</v>
      </c>
      <c r="N800" s="24">
        <v>61455</v>
      </c>
      <c r="O800" s="76">
        <v>89.6</v>
      </c>
      <c r="P800" s="76"/>
      <c r="Q800" s="24">
        <v>123962</v>
      </c>
      <c r="S800" s="57" t="str">
        <f t="shared" si="839"/>
        <v>80-84</v>
      </c>
      <c r="T800" s="56">
        <f t="shared" si="840"/>
        <v>67</v>
      </c>
      <c r="U800" s="56">
        <f t="shared" si="841"/>
        <v>90</v>
      </c>
      <c r="V800" s="56"/>
      <c r="W800" s="56">
        <f t="shared" si="842"/>
        <v>157</v>
      </c>
      <c r="X800" s="62">
        <f t="shared" si="843"/>
        <v>6.0655440883577768E-3</v>
      </c>
      <c r="Y800" s="55">
        <f t="shared" si="844"/>
        <v>11.166666666666666</v>
      </c>
      <c r="Z800" s="55">
        <f t="shared" si="845"/>
        <v>15</v>
      </c>
      <c r="AA800" s="90"/>
      <c r="AB800" s="35">
        <f t="shared" si="850"/>
        <v>6</v>
      </c>
      <c r="AC800" s="50">
        <f>N804/K804</f>
        <v>0.70566929175728632</v>
      </c>
      <c r="AD800" s="2">
        <f>AC800/AD799</f>
        <v>1.0080989882246949</v>
      </c>
      <c r="AE800" s="48" t="str">
        <f t="shared" si="833"/>
        <v>80-84</v>
      </c>
      <c r="AF800" s="45">
        <f t="shared" si="834"/>
        <v>68566</v>
      </c>
      <c r="AG800" s="45">
        <f t="shared" si="835"/>
        <v>62507</v>
      </c>
      <c r="AH800" s="45">
        <f t="shared" si="836"/>
        <v>61455</v>
      </c>
      <c r="AI800" s="46">
        <f t="shared" si="846"/>
        <v>1052</v>
      </c>
      <c r="AJ800" s="1">
        <f t="shared" si="837"/>
        <v>67</v>
      </c>
      <c r="AK800" s="1">
        <f t="shared" si="838"/>
        <v>90</v>
      </c>
    </row>
    <row r="801" spans="1:37" ht="15" thickBot="1" x14ac:dyDescent="0.4">
      <c r="A801" s="54" t="str">
        <f t="shared" si="847"/>
        <v>85-89</v>
      </c>
      <c r="B801" s="55">
        <f t="shared" si="848"/>
        <v>44034</v>
      </c>
      <c r="C801" s="55">
        <f t="shared" si="828"/>
        <v>39850</v>
      </c>
      <c r="D801" s="55">
        <f t="shared" si="829"/>
        <v>90.5</v>
      </c>
      <c r="E801" s="55">
        <f t="shared" si="830"/>
        <v>39099</v>
      </c>
      <c r="F801" s="55"/>
      <c r="G801" s="55">
        <f t="shared" si="831"/>
        <v>88.8</v>
      </c>
      <c r="H801" s="55">
        <f t="shared" si="832"/>
        <v>78949</v>
      </c>
      <c r="J801" s="75" t="s">
        <v>323</v>
      </c>
      <c r="K801" s="22">
        <v>44034</v>
      </c>
      <c r="L801" s="22">
        <v>39893</v>
      </c>
      <c r="M801" s="75">
        <v>90.6</v>
      </c>
      <c r="N801" s="22">
        <v>39149</v>
      </c>
      <c r="O801" s="75">
        <v>88.9</v>
      </c>
      <c r="P801" s="75"/>
      <c r="Q801" s="22">
        <v>79042</v>
      </c>
      <c r="S801" s="54" t="str">
        <f t="shared" si="839"/>
        <v>85-89</v>
      </c>
      <c r="T801" s="55">
        <f t="shared" si="840"/>
        <v>43</v>
      </c>
      <c r="U801" s="55">
        <f t="shared" si="841"/>
        <v>50</v>
      </c>
      <c r="V801" s="55"/>
      <c r="W801" s="55">
        <f t="shared" si="842"/>
        <v>93</v>
      </c>
      <c r="X801" s="58">
        <f t="shared" si="843"/>
        <v>3.8928118776027521E-3</v>
      </c>
      <c r="Y801" s="55">
        <f t="shared" si="844"/>
        <v>7.166666666666667</v>
      </c>
      <c r="Z801" s="55">
        <f t="shared" si="845"/>
        <v>8.3333333333333339</v>
      </c>
      <c r="AA801" s="90"/>
      <c r="AB801" s="35">
        <f t="shared" si="850"/>
        <v>6</v>
      </c>
      <c r="AC801" s="49" t="s">
        <v>362</v>
      </c>
      <c r="AD801" s="35"/>
      <c r="AE801" s="48" t="str">
        <f t="shared" si="833"/>
        <v>85-89</v>
      </c>
      <c r="AF801" s="45">
        <f t="shared" si="834"/>
        <v>44034</v>
      </c>
      <c r="AG801" s="45">
        <f t="shared" si="835"/>
        <v>39893</v>
      </c>
      <c r="AH801" s="45">
        <f t="shared" si="836"/>
        <v>39149</v>
      </c>
      <c r="AI801" s="46">
        <f t="shared" si="846"/>
        <v>744</v>
      </c>
      <c r="AJ801" s="1">
        <f t="shared" si="837"/>
        <v>43</v>
      </c>
      <c r="AK801" s="1">
        <f t="shared" si="838"/>
        <v>50</v>
      </c>
    </row>
    <row r="802" spans="1:37" ht="15" thickBot="1" x14ac:dyDescent="0.4">
      <c r="A802" s="54" t="str">
        <f t="shared" si="847"/>
        <v>90+</v>
      </c>
      <c r="B802" s="55">
        <f t="shared" si="848"/>
        <v>27669</v>
      </c>
      <c r="C802" s="55">
        <f t="shared" si="828"/>
        <v>25310</v>
      </c>
      <c r="D802" s="55">
        <f t="shared" si="829"/>
        <v>91.5</v>
      </c>
      <c r="E802" s="55">
        <f t="shared" si="830"/>
        <v>24837</v>
      </c>
      <c r="F802" s="55"/>
      <c r="G802" s="55">
        <f t="shared" si="831"/>
        <v>89.8</v>
      </c>
      <c r="H802" s="55">
        <f t="shared" si="832"/>
        <v>50147</v>
      </c>
      <c r="J802" s="76" t="s">
        <v>324</v>
      </c>
      <c r="K802" s="24">
        <v>27669</v>
      </c>
      <c r="L802" s="24">
        <v>25332</v>
      </c>
      <c r="M802" s="76">
        <v>91.5</v>
      </c>
      <c r="N802" s="24">
        <v>24857</v>
      </c>
      <c r="O802" s="76">
        <v>89.8</v>
      </c>
      <c r="P802" s="76"/>
      <c r="Q802" s="24">
        <v>50189</v>
      </c>
      <c r="S802" s="57" t="str">
        <f t="shared" si="839"/>
        <v>90+</v>
      </c>
      <c r="T802" s="56">
        <f t="shared" si="840"/>
        <v>22</v>
      </c>
      <c r="U802" s="56">
        <f t="shared" si="841"/>
        <v>20</v>
      </c>
      <c r="V802" s="56"/>
      <c r="W802" s="56">
        <f t="shared" si="842"/>
        <v>42</v>
      </c>
      <c r="X802" s="62">
        <f t="shared" si="843"/>
        <v>1.991671193192106E-3</v>
      </c>
      <c r="Y802" s="55">
        <f t="shared" si="844"/>
        <v>3.6666666666666665</v>
      </c>
      <c r="Z802" s="55">
        <f t="shared" si="845"/>
        <v>3.3333333333333335</v>
      </c>
      <c r="AA802" s="90"/>
      <c r="AB802" s="35">
        <f t="shared" si="850"/>
        <v>6</v>
      </c>
      <c r="AC802" s="51" t="s">
        <v>366</v>
      </c>
      <c r="AD802" s="2">
        <v>0.7</v>
      </c>
      <c r="AE802" s="48" t="str">
        <f t="shared" si="833"/>
        <v>90+</v>
      </c>
      <c r="AF802" s="45">
        <f t="shared" si="834"/>
        <v>27669</v>
      </c>
      <c r="AG802" s="45">
        <f t="shared" si="835"/>
        <v>25332</v>
      </c>
      <c r="AH802" s="45">
        <f t="shared" si="836"/>
        <v>24857</v>
      </c>
      <c r="AI802" s="46">
        <f t="shared" si="846"/>
        <v>475</v>
      </c>
      <c r="AJ802" s="1">
        <f t="shared" si="837"/>
        <v>22</v>
      </c>
      <c r="AK802" s="1">
        <f t="shared" si="838"/>
        <v>20</v>
      </c>
    </row>
    <row r="803" spans="1:37" ht="15" thickBot="1" x14ac:dyDescent="0.4">
      <c r="A803" s="54" t="str">
        <f t="shared" si="847"/>
        <v>Unknown</v>
      </c>
      <c r="B803" s="55" t="str">
        <f t="shared" si="848"/>
        <v>NA</v>
      </c>
      <c r="C803" s="55">
        <f t="shared" si="828"/>
        <v>65567</v>
      </c>
      <c r="D803" s="55" t="str">
        <f t="shared" si="829"/>
        <v>NA</v>
      </c>
      <c r="E803" s="55">
        <f t="shared" si="830"/>
        <v>26280</v>
      </c>
      <c r="F803" s="55"/>
      <c r="G803" s="55" t="str">
        <f t="shared" si="831"/>
        <v>NA</v>
      </c>
      <c r="H803" s="55">
        <f t="shared" si="832"/>
        <v>91847</v>
      </c>
      <c r="J803" s="75" t="s">
        <v>325</v>
      </c>
      <c r="K803" s="75" t="s">
        <v>326</v>
      </c>
      <c r="L803" s="22">
        <v>65589</v>
      </c>
      <c r="M803" s="75" t="s">
        <v>326</v>
      </c>
      <c r="N803" s="22">
        <v>26295</v>
      </c>
      <c r="O803" s="75" t="s">
        <v>326</v>
      </c>
      <c r="P803" s="75"/>
      <c r="Q803" s="22">
        <v>91884</v>
      </c>
      <c r="S803" s="54" t="str">
        <f t="shared" si="839"/>
        <v>Unknown</v>
      </c>
      <c r="T803" s="54">
        <f t="shared" si="840"/>
        <v>22</v>
      </c>
      <c r="U803" s="54">
        <f t="shared" si="841"/>
        <v>15</v>
      </c>
      <c r="V803" s="54"/>
      <c r="W803" s="54">
        <f t="shared" si="842"/>
        <v>37</v>
      </c>
      <c r="X803" s="58">
        <f t="shared" si="843"/>
        <v>1.991671193192106E-3</v>
      </c>
      <c r="Y803" s="55">
        <f t="shared" si="844"/>
        <v>3.6666666666666665</v>
      </c>
      <c r="Z803" s="55">
        <f t="shared" si="845"/>
        <v>2.5</v>
      </c>
      <c r="AA803" s="90"/>
      <c r="AB803" s="35">
        <f t="shared" si="850"/>
        <v>6</v>
      </c>
      <c r="AC803" s="50">
        <f>L805/K805</f>
        <v>0.66872966224600494</v>
      </c>
      <c r="AD803" s="2">
        <f>AC803/AD802</f>
        <v>0.95532808892286425</v>
      </c>
      <c r="AE803" s="47" t="str">
        <f t="shared" si="833"/>
        <v>Unknown</v>
      </c>
      <c r="AF803" s="45" t="str">
        <f t="shared" si="834"/>
        <v>NA</v>
      </c>
      <c r="AG803" s="45">
        <f t="shared" si="835"/>
        <v>65589</v>
      </c>
      <c r="AH803" s="45">
        <f t="shared" si="836"/>
        <v>26295</v>
      </c>
      <c r="AI803" s="45">
        <f t="shared" si="846"/>
        <v>39294</v>
      </c>
      <c r="AJ803" s="1">
        <f t="shared" si="837"/>
        <v>22</v>
      </c>
      <c r="AK803" s="1">
        <f t="shared" si="838"/>
        <v>15</v>
      </c>
    </row>
    <row r="804" spans="1:37" ht="15" thickBot="1" x14ac:dyDescent="0.4">
      <c r="A804" s="54" t="str">
        <f t="shared" si="847"/>
        <v>12+</v>
      </c>
      <c r="B804" s="55">
        <f t="shared" si="848"/>
        <v>3761140</v>
      </c>
      <c r="C804" s="55">
        <f t="shared" si="828"/>
        <v>2936746</v>
      </c>
      <c r="D804" s="55">
        <f t="shared" si="829"/>
        <v>78.099999999999994</v>
      </c>
      <c r="E804" s="55">
        <f t="shared" si="830"/>
        <v>2629789</v>
      </c>
      <c r="F804" s="55"/>
      <c r="G804" s="55">
        <f t="shared" si="831"/>
        <v>69.900000000000006</v>
      </c>
      <c r="H804" s="55">
        <f t="shared" si="832"/>
        <v>5566535</v>
      </c>
      <c r="J804" s="76" t="s">
        <v>327</v>
      </c>
      <c r="K804" s="24">
        <v>3761140</v>
      </c>
      <c r="L804" s="24">
        <v>2957047</v>
      </c>
      <c r="M804" s="76">
        <v>78.599999999999994</v>
      </c>
      <c r="N804" s="24">
        <v>2654121</v>
      </c>
      <c r="O804" s="76">
        <v>70.599999999999994</v>
      </c>
      <c r="P804" s="76"/>
      <c r="Q804" s="24">
        <v>5611168</v>
      </c>
      <c r="S804" s="57" t="str">
        <f t="shared" si="839"/>
        <v>12+</v>
      </c>
      <c r="T804" s="60">
        <f>L804-C804</f>
        <v>20301</v>
      </c>
      <c r="U804" s="60">
        <f t="shared" si="841"/>
        <v>24332</v>
      </c>
      <c r="V804" s="60"/>
      <c r="W804" s="63">
        <f t="shared" si="842"/>
        <v>44633</v>
      </c>
      <c r="X804" s="62">
        <f t="shared" si="843"/>
        <v>1.8378598587724062</v>
      </c>
      <c r="Y804" s="60">
        <f t="shared" si="844"/>
        <v>3383.5</v>
      </c>
      <c r="Z804" s="60">
        <f t="shared" si="845"/>
        <v>4055.3333333333335</v>
      </c>
      <c r="AA804" s="91"/>
      <c r="AB804" s="35">
        <f t="shared" si="850"/>
        <v>6</v>
      </c>
      <c r="AC804" s="51" t="s">
        <v>367</v>
      </c>
      <c r="AD804" s="2">
        <v>0.7</v>
      </c>
      <c r="AE804" s="35"/>
      <c r="AF804" s="35"/>
      <c r="AG804" s="38"/>
      <c r="AH804" s="35"/>
      <c r="AI804" s="35"/>
      <c r="AJ804" s="35"/>
      <c r="AK804" s="35"/>
    </row>
    <row r="805" spans="1:37" x14ac:dyDescent="0.35">
      <c r="A805" s="54" t="str">
        <f t="shared" si="847"/>
        <v>ALL</v>
      </c>
      <c r="B805" s="55">
        <f t="shared" si="848"/>
        <v>4421887</v>
      </c>
      <c r="C805" s="55">
        <f t="shared" si="828"/>
        <v>2936746</v>
      </c>
      <c r="D805" s="55">
        <f t="shared" si="829"/>
        <v>66.400000000000006</v>
      </c>
      <c r="E805" s="55">
        <f t="shared" si="830"/>
        <v>2629789</v>
      </c>
      <c r="F805" s="55"/>
      <c r="G805" s="55">
        <f t="shared" si="831"/>
        <v>59.5</v>
      </c>
      <c r="H805" s="55">
        <f t="shared" si="832"/>
        <v>5566535</v>
      </c>
      <c r="J805" s="75" t="s">
        <v>328</v>
      </c>
      <c r="K805" s="22">
        <v>4421887</v>
      </c>
      <c r="L805" s="22">
        <v>2957047</v>
      </c>
      <c r="M805" s="75">
        <v>66.900000000000006</v>
      </c>
      <c r="N805" s="22">
        <v>2654121</v>
      </c>
      <c r="O805" s="75">
        <v>60</v>
      </c>
      <c r="P805" s="75"/>
      <c r="Q805" s="22">
        <v>5611168</v>
      </c>
      <c r="S805" s="54" t="str">
        <f t="shared" si="839"/>
        <v>ALL</v>
      </c>
      <c r="T805" s="60">
        <f t="shared" ref="T805" si="851">L805-C805</f>
        <v>20301</v>
      </c>
      <c r="U805" s="60">
        <f t="shared" si="841"/>
        <v>24332</v>
      </c>
      <c r="V805" s="60"/>
      <c r="W805" s="63">
        <f t="shared" si="842"/>
        <v>44633</v>
      </c>
      <c r="X805" s="58">
        <f t="shared" si="843"/>
        <v>1.8378598587724062</v>
      </c>
      <c r="Y805" s="60">
        <f t="shared" si="844"/>
        <v>3383.5</v>
      </c>
      <c r="Z805" s="60">
        <f t="shared" si="845"/>
        <v>4055.3333333333335</v>
      </c>
      <c r="AA805" s="91"/>
      <c r="AB805" s="35">
        <f t="shared" si="850"/>
        <v>6</v>
      </c>
      <c r="AC805" s="50">
        <f>N805/K805</f>
        <v>0.60022361494086118</v>
      </c>
      <c r="AD805" s="2">
        <f>AC805/AD804</f>
        <v>0.85746230705837312</v>
      </c>
      <c r="AE805" s="35"/>
      <c r="AF805" s="35"/>
      <c r="AG805" s="2">
        <f>T804/L804</f>
        <v>6.8652950054564569E-3</v>
      </c>
      <c r="AH805" s="2">
        <f>U804/N804</f>
        <v>9.1676302625238269E-3</v>
      </c>
      <c r="AI805" s="2">
        <f>W804/Q804</f>
        <v>7.9543153938716506E-3</v>
      </c>
      <c r="AJ805" s="35"/>
      <c r="AK805" s="35"/>
    </row>
    <row r="806" spans="1:37" x14ac:dyDescent="0.35">
      <c r="A806" s="110">
        <f>J783</f>
        <v>44445</v>
      </c>
      <c r="B806" s="110"/>
      <c r="C806" s="110"/>
      <c r="D806" s="110"/>
      <c r="E806" s="110"/>
      <c r="F806" s="110"/>
      <c r="G806" s="110"/>
      <c r="H806" s="110"/>
      <c r="J806" s="110">
        <v>44448</v>
      </c>
      <c r="K806" s="110"/>
      <c r="L806" s="110"/>
      <c r="M806" s="110"/>
      <c r="N806" s="110"/>
      <c r="O806" s="110"/>
      <c r="P806" s="110"/>
      <c r="Q806" s="110"/>
      <c r="S806" s="113" t="str">
        <f>"Change " &amp; TEXT(A806,"DDDD MMM DD, YYYY") &amp; " -  " &amp;TEXT(J806,"DDDD MMM DD, YYYY")</f>
        <v>Change Monday Sep 06, 2021 -  Thursday Sep 09, 2021</v>
      </c>
      <c r="T806" s="113"/>
      <c r="U806" s="113"/>
      <c r="V806" s="113"/>
      <c r="W806" s="113"/>
      <c r="X806" s="113"/>
      <c r="Y806" s="113"/>
      <c r="Z806" s="113"/>
      <c r="AA806" s="88"/>
      <c r="AB806" s="35"/>
      <c r="AC806" s="65">
        <f>J806</f>
        <v>44448</v>
      </c>
      <c r="AD806" s="35"/>
      <c r="AE806" s="35"/>
      <c r="AF806" s="35"/>
      <c r="AG806" s="35"/>
      <c r="AH806" s="35"/>
      <c r="AI806" s="35"/>
      <c r="AJ806" s="35"/>
      <c r="AK806" s="35"/>
    </row>
    <row r="807" spans="1:37" ht="36" thickBot="1" x14ac:dyDescent="0.4">
      <c r="A807" s="53" t="str">
        <f>J784</f>
        <v>Age group</v>
      </c>
      <c r="B807" s="53" t="str">
        <f t="shared" ref="B807" si="852">K784</f>
        <v>Population</v>
      </c>
      <c r="C807" s="53" t="str">
        <f t="shared" ref="C807:C828" si="853">L784</f>
        <v>At least 1 dose</v>
      </c>
      <c r="D807" s="53" t="str">
        <f t="shared" ref="D807:D828" si="854">M784</f>
        <v>% of population with at least 1 dose</v>
      </c>
      <c r="E807" s="53" t="str">
        <f t="shared" ref="E807:E828" si="855">N784</f>
        <v>2 doses</v>
      </c>
      <c r="F807" s="53"/>
      <c r="G807" s="53" t="str">
        <f t="shared" ref="G807:G828" si="856">O784</f>
        <v>% of population fully vaccinated</v>
      </c>
      <c r="H807" s="53" t="str">
        <f t="shared" ref="H807:H828" si="857">Q784</f>
        <v>Total administered</v>
      </c>
      <c r="J807" s="25" t="s">
        <v>305</v>
      </c>
      <c r="K807" s="25" t="s">
        <v>2</v>
      </c>
      <c r="L807" s="25" t="s">
        <v>368</v>
      </c>
      <c r="M807" s="25" t="s">
        <v>306</v>
      </c>
      <c r="N807" s="25" t="s">
        <v>369</v>
      </c>
      <c r="O807" s="25" t="s">
        <v>307</v>
      </c>
      <c r="P807" s="25"/>
      <c r="Q807" s="25" t="s">
        <v>304</v>
      </c>
      <c r="S807" s="53" t="s">
        <v>305</v>
      </c>
      <c r="T807" s="53" t="s">
        <v>302</v>
      </c>
      <c r="U807" s="53" t="s">
        <v>303</v>
      </c>
      <c r="V807" s="53" t="s">
        <v>390</v>
      </c>
      <c r="W807" s="53" t="s">
        <v>304</v>
      </c>
      <c r="X807" s="53" t="s">
        <v>335</v>
      </c>
      <c r="Y807" s="53" t="s">
        <v>336</v>
      </c>
      <c r="Z807" s="53" t="s">
        <v>337</v>
      </c>
      <c r="AA807" s="53" t="s">
        <v>391</v>
      </c>
      <c r="AB807" s="35"/>
      <c r="AC807" s="49" t="s">
        <v>365</v>
      </c>
      <c r="AD807" s="64"/>
      <c r="AE807" s="47" t="str">
        <f t="shared" ref="AE807:AE826" si="858">J807</f>
        <v>Age group</v>
      </c>
      <c r="AF807" s="47" t="str">
        <f t="shared" ref="AF807:AF826" si="859">K807</f>
        <v>Population</v>
      </c>
      <c r="AG807" s="47" t="str">
        <f t="shared" ref="AG807:AG826" si="860">L807</f>
        <v>At least 1 dose</v>
      </c>
      <c r="AH807" s="47" t="str">
        <f t="shared" ref="AH807:AH826" si="861">N807</f>
        <v>2 doses</v>
      </c>
      <c r="AI807" s="47" t="s">
        <v>334</v>
      </c>
      <c r="AJ807" s="47" t="str">
        <f t="shared" ref="AJ807:AJ826" si="862">T807</f>
        <v>Dose 1</v>
      </c>
      <c r="AK807" s="47" t="str">
        <f t="shared" ref="AK807:AK826" si="863">U807</f>
        <v>Dose 2</v>
      </c>
    </row>
    <row r="808" spans="1:37" ht="15" thickBot="1" x14ac:dyDescent="0.4">
      <c r="A808" s="54" t="str">
        <f>J785</f>
        <v>00-11</v>
      </c>
      <c r="B808" s="55">
        <f>K785</f>
        <v>660747</v>
      </c>
      <c r="C808" s="55">
        <f t="shared" si="853"/>
        <v>0</v>
      </c>
      <c r="D808" s="55">
        <f t="shared" si="854"/>
        <v>0</v>
      </c>
      <c r="E808" s="55">
        <f t="shared" si="855"/>
        <v>0</v>
      </c>
      <c r="F808" s="55"/>
      <c r="G808" s="55">
        <f t="shared" si="856"/>
        <v>0</v>
      </c>
      <c r="H808" s="55">
        <f t="shared" si="857"/>
        <v>0</v>
      </c>
      <c r="J808" s="75" t="s">
        <v>308</v>
      </c>
      <c r="K808" s="22">
        <v>660747</v>
      </c>
      <c r="L808" s="75">
        <v>0</v>
      </c>
      <c r="M808" s="75">
        <v>0</v>
      </c>
      <c r="N808" s="75">
        <v>0</v>
      </c>
      <c r="O808" s="75">
        <v>0</v>
      </c>
      <c r="P808" s="75"/>
      <c r="Q808" s="75">
        <v>0</v>
      </c>
      <c r="S808" s="54" t="str">
        <f t="shared" ref="S808:S828" si="864">A808</f>
        <v>00-11</v>
      </c>
      <c r="T808" s="55">
        <f t="shared" ref="T808:T826" si="865">L808-C808</f>
        <v>0</v>
      </c>
      <c r="U808" s="55">
        <f t="shared" ref="U808:U828" si="866">N808-E808</f>
        <v>0</v>
      </c>
      <c r="V808" s="55"/>
      <c r="W808" s="55">
        <f t="shared" ref="W808:W828" si="867">Q808-H808</f>
        <v>0</v>
      </c>
      <c r="X808" s="58">
        <f t="shared" ref="X808:X828" si="868">T808/T$299</f>
        <v>0</v>
      </c>
      <c r="Y808" s="55">
        <f t="shared" ref="Y808:Y828" si="869">T808/$AB808</f>
        <v>0</v>
      </c>
      <c r="Z808" s="55">
        <f t="shared" ref="Z808:Z828" si="870">U808/$AB808</f>
        <v>0</v>
      </c>
      <c r="AA808" s="90"/>
      <c r="AB808" s="35">
        <f>IF(DATEDIF(A806,J806,"D")&lt;1,1,DATEDIF(A806,J806,"D"))</f>
        <v>3</v>
      </c>
      <c r="AC808" s="51" t="s">
        <v>366</v>
      </c>
      <c r="AD808" s="2">
        <v>0.7</v>
      </c>
      <c r="AE808" s="47" t="str">
        <f t="shared" si="858"/>
        <v>00-11</v>
      </c>
      <c r="AF808" s="45">
        <f t="shared" si="859"/>
        <v>660747</v>
      </c>
      <c r="AG808" s="45">
        <f t="shared" si="860"/>
        <v>0</v>
      </c>
      <c r="AH808" s="45">
        <f t="shared" si="861"/>
        <v>0</v>
      </c>
      <c r="AI808" s="45">
        <f t="shared" ref="AI808:AI826" si="871">AG808-AH808</f>
        <v>0</v>
      </c>
      <c r="AJ808" s="1">
        <f t="shared" si="862"/>
        <v>0</v>
      </c>
      <c r="AK808" s="1">
        <f t="shared" si="863"/>
        <v>0</v>
      </c>
    </row>
    <row r="809" spans="1:37" ht="15" thickBot="1" x14ac:dyDescent="0.4">
      <c r="A809" s="54" t="str">
        <f t="shared" ref="A809:A828" si="872">J786</f>
        <v>12-14</v>
      </c>
      <c r="B809" s="55">
        <f t="shared" ref="B809:B828" si="873">K786</f>
        <v>162530</v>
      </c>
      <c r="C809" s="60">
        <f t="shared" si="853"/>
        <v>111669</v>
      </c>
      <c r="D809" s="55">
        <f t="shared" si="854"/>
        <v>68.7</v>
      </c>
      <c r="E809" s="60">
        <f t="shared" si="855"/>
        <v>96537</v>
      </c>
      <c r="F809" s="60"/>
      <c r="G809" s="55">
        <f t="shared" si="856"/>
        <v>59.4</v>
      </c>
      <c r="H809" s="55">
        <f t="shared" si="857"/>
        <v>208206</v>
      </c>
      <c r="J809" s="82" t="str">
        <f t="shared" ref="J809" si="874">S786</f>
        <v>12-14</v>
      </c>
      <c r="K809" s="24">
        <v>162530</v>
      </c>
      <c r="L809" s="24">
        <v>112156</v>
      </c>
      <c r="M809" s="76">
        <v>69</v>
      </c>
      <c r="N809" s="24">
        <v>96950</v>
      </c>
      <c r="O809" s="76">
        <v>59.6</v>
      </c>
      <c r="P809" s="76"/>
      <c r="Q809" s="24">
        <v>209106</v>
      </c>
      <c r="S809" s="59" t="str">
        <f t="shared" si="864"/>
        <v>12-14</v>
      </c>
      <c r="T809" s="60">
        <f t="shared" si="865"/>
        <v>487</v>
      </c>
      <c r="U809" s="60">
        <f t="shared" si="866"/>
        <v>413</v>
      </c>
      <c r="V809" s="60"/>
      <c r="W809" s="60">
        <f t="shared" si="867"/>
        <v>900</v>
      </c>
      <c r="X809" s="61">
        <f t="shared" si="868"/>
        <v>4.4088357776570705E-2</v>
      </c>
      <c r="Y809" s="60">
        <f t="shared" si="869"/>
        <v>162.33333333333334</v>
      </c>
      <c r="Z809" s="60">
        <f t="shared" si="870"/>
        <v>137.66666666666666</v>
      </c>
      <c r="AA809" s="91"/>
      <c r="AB809" s="35">
        <f>AB808</f>
        <v>3</v>
      </c>
      <c r="AC809" s="50">
        <f>C827/B827</f>
        <v>0.78621029794158159</v>
      </c>
      <c r="AD809" s="2">
        <f>AC809/AD808</f>
        <v>1.1231575684879738</v>
      </c>
      <c r="AE809" s="47" t="str">
        <f t="shared" si="858"/>
        <v>12-14</v>
      </c>
      <c r="AF809" s="45">
        <f t="shared" si="859"/>
        <v>162530</v>
      </c>
      <c r="AG809" s="45">
        <f t="shared" si="860"/>
        <v>112156</v>
      </c>
      <c r="AH809" s="45">
        <f t="shared" si="861"/>
        <v>96950</v>
      </c>
      <c r="AI809" s="45">
        <f t="shared" si="871"/>
        <v>15206</v>
      </c>
      <c r="AJ809" s="1">
        <f t="shared" si="862"/>
        <v>487</v>
      </c>
      <c r="AK809" s="1">
        <f t="shared" si="863"/>
        <v>413</v>
      </c>
    </row>
    <row r="810" spans="1:37" ht="15" thickBot="1" x14ac:dyDescent="0.4">
      <c r="A810" s="54" t="str">
        <f t="shared" si="872"/>
        <v>15-19</v>
      </c>
      <c r="B810" s="55">
        <f t="shared" si="873"/>
        <v>256743</v>
      </c>
      <c r="C810" s="60">
        <f t="shared" si="853"/>
        <v>180083</v>
      </c>
      <c r="D810" s="55">
        <f t="shared" si="854"/>
        <v>70.099999999999994</v>
      </c>
      <c r="E810" s="60">
        <f t="shared" si="855"/>
        <v>156582</v>
      </c>
      <c r="F810" s="60"/>
      <c r="G810" s="55">
        <f t="shared" si="856"/>
        <v>61</v>
      </c>
      <c r="H810" s="55">
        <f t="shared" si="857"/>
        <v>336665</v>
      </c>
      <c r="J810" s="75" t="s">
        <v>309</v>
      </c>
      <c r="K810" s="22">
        <v>256743</v>
      </c>
      <c r="L810" s="22">
        <v>180996</v>
      </c>
      <c r="M810" s="75">
        <v>70.5</v>
      </c>
      <c r="N810" s="22">
        <v>157352</v>
      </c>
      <c r="O810" s="75">
        <v>61.3</v>
      </c>
      <c r="P810" s="75"/>
      <c r="Q810" s="22">
        <v>338348</v>
      </c>
      <c r="S810" s="54" t="str">
        <f t="shared" si="864"/>
        <v>15-19</v>
      </c>
      <c r="T810" s="60">
        <f t="shared" si="865"/>
        <v>913</v>
      </c>
      <c r="U810" s="60">
        <f t="shared" si="866"/>
        <v>770</v>
      </c>
      <c r="V810" s="60"/>
      <c r="W810" s="60">
        <f t="shared" si="867"/>
        <v>1683</v>
      </c>
      <c r="X810" s="61">
        <f t="shared" si="868"/>
        <v>8.2654354517472384E-2</v>
      </c>
      <c r="Y810" s="60">
        <f t="shared" si="869"/>
        <v>304.33333333333331</v>
      </c>
      <c r="Z810" s="60">
        <f t="shared" si="870"/>
        <v>256.66666666666669</v>
      </c>
      <c r="AA810" s="91"/>
      <c r="AB810" s="35">
        <f t="shared" ref="AB810:AB828" si="875">AB809</f>
        <v>3</v>
      </c>
      <c r="AC810" s="52" t="s">
        <v>367</v>
      </c>
      <c r="AD810" s="2">
        <v>0.7</v>
      </c>
      <c r="AE810" s="47" t="str">
        <f t="shared" si="858"/>
        <v>15-19</v>
      </c>
      <c r="AF810" s="45">
        <f t="shared" si="859"/>
        <v>256743</v>
      </c>
      <c r="AG810" s="45">
        <f t="shared" si="860"/>
        <v>180996</v>
      </c>
      <c r="AH810" s="45">
        <f t="shared" si="861"/>
        <v>157352</v>
      </c>
      <c r="AI810" s="45">
        <f t="shared" si="871"/>
        <v>23644</v>
      </c>
      <c r="AJ810" s="1">
        <f t="shared" si="862"/>
        <v>913</v>
      </c>
      <c r="AK810" s="1">
        <f t="shared" si="863"/>
        <v>770</v>
      </c>
    </row>
    <row r="811" spans="1:37" ht="15" thickBot="1" x14ac:dyDescent="0.4">
      <c r="A811" s="54" t="str">
        <f t="shared" si="872"/>
        <v>20-24</v>
      </c>
      <c r="B811" s="55">
        <f t="shared" si="873"/>
        <v>277328</v>
      </c>
      <c r="C811" s="55">
        <f t="shared" si="853"/>
        <v>187541</v>
      </c>
      <c r="D811" s="55">
        <f t="shared" si="854"/>
        <v>67.599999999999994</v>
      </c>
      <c r="E811" s="55">
        <f t="shared" si="855"/>
        <v>155927</v>
      </c>
      <c r="F811" s="55"/>
      <c r="G811" s="55">
        <f t="shared" si="856"/>
        <v>56.2</v>
      </c>
      <c r="H811" s="55">
        <f t="shared" si="857"/>
        <v>343468</v>
      </c>
      <c r="J811" s="76" t="s">
        <v>310</v>
      </c>
      <c r="K811" s="24">
        <v>277328</v>
      </c>
      <c r="L811" s="24">
        <v>188950</v>
      </c>
      <c r="M811" s="76">
        <v>68.099999999999994</v>
      </c>
      <c r="N811" s="24">
        <v>157001</v>
      </c>
      <c r="O811" s="76">
        <v>56.6</v>
      </c>
      <c r="P811" s="76"/>
      <c r="Q811" s="24">
        <v>345951</v>
      </c>
      <c r="S811" s="57" t="str">
        <f t="shared" si="864"/>
        <v>20-24</v>
      </c>
      <c r="T811" s="56">
        <f t="shared" si="865"/>
        <v>1409</v>
      </c>
      <c r="U811" s="56">
        <f t="shared" si="866"/>
        <v>1074</v>
      </c>
      <c r="V811" s="56"/>
      <c r="W811" s="56">
        <f t="shared" si="867"/>
        <v>2483</v>
      </c>
      <c r="X811" s="62">
        <f t="shared" si="868"/>
        <v>0.12755748687307622</v>
      </c>
      <c r="Y811" s="55">
        <f t="shared" si="869"/>
        <v>469.66666666666669</v>
      </c>
      <c r="Z811" s="55">
        <f t="shared" si="870"/>
        <v>358</v>
      </c>
      <c r="AA811" s="90"/>
      <c r="AB811" s="35">
        <f t="shared" si="875"/>
        <v>3</v>
      </c>
      <c r="AC811" s="50">
        <f>E827/B827</f>
        <v>0.70566929175728632</v>
      </c>
      <c r="AD811" s="2">
        <f>AC811/AD810</f>
        <v>1.0080989882246949</v>
      </c>
      <c r="AE811" s="47" t="str">
        <f t="shared" si="858"/>
        <v>20-24</v>
      </c>
      <c r="AF811" s="45">
        <f t="shared" si="859"/>
        <v>277328</v>
      </c>
      <c r="AG811" s="45">
        <f t="shared" si="860"/>
        <v>188950</v>
      </c>
      <c r="AH811" s="45">
        <f t="shared" si="861"/>
        <v>157001</v>
      </c>
      <c r="AI811" s="45">
        <f t="shared" si="871"/>
        <v>31949</v>
      </c>
      <c r="AJ811" s="1">
        <f t="shared" si="862"/>
        <v>1409</v>
      </c>
      <c r="AK811" s="1">
        <f t="shared" si="863"/>
        <v>1074</v>
      </c>
    </row>
    <row r="812" spans="1:37" ht="15" thickBot="1" x14ac:dyDescent="0.4">
      <c r="A812" s="54" t="str">
        <f t="shared" si="872"/>
        <v>25-29</v>
      </c>
      <c r="B812" s="55">
        <f t="shared" si="873"/>
        <v>314508</v>
      </c>
      <c r="C812" s="55">
        <f t="shared" si="853"/>
        <v>205808</v>
      </c>
      <c r="D812" s="55">
        <f t="shared" si="854"/>
        <v>65.400000000000006</v>
      </c>
      <c r="E812" s="55">
        <f t="shared" si="855"/>
        <v>173826</v>
      </c>
      <c r="F812" s="55"/>
      <c r="G812" s="55">
        <f t="shared" si="856"/>
        <v>55.3</v>
      </c>
      <c r="H812" s="55">
        <f t="shared" si="857"/>
        <v>379634</v>
      </c>
      <c r="J812" s="75" t="s">
        <v>311</v>
      </c>
      <c r="K812" s="22">
        <v>314508</v>
      </c>
      <c r="L812" s="22">
        <v>207241</v>
      </c>
      <c r="M812" s="75">
        <v>65.900000000000006</v>
      </c>
      <c r="N812" s="22">
        <v>175048</v>
      </c>
      <c r="O812" s="75">
        <v>55.7</v>
      </c>
      <c r="P812" s="75"/>
      <c r="Q812" s="22">
        <v>382289</v>
      </c>
      <c r="S812" s="54" t="str">
        <f t="shared" si="864"/>
        <v>25-29</v>
      </c>
      <c r="T812" s="55">
        <f t="shared" si="865"/>
        <v>1433</v>
      </c>
      <c r="U812" s="55">
        <f t="shared" si="866"/>
        <v>1222</v>
      </c>
      <c r="V812" s="55"/>
      <c r="W812" s="55">
        <f t="shared" si="867"/>
        <v>2655</v>
      </c>
      <c r="X812" s="58">
        <f t="shared" si="868"/>
        <v>0.12973021908383126</v>
      </c>
      <c r="Y812" s="55">
        <f t="shared" si="869"/>
        <v>477.66666666666669</v>
      </c>
      <c r="Z812" s="55">
        <f t="shared" si="870"/>
        <v>407.33333333333331</v>
      </c>
      <c r="AA812" s="90"/>
      <c r="AB812" s="35">
        <f t="shared" si="875"/>
        <v>3</v>
      </c>
      <c r="AC812" s="49" t="s">
        <v>363</v>
      </c>
      <c r="AD812" s="35"/>
      <c r="AE812" s="47" t="str">
        <f t="shared" si="858"/>
        <v>25-29</v>
      </c>
      <c r="AF812" s="45">
        <f t="shared" si="859"/>
        <v>314508</v>
      </c>
      <c r="AG812" s="45">
        <f t="shared" si="860"/>
        <v>207241</v>
      </c>
      <c r="AH812" s="45">
        <f t="shared" si="861"/>
        <v>175048</v>
      </c>
      <c r="AI812" s="45">
        <f t="shared" si="871"/>
        <v>32193</v>
      </c>
      <c r="AJ812" s="1">
        <f t="shared" si="862"/>
        <v>1433</v>
      </c>
      <c r="AK812" s="1">
        <f t="shared" si="863"/>
        <v>1222</v>
      </c>
    </row>
    <row r="813" spans="1:37" ht="15" thickBot="1" x14ac:dyDescent="0.4">
      <c r="A813" s="54" t="str">
        <f t="shared" si="872"/>
        <v>30-34</v>
      </c>
      <c r="B813" s="55">
        <f t="shared" si="873"/>
        <v>356228</v>
      </c>
      <c r="C813" s="55">
        <f t="shared" si="853"/>
        <v>241890</v>
      </c>
      <c r="D813" s="55">
        <f t="shared" si="854"/>
        <v>67.900000000000006</v>
      </c>
      <c r="E813" s="55">
        <f t="shared" si="855"/>
        <v>209920</v>
      </c>
      <c r="F813" s="55"/>
      <c r="G813" s="55">
        <f t="shared" si="856"/>
        <v>58.9</v>
      </c>
      <c r="H813" s="55">
        <f t="shared" si="857"/>
        <v>451810</v>
      </c>
      <c r="J813" s="76" t="s">
        <v>312</v>
      </c>
      <c r="K813" s="24">
        <v>356228</v>
      </c>
      <c r="L813" s="24">
        <v>243412</v>
      </c>
      <c r="M813" s="76">
        <v>68.3</v>
      </c>
      <c r="N813" s="24">
        <v>211216</v>
      </c>
      <c r="O813" s="76">
        <v>59.3</v>
      </c>
      <c r="P813" s="76"/>
      <c r="Q813" s="24">
        <v>454628</v>
      </c>
      <c r="S813" s="57" t="str">
        <f t="shared" si="864"/>
        <v>30-34</v>
      </c>
      <c r="T813" s="56">
        <f t="shared" si="865"/>
        <v>1522</v>
      </c>
      <c r="U813" s="56">
        <f t="shared" si="866"/>
        <v>1296</v>
      </c>
      <c r="V813" s="56"/>
      <c r="W813" s="56">
        <f t="shared" si="867"/>
        <v>2818</v>
      </c>
      <c r="X813" s="62">
        <f t="shared" si="868"/>
        <v>0.13778743436538113</v>
      </c>
      <c r="Y813" s="55">
        <f t="shared" si="869"/>
        <v>507.33333333333331</v>
      </c>
      <c r="Z813" s="55">
        <f t="shared" si="870"/>
        <v>432</v>
      </c>
      <c r="AA813" s="90"/>
      <c r="AB813" s="35">
        <f t="shared" si="875"/>
        <v>3</v>
      </c>
      <c r="AC813" s="51" t="s">
        <v>366</v>
      </c>
      <c r="AD813" s="2">
        <v>0.7</v>
      </c>
      <c r="AE813" s="47" t="str">
        <f t="shared" si="858"/>
        <v>30-34</v>
      </c>
      <c r="AF813" s="45">
        <f t="shared" si="859"/>
        <v>356228</v>
      </c>
      <c r="AG813" s="45">
        <f t="shared" si="860"/>
        <v>243412</v>
      </c>
      <c r="AH813" s="45">
        <f t="shared" si="861"/>
        <v>211216</v>
      </c>
      <c r="AI813" s="45">
        <f t="shared" si="871"/>
        <v>32196</v>
      </c>
      <c r="AJ813" s="1">
        <f t="shared" si="862"/>
        <v>1522</v>
      </c>
      <c r="AK813" s="1">
        <f t="shared" si="863"/>
        <v>1296</v>
      </c>
    </row>
    <row r="814" spans="1:37" ht="15" thickBot="1" x14ac:dyDescent="0.4">
      <c r="A814" s="54" t="str">
        <f t="shared" si="872"/>
        <v>35-39</v>
      </c>
      <c r="B814" s="55">
        <f t="shared" si="873"/>
        <v>359302</v>
      </c>
      <c r="C814" s="55">
        <f t="shared" si="853"/>
        <v>259461</v>
      </c>
      <c r="D814" s="55">
        <f t="shared" si="854"/>
        <v>72.2</v>
      </c>
      <c r="E814" s="55">
        <f t="shared" si="855"/>
        <v>229853</v>
      </c>
      <c r="F814" s="55"/>
      <c r="G814" s="55">
        <f t="shared" si="856"/>
        <v>64</v>
      </c>
      <c r="H814" s="55">
        <f t="shared" si="857"/>
        <v>489314</v>
      </c>
      <c r="J814" s="75" t="s">
        <v>313</v>
      </c>
      <c r="K814" s="22">
        <v>359302</v>
      </c>
      <c r="L814" s="22">
        <v>260955</v>
      </c>
      <c r="M814" s="75">
        <v>72.599999999999994</v>
      </c>
      <c r="N814" s="22">
        <v>231162</v>
      </c>
      <c r="O814" s="75">
        <v>64.3</v>
      </c>
      <c r="P814" s="75"/>
      <c r="Q814" s="22">
        <v>492117</v>
      </c>
      <c r="S814" s="54" t="str">
        <f t="shared" si="864"/>
        <v>35-39</v>
      </c>
      <c r="T814" s="55">
        <f t="shared" si="865"/>
        <v>1494</v>
      </c>
      <c r="U814" s="55">
        <f t="shared" si="866"/>
        <v>1309</v>
      </c>
      <c r="V814" s="55"/>
      <c r="W814" s="55">
        <f t="shared" si="867"/>
        <v>2803</v>
      </c>
      <c r="X814" s="58">
        <f t="shared" si="868"/>
        <v>0.13525258011950028</v>
      </c>
      <c r="Y814" s="55">
        <f t="shared" si="869"/>
        <v>498</v>
      </c>
      <c r="Z814" s="55">
        <f t="shared" si="870"/>
        <v>436.33333333333331</v>
      </c>
      <c r="AA814" s="90"/>
      <c r="AB814" s="35">
        <f t="shared" si="875"/>
        <v>3</v>
      </c>
      <c r="AC814" s="50">
        <f>C828/B828</f>
        <v>0.66872966224600494</v>
      </c>
      <c r="AD814" s="2">
        <f>AC814/AD813</f>
        <v>0.95532808892286425</v>
      </c>
      <c r="AE814" s="47" t="str">
        <f t="shared" si="858"/>
        <v>35-39</v>
      </c>
      <c r="AF814" s="45">
        <f t="shared" si="859"/>
        <v>359302</v>
      </c>
      <c r="AG814" s="45">
        <f t="shared" si="860"/>
        <v>260955</v>
      </c>
      <c r="AH814" s="45">
        <f t="shared" si="861"/>
        <v>231162</v>
      </c>
      <c r="AI814" s="45">
        <f t="shared" si="871"/>
        <v>29793</v>
      </c>
      <c r="AJ814" s="1">
        <f t="shared" si="862"/>
        <v>1494</v>
      </c>
      <c r="AK814" s="1">
        <f t="shared" si="863"/>
        <v>1309</v>
      </c>
    </row>
    <row r="815" spans="1:37" ht="15" thickBot="1" x14ac:dyDescent="0.4">
      <c r="A815" s="54" t="str">
        <f t="shared" si="872"/>
        <v>40-44</v>
      </c>
      <c r="B815" s="55">
        <f t="shared" si="873"/>
        <v>319889</v>
      </c>
      <c r="C815" s="55">
        <f t="shared" si="853"/>
        <v>241866</v>
      </c>
      <c r="D815" s="55">
        <f t="shared" si="854"/>
        <v>75.599999999999994</v>
      </c>
      <c r="E815" s="55">
        <f t="shared" si="855"/>
        <v>219187</v>
      </c>
      <c r="F815" s="55"/>
      <c r="G815" s="55">
        <f t="shared" si="856"/>
        <v>68.5</v>
      </c>
      <c r="H815" s="55">
        <f t="shared" si="857"/>
        <v>461053</v>
      </c>
      <c r="J815" s="76" t="s">
        <v>314</v>
      </c>
      <c r="K815" s="24">
        <v>319889</v>
      </c>
      <c r="L815" s="24">
        <v>243065</v>
      </c>
      <c r="M815" s="76">
        <v>76</v>
      </c>
      <c r="N815" s="24">
        <v>220281</v>
      </c>
      <c r="O815" s="76">
        <v>68.900000000000006</v>
      </c>
      <c r="P815" s="76"/>
      <c r="Q815" s="24">
        <v>463346</v>
      </c>
      <c r="S815" s="57" t="str">
        <f t="shared" si="864"/>
        <v>40-44</v>
      </c>
      <c r="T815" s="56">
        <f t="shared" si="865"/>
        <v>1199</v>
      </c>
      <c r="U815" s="56">
        <f t="shared" si="866"/>
        <v>1094</v>
      </c>
      <c r="V815" s="56"/>
      <c r="W815" s="56">
        <f t="shared" si="867"/>
        <v>2293</v>
      </c>
      <c r="X815" s="62">
        <f t="shared" si="868"/>
        <v>0.10854608002896976</v>
      </c>
      <c r="Y815" s="55">
        <f t="shared" si="869"/>
        <v>399.66666666666669</v>
      </c>
      <c r="Z815" s="55">
        <f t="shared" si="870"/>
        <v>364.66666666666669</v>
      </c>
      <c r="AA815" s="90"/>
      <c r="AB815" s="35">
        <f t="shared" si="875"/>
        <v>3</v>
      </c>
      <c r="AC815" s="52" t="s">
        <v>367</v>
      </c>
      <c r="AD815" s="2">
        <v>0.7</v>
      </c>
      <c r="AE815" s="47" t="str">
        <f t="shared" si="858"/>
        <v>40-44</v>
      </c>
      <c r="AF815" s="45">
        <f t="shared" si="859"/>
        <v>319889</v>
      </c>
      <c r="AG815" s="45">
        <f t="shared" si="860"/>
        <v>243065</v>
      </c>
      <c r="AH815" s="45">
        <f t="shared" si="861"/>
        <v>220281</v>
      </c>
      <c r="AI815" s="45">
        <f t="shared" si="871"/>
        <v>22784</v>
      </c>
      <c r="AJ815" s="1">
        <f t="shared" si="862"/>
        <v>1199</v>
      </c>
      <c r="AK815" s="1">
        <f t="shared" si="863"/>
        <v>1094</v>
      </c>
    </row>
    <row r="816" spans="1:37" ht="15" thickBot="1" x14ac:dyDescent="0.4">
      <c r="A816" s="54" t="str">
        <f t="shared" si="872"/>
        <v>45-49</v>
      </c>
      <c r="B816" s="55">
        <f t="shared" si="873"/>
        <v>288547</v>
      </c>
      <c r="C816" s="55">
        <f t="shared" si="853"/>
        <v>224694</v>
      </c>
      <c r="D816" s="55">
        <f t="shared" si="854"/>
        <v>77.900000000000006</v>
      </c>
      <c r="E816" s="55">
        <f t="shared" si="855"/>
        <v>205746</v>
      </c>
      <c r="F816" s="55"/>
      <c r="G816" s="55">
        <f t="shared" si="856"/>
        <v>71.3</v>
      </c>
      <c r="H816" s="55">
        <f t="shared" si="857"/>
        <v>430440</v>
      </c>
      <c r="J816" s="75" t="s">
        <v>315</v>
      </c>
      <c r="K816" s="22">
        <v>288547</v>
      </c>
      <c r="L816" s="22">
        <v>225653</v>
      </c>
      <c r="M816" s="75">
        <v>78.2</v>
      </c>
      <c r="N816" s="22">
        <v>206674</v>
      </c>
      <c r="O816" s="75">
        <v>71.599999999999994</v>
      </c>
      <c r="P816" s="75"/>
      <c r="Q816" s="22">
        <v>432327</v>
      </c>
      <c r="S816" s="54" t="str">
        <f t="shared" si="864"/>
        <v>45-49</v>
      </c>
      <c r="T816" s="55">
        <f t="shared" si="865"/>
        <v>959</v>
      </c>
      <c r="U816" s="55">
        <f t="shared" si="866"/>
        <v>928</v>
      </c>
      <c r="V816" s="55"/>
      <c r="W816" s="55">
        <f t="shared" si="867"/>
        <v>1887</v>
      </c>
      <c r="X816" s="58">
        <f t="shared" si="868"/>
        <v>8.681875792141952E-2</v>
      </c>
      <c r="Y816" s="55">
        <f t="shared" si="869"/>
        <v>319.66666666666669</v>
      </c>
      <c r="Z816" s="55">
        <f t="shared" si="870"/>
        <v>309.33333333333331</v>
      </c>
      <c r="AA816" s="90"/>
      <c r="AB816" s="35">
        <f t="shared" si="875"/>
        <v>3</v>
      </c>
      <c r="AC816" s="50">
        <f>E828/B828</f>
        <v>0.60022361494086118</v>
      </c>
      <c r="AD816" s="2">
        <f>AC816/AD815</f>
        <v>0.85746230705837312</v>
      </c>
      <c r="AE816" s="47" t="str">
        <f t="shared" si="858"/>
        <v>45-49</v>
      </c>
      <c r="AF816" s="45">
        <f t="shared" si="859"/>
        <v>288547</v>
      </c>
      <c r="AG816" s="45">
        <f t="shared" si="860"/>
        <v>225653</v>
      </c>
      <c r="AH816" s="45">
        <f t="shared" si="861"/>
        <v>206674</v>
      </c>
      <c r="AI816" s="45">
        <f t="shared" si="871"/>
        <v>18979</v>
      </c>
      <c r="AJ816" s="1">
        <f t="shared" si="862"/>
        <v>959</v>
      </c>
      <c r="AK816" s="1">
        <f t="shared" si="863"/>
        <v>928</v>
      </c>
    </row>
    <row r="817" spans="1:37" ht="15" thickBot="1" x14ac:dyDescent="0.4">
      <c r="A817" s="54" t="str">
        <f t="shared" si="872"/>
        <v>50-54</v>
      </c>
      <c r="B817" s="55">
        <f t="shared" si="873"/>
        <v>266491</v>
      </c>
      <c r="C817" s="55">
        <f t="shared" si="853"/>
        <v>215997</v>
      </c>
      <c r="D817" s="55">
        <f t="shared" si="854"/>
        <v>81</v>
      </c>
      <c r="E817" s="55">
        <f t="shared" si="855"/>
        <v>199743</v>
      </c>
      <c r="F817" s="55"/>
      <c r="G817" s="55">
        <f t="shared" si="856"/>
        <v>75</v>
      </c>
      <c r="H817" s="55">
        <f t="shared" si="857"/>
        <v>415740</v>
      </c>
      <c r="J817" s="76" t="s">
        <v>316</v>
      </c>
      <c r="K817" s="24">
        <v>266491</v>
      </c>
      <c r="L817" s="24">
        <v>216843</v>
      </c>
      <c r="M817" s="76">
        <v>81.400000000000006</v>
      </c>
      <c r="N817" s="24">
        <v>200550</v>
      </c>
      <c r="O817" s="76">
        <v>75.3</v>
      </c>
      <c r="P817" s="76"/>
      <c r="Q817" s="24">
        <v>417393</v>
      </c>
      <c r="S817" s="57" t="str">
        <f t="shared" si="864"/>
        <v>50-54</v>
      </c>
      <c r="T817" s="56">
        <f t="shared" si="865"/>
        <v>846</v>
      </c>
      <c r="U817" s="56">
        <f t="shared" si="866"/>
        <v>807</v>
      </c>
      <c r="V817" s="56"/>
      <c r="W817" s="56">
        <f t="shared" si="867"/>
        <v>1653</v>
      </c>
      <c r="X817" s="62">
        <f t="shared" si="868"/>
        <v>7.6588810429114612E-2</v>
      </c>
      <c r="Y817" s="55">
        <f t="shared" si="869"/>
        <v>282</v>
      </c>
      <c r="Z817" s="55">
        <f t="shared" si="870"/>
        <v>269</v>
      </c>
      <c r="AA817" s="90"/>
      <c r="AB817" s="35">
        <f t="shared" si="875"/>
        <v>3</v>
      </c>
      <c r="AC817" s="35"/>
      <c r="AD817" s="36"/>
      <c r="AE817" s="47" t="str">
        <f t="shared" si="858"/>
        <v>50-54</v>
      </c>
      <c r="AF817" s="45">
        <f t="shared" si="859"/>
        <v>266491</v>
      </c>
      <c r="AG817" s="45">
        <f t="shared" si="860"/>
        <v>216843</v>
      </c>
      <c r="AH817" s="45">
        <f t="shared" si="861"/>
        <v>200550</v>
      </c>
      <c r="AI817" s="45">
        <f t="shared" si="871"/>
        <v>16293</v>
      </c>
      <c r="AJ817" s="1">
        <f t="shared" si="862"/>
        <v>846</v>
      </c>
      <c r="AK817" s="1">
        <f t="shared" si="863"/>
        <v>807</v>
      </c>
    </row>
    <row r="818" spans="1:37" ht="15" thickBot="1" x14ac:dyDescent="0.4">
      <c r="A818" s="54" t="str">
        <f t="shared" si="872"/>
        <v>55-59</v>
      </c>
      <c r="B818" s="55">
        <f t="shared" si="873"/>
        <v>284260</v>
      </c>
      <c r="C818" s="55">
        <f t="shared" si="853"/>
        <v>231550</v>
      </c>
      <c r="D818" s="55">
        <f t="shared" si="854"/>
        <v>81.5</v>
      </c>
      <c r="E818" s="55">
        <f t="shared" si="855"/>
        <v>214859</v>
      </c>
      <c r="F818" s="55"/>
      <c r="G818" s="55">
        <f t="shared" si="856"/>
        <v>75.599999999999994</v>
      </c>
      <c r="H818" s="55">
        <f t="shared" si="857"/>
        <v>446409</v>
      </c>
      <c r="J818" s="75" t="s">
        <v>317</v>
      </c>
      <c r="K818" s="22">
        <v>284260</v>
      </c>
      <c r="L818" s="22">
        <v>232287</v>
      </c>
      <c r="M818" s="75">
        <v>81.7</v>
      </c>
      <c r="N818" s="22">
        <v>215577</v>
      </c>
      <c r="O818" s="75">
        <v>75.8</v>
      </c>
      <c r="P818" s="75"/>
      <c r="Q818" s="22">
        <v>447864</v>
      </c>
      <c r="S818" s="54" t="str">
        <f t="shared" si="864"/>
        <v>55-59</v>
      </c>
      <c r="T818" s="55">
        <f t="shared" si="865"/>
        <v>737</v>
      </c>
      <c r="U818" s="55">
        <f t="shared" si="866"/>
        <v>718</v>
      </c>
      <c r="V818" s="55"/>
      <c r="W818" s="55">
        <f t="shared" si="867"/>
        <v>1455</v>
      </c>
      <c r="X818" s="58">
        <f t="shared" si="868"/>
        <v>6.6720984971935543E-2</v>
      </c>
      <c r="Y818" s="55">
        <f t="shared" si="869"/>
        <v>245.66666666666666</v>
      </c>
      <c r="Z818" s="55">
        <f t="shared" si="870"/>
        <v>239.33333333333334</v>
      </c>
      <c r="AA818" s="90"/>
      <c r="AB818" s="35">
        <f t="shared" si="875"/>
        <v>3</v>
      </c>
      <c r="AC818" s="65">
        <f>J806</f>
        <v>44448</v>
      </c>
      <c r="AD818" s="36"/>
      <c r="AE818" s="47" t="str">
        <f t="shared" si="858"/>
        <v>55-59</v>
      </c>
      <c r="AF818" s="45">
        <f t="shared" si="859"/>
        <v>284260</v>
      </c>
      <c r="AG818" s="45">
        <f t="shared" si="860"/>
        <v>232287</v>
      </c>
      <c r="AH818" s="45">
        <f t="shared" si="861"/>
        <v>215577</v>
      </c>
      <c r="AI818" s="45">
        <f t="shared" si="871"/>
        <v>16710</v>
      </c>
      <c r="AJ818" s="1">
        <f t="shared" si="862"/>
        <v>737</v>
      </c>
      <c r="AK818" s="1">
        <f t="shared" si="863"/>
        <v>718</v>
      </c>
    </row>
    <row r="819" spans="1:37" ht="15" thickBot="1" x14ac:dyDescent="0.4">
      <c r="A819" s="54" t="str">
        <f t="shared" si="872"/>
        <v>60-64</v>
      </c>
      <c r="B819" s="55">
        <f t="shared" si="873"/>
        <v>264339</v>
      </c>
      <c r="C819" s="55">
        <f t="shared" si="853"/>
        <v>230054</v>
      </c>
      <c r="D819" s="55">
        <f t="shared" si="854"/>
        <v>87</v>
      </c>
      <c r="E819" s="55">
        <f t="shared" si="855"/>
        <v>217263</v>
      </c>
      <c r="F819" s="55"/>
      <c r="G819" s="55">
        <f t="shared" si="856"/>
        <v>82.2</v>
      </c>
      <c r="H819" s="55">
        <f t="shared" si="857"/>
        <v>447317</v>
      </c>
      <c r="J819" s="76" t="s">
        <v>318</v>
      </c>
      <c r="K819" s="24">
        <v>264339</v>
      </c>
      <c r="L819" s="24">
        <v>230606</v>
      </c>
      <c r="M819" s="76">
        <v>87.2</v>
      </c>
      <c r="N819" s="24">
        <v>217877</v>
      </c>
      <c r="O819" s="76">
        <v>82.4</v>
      </c>
      <c r="P819" s="76"/>
      <c r="Q819" s="24">
        <v>448483</v>
      </c>
      <c r="S819" s="57" t="str">
        <f t="shared" si="864"/>
        <v>60-64</v>
      </c>
      <c r="T819" s="56">
        <f t="shared" si="865"/>
        <v>552</v>
      </c>
      <c r="U819" s="56">
        <f t="shared" si="866"/>
        <v>614</v>
      </c>
      <c r="V819" s="56"/>
      <c r="W819" s="56">
        <f t="shared" si="867"/>
        <v>1166</v>
      </c>
      <c r="X819" s="62">
        <f t="shared" si="868"/>
        <v>4.9972840847365564E-2</v>
      </c>
      <c r="Y819" s="55">
        <f t="shared" si="869"/>
        <v>184</v>
      </c>
      <c r="Z819" s="55">
        <f t="shared" si="870"/>
        <v>204.66666666666666</v>
      </c>
      <c r="AA819" s="90"/>
      <c r="AB819" s="35">
        <f t="shared" si="875"/>
        <v>3</v>
      </c>
      <c r="AC819" s="49" t="s">
        <v>365</v>
      </c>
      <c r="AD819" s="35"/>
      <c r="AE819" s="47" t="str">
        <f t="shared" si="858"/>
        <v>60-64</v>
      </c>
      <c r="AF819" s="45">
        <f t="shared" si="859"/>
        <v>264339</v>
      </c>
      <c r="AG819" s="45">
        <f t="shared" si="860"/>
        <v>230606</v>
      </c>
      <c r="AH819" s="45">
        <f t="shared" si="861"/>
        <v>217877</v>
      </c>
      <c r="AI819" s="45">
        <f t="shared" si="871"/>
        <v>12729</v>
      </c>
      <c r="AJ819" s="1">
        <f t="shared" si="862"/>
        <v>552</v>
      </c>
      <c r="AK819" s="1">
        <f t="shared" si="863"/>
        <v>614</v>
      </c>
    </row>
    <row r="820" spans="1:37" ht="15" thickBot="1" x14ac:dyDescent="0.4">
      <c r="A820" s="54" t="str">
        <f t="shared" si="872"/>
        <v>65-69</v>
      </c>
      <c r="B820" s="55">
        <f t="shared" si="873"/>
        <v>210073</v>
      </c>
      <c r="C820" s="55">
        <f t="shared" si="853"/>
        <v>191839</v>
      </c>
      <c r="D820" s="55">
        <f t="shared" si="854"/>
        <v>91.3</v>
      </c>
      <c r="E820" s="55">
        <f t="shared" si="855"/>
        <v>185193</v>
      </c>
      <c r="F820" s="55"/>
      <c r="G820" s="55">
        <f t="shared" si="856"/>
        <v>88.2</v>
      </c>
      <c r="H820" s="55">
        <f t="shared" si="857"/>
        <v>377032</v>
      </c>
      <c r="J820" s="75" t="s">
        <v>319</v>
      </c>
      <c r="K820" s="22">
        <v>210073</v>
      </c>
      <c r="L820" s="22">
        <v>192155</v>
      </c>
      <c r="M820" s="75">
        <v>91.5</v>
      </c>
      <c r="N820" s="22">
        <v>185557</v>
      </c>
      <c r="O820" s="75">
        <v>88.3</v>
      </c>
      <c r="P820" s="75"/>
      <c r="Q820" s="22">
        <v>377712</v>
      </c>
      <c r="S820" s="54" t="str">
        <f t="shared" si="864"/>
        <v>65-69</v>
      </c>
      <c r="T820" s="55">
        <f t="shared" si="865"/>
        <v>316</v>
      </c>
      <c r="U820" s="55">
        <f t="shared" si="866"/>
        <v>364</v>
      </c>
      <c r="V820" s="55"/>
      <c r="W820" s="55">
        <f t="shared" si="867"/>
        <v>680</v>
      </c>
      <c r="X820" s="58">
        <f t="shared" si="868"/>
        <v>2.8607640774941157E-2</v>
      </c>
      <c r="Y820" s="55">
        <f t="shared" si="869"/>
        <v>105.33333333333333</v>
      </c>
      <c r="Z820" s="55">
        <f t="shared" si="870"/>
        <v>121.33333333333333</v>
      </c>
      <c r="AA820" s="90"/>
      <c r="AB820" s="35">
        <f t="shared" si="875"/>
        <v>3</v>
      </c>
      <c r="AC820" s="51" t="s">
        <v>366</v>
      </c>
      <c r="AD820" s="2">
        <v>0.7</v>
      </c>
      <c r="AE820" s="47" t="str">
        <f t="shared" si="858"/>
        <v>65-69</v>
      </c>
      <c r="AF820" s="45">
        <f t="shared" si="859"/>
        <v>210073</v>
      </c>
      <c r="AG820" s="45">
        <f t="shared" si="860"/>
        <v>192155</v>
      </c>
      <c r="AH820" s="45">
        <f t="shared" si="861"/>
        <v>185557</v>
      </c>
      <c r="AI820" s="45">
        <f t="shared" si="871"/>
        <v>6598</v>
      </c>
      <c r="AJ820" s="1">
        <f t="shared" si="862"/>
        <v>316</v>
      </c>
      <c r="AK820" s="1">
        <f t="shared" si="863"/>
        <v>364</v>
      </c>
    </row>
    <row r="821" spans="1:37" ht="15" thickBot="1" x14ac:dyDescent="0.4">
      <c r="A821" s="54" t="str">
        <f t="shared" si="872"/>
        <v>70-74</v>
      </c>
      <c r="B821" s="55">
        <f t="shared" si="873"/>
        <v>157657</v>
      </c>
      <c r="C821" s="55">
        <f t="shared" si="853"/>
        <v>146846</v>
      </c>
      <c r="D821" s="55">
        <f t="shared" si="854"/>
        <v>93.1</v>
      </c>
      <c r="E821" s="55">
        <f t="shared" si="855"/>
        <v>144787</v>
      </c>
      <c r="F821" s="55"/>
      <c r="G821" s="55">
        <f t="shared" si="856"/>
        <v>91.8</v>
      </c>
      <c r="H821" s="55">
        <f t="shared" si="857"/>
        <v>291633</v>
      </c>
      <c r="J821" s="76" t="s">
        <v>320</v>
      </c>
      <c r="K821" s="24">
        <v>157657</v>
      </c>
      <c r="L821" s="24">
        <v>147076</v>
      </c>
      <c r="M821" s="76">
        <v>93.3</v>
      </c>
      <c r="N821" s="24">
        <v>145014</v>
      </c>
      <c r="O821" s="76">
        <v>92</v>
      </c>
      <c r="P821" s="76"/>
      <c r="Q821" s="24">
        <v>292090</v>
      </c>
      <c r="S821" s="57" t="str">
        <f t="shared" si="864"/>
        <v>70-74</v>
      </c>
      <c r="T821" s="56">
        <f t="shared" si="865"/>
        <v>230</v>
      </c>
      <c r="U821" s="56">
        <f t="shared" si="866"/>
        <v>227</v>
      </c>
      <c r="V821" s="56"/>
      <c r="W821" s="56">
        <f t="shared" si="867"/>
        <v>457</v>
      </c>
      <c r="X821" s="62">
        <f t="shared" si="868"/>
        <v>2.0822017019735652E-2</v>
      </c>
      <c r="Y821" s="55">
        <f t="shared" si="869"/>
        <v>76.666666666666671</v>
      </c>
      <c r="Z821" s="55">
        <f t="shared" si="870"/>
        <v>75.666666666666671</v>
      </c>
      <c r="AA821" s="90"/>
      <c r="AB821" s="35">
        <f t="shared" si="875"/>
        <v>3</v>
      </c>
      <c r="AC821" s="50">
        <f>L827/K827</f>
        <v>0.78943086404653906</v>
      </c>
      <c r="AD821" s="2">
        <f>AC821/AD820</f>
        <v>1.1277583772093416</v>
      </c>
      <c r="AE821" s="48" t="str">
        <f t="shared" si="858"/>
        <v>70-74</v>
      </c>
      <c r="AF821" s="45">
        <f t="shared" si="859"/>
        <v>157657</v>
      </c>
      <c r="AG821" s="45">
        <f t="shared" si="860"/>
        <v>147076</v>
      </c>
      <c r="AH821" s="45">
        <f t="shared" si="861"/>
        <v>145014</v>
      </c>
      <c r="AI821" s="46">
        <f t="shared" si="871"/>
        <v>2062</v>
      </c>
      <c r="AJ821" s="1">
        <f t="shared" si="862"/>
        <v>230</v>
      </c>
      <c r="AK821" s="1">
        <f t="shared" si="863"/>
        <v>227</v>
      </c>
    </row>
    <row r="822" spans="1:37" ht="15" thickBot="1" x14ac:dyDescent="0.4">
      <c r="A822" s="54" t="str">
        <f t="shared" si="872"/>
        <v>75-79</v>
      </c>
      <c r="B822" s="55">
        <f t="shared" si="873"/>
        <v>102977</v>
      </c>
      <c r="C822" s="55">
        <f t="shared" si="853"/>
        <v>94428</v>
      </c>
      <c r="D822" s="55">
        <f t="shared" si="854"/>
        <v>91.7</v>
      </c>
      <c r="E822" s="55">
        <f t="shared" si="855"/>
        <v>92942</v>
      </c>
      <c r="F822" s="55"/>
      <c r="G822" s="55">
        <f t="shared" si="856"/>
        <v>90.3</v>
      </c>
      <c r="H822" s="55">
        <f t="shared" si="857"/>
        <v>187370</v>
      </c>
      <c r="J822" s="75" t="s">
        <v>321</v>
      </c>
      <c r="K822" s="22">
        <v>102977</v>
      </c>
      <c r="L822" s="22">
        <v>94542</v>
      </c>
      <c r="M822" s="75">
        <v>91.8</v>
      </c>
      <c r="N822" s="22">
        <v>93044</v>
      </c>
      <c r="O822" s="75">
        <v>90.3</v>
      </c>
      <c r="P822" s="75"/>
      <c r="Q822" s="22">
        <v>187586</v>
      </c>
      <c r="S822" s="54" t="str">
        <f t="shared" si="864"/>
        <v>75-79</v>
      </c>
      <c r="T822" s="55">
        <f t="shared" si="865"/>
        <v>114</v>
      </c>
      <c r="U822" s="55">
        <f t="shared" si="866"/>
        <v>102</v>
      </c>
      <c r="V822" s="55"/>
      <c r="W822" s="55">
        <f t="shared" si="867"/>
        <v>216</v>
      </c>
      <c r="X822" s="58">
        <f t="shared" si="868"/>
        <v>1.0320478001086366E-2</v>
      </c>
      <c r="Y822" s="55">
        <f t="shared" si="869"/>
        <v>38</v>
      </c>
      <c r="Z822" s="55">
        <f t="shared" si="870"/>
        <v>34</v>
      </c>
      <c r="AA822" s="90"/>
      <c r="AB822" s="35">
        <f t="shared" si="875"/>
        <v>3</v>
      </c>
      <c r="AC822" s="51" t="s">
        <v>367</v>
      </c>
      <c r="AD822" s="2">
        <v>0.7</v>
      </c>
      <c r="AE822" s="48" t="str">
        <f t="shared" si="858"/>
        <v>75-79</v>
      </c>
      <c r="AF822" s="45">
        <f t="shared" si="859"/>
        <v>102977</v>
      </c>
      <c r="AG822" s="45">
        <f t="shared" si="860"/>
        <v>94542</v>
      </c>
      <c r="AH822" s="45">
        <f t="shared" si="861"/>
        <v>93044</v>
      </c>
      <c r="AI822" s="46">
        <f t="shared" si="871"/>
        <v>1498</v>
      </c>
      <c r="AJ822" s="1">
        <f t="shared" si="862"/>
        <v>114</v>
      </c>
      <c r="AK822" s="1">
        <f t="shared" si="863"/>
        <v>102</v>
      </c>
    </row>
    <row r="823" spans="1:37" ht="15" thickBot="1" x14ac:dyDescent="0.4">
      <c r="A823" s="54" t="str">
        <f t="shared" si="872"/>
        <v>80-84</v>
      </c>
      <c r="B823" s="55">
        <f t="shared" si="873"/>
        <v>68566</v>
      </c>
      <c r="C823" s="55">
        <f t="shared" si="853"/>
        <v>62507</v>
      </c>
      <c r="D823" s="55">
        <f t="shared" si="854"/>
        <v>91.2</v>
      </c>
      <c r="E823" s="55">
        <f t="shared" si="855"/>
        <v>61455</v>
      </c>
      <c r="F823" s="55"/>
      <c r="G823" s="55">
        <f t="shared" si="856"/>
        <v>89.6</v>
      </c>
      <c r="H823" s="55">
        <f t="shared" si="857"/>
        <v>123962</v>
      </c>
      <c r="J823" s="76" t="s">
        <v>322</v>
      </c>
      <c r="K823" s="24">
        <v>68566</v>
      </c>
      <c r="L823" s="24">
        <v>62568</v>
      </c>
      <c r="M823" s="76">
        <v>91.2</v>
      </c>
      <c r="N823" s="24">
        <v>61527</v>
      </c>
      <c r="O823" s="76">
        <v>89.7</v>
      </c>
      <c r="P823" s="76"/>
      <c r="Q823" s="24">
        <v>124095</v>
      </c>
      <c r="S823" s="57" t="str">
        <f t="shared" si="864"/>
        <v>80-84</v>
      </c>
      <c r="T823" s="56">
        <f t="shared" si="865"/>
        <v>61</v>
      </c>
      <c r="U823" s="56">
        <f t="shared" si="866"/>
        <v>72</v>
      </c>
      <c r="V823" s="56"/>
      <c r="W823" s="56">
        <f t="shared" si="867"/>
        <v>133</v>
      </c>
      <c r="X823" s="62">
        <f t="shared" si="868"/>
        <v>5.5223610356690206E-3</v>
      </c>
      <c r="Y823" s="55">
        <f t="shared" si="869"/>
        <v>20.333333333333332</v>
      </c>
      <c r="Z823" s="55">
        <f t="shared" si="870"/>
        <v>24</v>
      </c>
      <c r="AA823" s="90"/>
      <c r="AB823" s="35">
        <f t="shared" si="875"/>
        <v>3</v>
      </c>
      <c r="AC823" s="50">
        <f>N827/K827</f>
        <v>0.70855804357189578</v>
      </c>
      <c r="AD823" s="2">
        <f>AC823/AD822</f>
        <v>1.0122257765312797</v>
      </c>
      <c r="AE823" s="48" t="str">
        <f t="shared" si="858"/>
        <v>80-84</v>
      </c>
      <c r="AF823" s="45">
        <f t="shared" si="859"/>
        <v>68566</v>
      </c>
      <c r="AG823" s="45">
        <f t="shared" si="860"/>
        <v>62568</v>
      </c>
      <c r="AH823" s="45">
        <f t="shared" si="861"/>
        <v>61527</v>
      </c>
      <c r="AI823" s="46">
        <f t="shared" si="871"/>
        <v>1041</v>
      </c>
      <c r="AJ823" s="1">
        <f t="shared" si="862"/>
        <v>61</v>
      </c>
      <c r="AK823" s="1">
        <f t="shared" si="863"/>
        <v>72</v>
      </c>
    </row>
    <row r="824" spans="1:37" ht="15" thickBot="1" x14ac:dyDescent="0.4">
      <c r="A824" s="54" t="str">
        <f t="shared" si="872"/>
        <v>85-89</v>
      </c>
      <c r="B824" s="55">
        <f t="shared" si="873"/>
        <v>44034</v>
      </c>
      <c r="C824" s="55">
        <f t="shared" si="853"/>
        <v>39893</v>
      </c>
      <c r="D824" s="55">
        <f t="shared" si="854"/>
        <v>90.6</v>
      </c>
      <c r="E824" s="55">
        <f t="shared" si="855"/>
        <v>39149</v>
      </c>
      <c r="F824" s="55"/>
      <c r="G824" s="55">
        <f t="shared" si="856"/>
        <v>88.9</v>
      </c>
      <c r="H824" s="55">
        <f t="shared" si="857"/>
        <v>79042</v>
      </c>
      <c r="J824" s="75" t="s">
        <v>323</v>
      </c>
      <c r="K824" s="22">
        <v>44034</v>
      </c>
      <c r="L824" s="22">
        <v>39926</v>
      </c>
      <c r="M824" s="75">
        <v>90.7</v>
      </c>
      <c r="N824" s="22">
        <v>39202</v>
      </c>
      <c r="O824" s="75">
        <v>89</v>
      </c>
      <c r="P824" s="75"/>
      <c r="Q824" s="22">
        <v>79128</v>
      </c>
      <c r="S824" s="54" t="str">
        <f t="shared" si="864"/>
        <v>85-89</v>
      </c>
      <c r="T824" s="55">
        <f t="shared" si="865"/>
        <v>33</v>
      </c>
      <c r="U824" s="55">
        <f t="shared" si="866"/>
        <v>53</v>
      </c>
      <c r="V824" s="55"/>
      <c r="W824" s="55">
        <f t="shared" si="867"/>
        <v>86</v>
      </c>
      <c r="X824" s="58">
        <f t="shared" si="868"/>
        <v>2.9875067897881585E-3</v>
      </c>
      <c r="Y824" s="55">
        <f t="shared" si="869"/>
        <v>11</v>
      </c>
      <c r="Z824" s="55">
        <f t="shared" si="870"/>
        <v>17.666666666666668</v>
      </c>
      <c r="AA824" s="90"/>
      <c r="AB824" s="35">
        <f t="shared" si="875"/>
        <v>3</v>
      </c>
      <c r="AC824" s="49" t="s">
        <v>362</v>
      </c>
      <c r="AD824" s="35"/>
      <c r="AE824" s="48" t="str">
        <f t="shared" si="858"/>
        <v>85-89</v>
      </c>
      <c r="AF824" s="45">
        <f t="shared" si="859"/>
        <v>44034</v>
      </c>
      <c r="AG824" s="45">
        <f t="shared" si="860"/>
        <v>39926</v>
      </c>
      <c r="AH824" s="45">
        <f t="shared" si="861"/>
        <v>39202</v>
      </c>
      <c r="AI824" s="46">
        <f t="shared" si="871"/>
        <v>724</v>
      </c>
      <c r="AJ824" s="1">
        <f t="shared" si="862"/>
        <v>33</v>
      </c>
      <c r="AK824" s="1">
        <f t="shared" si="863"/>
        <v>53</v>
      </c>
    </row>
    <row r="825" spans="1:37" ht="15" thickBot="1" x14ac:dyDescent="0.4">
      <c r="A825" s="54" t="str">
        <f t="shared" si="872"/>
        <v>90+</v>
      </c>
      <c r="B825" s="55">
        <f t="shared" si="873"/>
        <v>27669</v>
      </c>
      <c r="C825" s="55">
        <f t="shared" si="853"/>
        <v>25332</v>
      </c>
      <c r="D825" s="55">
        <f t="shared" si="854"/>
        <v>91.5</v>
      </c>
      <c r="E825" s="55">
        <f t="shared" si="855"/>
        <v>24857</v>
      </c>
      <c r="F825" s="55"/>
      <c r="G825" s="55">
        <f t="shared" si="856"/>
        <v>89.8</v>
      </c>
      <c r="H825" s="55">
        <f t="shared" si="857"/>
        <v>50189</v>
      </c>
      <c r="J825" s="76" t="s">
        <v>324</v>
      </c>
      <c r="K825" s="24">
        <v>27669</v>
      </c>
      <c r="L825" s="24">
        <v>25353</v>
      </c>
      <c r="M825" s="76">
        <v>91.6</v>
      </c>
      <c r="N825" s="24">
        <v>24871</v>
      </c>
      <c r="O825" s="76">
        <v>89.9</v>
      </c>
      <c r="P825" s="76"/>
      <c r="Q825" s="24">
        <v>50224</v>
      </c>
      <c r="S825" s="57" t="str">
        <f t="shared" si="864"/>
        <v>90+</v>
      </c>
      <c r="T825" s="56">
        <f t="shared" si="865"/>
        <v>21</v>
      </c>
      <c r="U825" s="56">
        <f t="shared" si="866"/>
        <v>14</v>
      </c>
      <c r="V825" s="56"/>
      <c r="W825" s="56">
        <f t="shared" si="867"/>
        <v>35</v>
      </c>
      <c r="X825" s="62">
        <f t="shared" si="868"/>
        <v>1.9011406844106464E-3</v>
      </c>
      <c r="Y825" s="55">
        <f t="shared" si="869"/>
        <v>7</v>
      </c>
      <c r="Z825" s="55">
        <f t="shared" si="870"/>
        <v>4.666666666666667</v>
      </c>
      <c r="AA825" s="90"/>
      <c r="AB825" s="35">
        <f t="shared" si="875"/>
        <v>3</v>
      </c>
      <c r="AC825" s="51" t="s">
        <v>366</v>
      </c>
      <c r="AD825" s="2">
        <v>0.7</v>
      </c>
      <c r="AE825" s="48" t="str">
        <f t="shared" si="858"/>
        <v>90+</v>
      </c>
      <c r="AF825" s="45">
        <f t="shared" si="859"/>
        <v>27669</v>
      </c>
      <c r="AG825" s="45">
        <f t="shared" si="860"/>
        <v>25353</v>
      </c>
      <c r="AH825" s="45">
        <f t="shared" si="861"/>
        <v>24871</v>
      </c>
      <c r="AI825" s="46">
        <f t="shared" si="871"/>
        <v>482</v>
      </c>
      <c r="AJ825" s="1">
        <f t="shared" si="862"/>
        <v>21</v>
      </c>
      <c r="AK825" s="1">
        <f t="shared" si="863"/>
        <v>14</v>
      </c>
    </row>
    <row r="826" spans="1:37" ht="15" thickBot="1" x14ac:dyDescent="0.4">
      <c r="A826" s="54" t="str">
        <f t="shared" si="872"/>
        <v>Unknown</v>
      </c>
      <c r="B826" s="55" t="str">
        <f t="shared" si="873"/>
        <v>NA</v>
      </c>
      <c r="C826" s="55">
        <f t="shared" si="853"/>
        <v>65589</v>
      </c>
      <c r="D826" s="55" t="str">
        <f t="shared" si="854"/>
        <v>NA</v>
      </c>
      <c r="E826" s="55">
        <f t="shared" si="855"/>
        <v>26295</v>
      </c>
      <c r="F826" s="55"/>
      <c r="G826" s="55" t="str">
        <f t="shared" si="856"/>
        <v>NA</v>
      </c>
      <c r="H826" s="55">
        <f t="shared" si="857"/>
        <v>91884</v>
      </c>
      <c r="J826" s="75" t="s">
        <v>325</v>
      </c>
      <c r="K826" s="75" t="s">
        <v>326</v>
      </c>
      <c r="L826" s="22">
        <v>65376</v>
      </c>
      <c r="M826" s="75" t="s">
        <v>326</v>
      </c>
      <c r="N826" s="22">
        <v>26083</v>
      </c>
      <c r="O826" s="75" t="s">
        <v>326</v>
      </c>
      <c r="P826" s="75"/>
      <c r="Q826" s="22">
        <v>91459</v>
      </c>
      <c r="S826" s="54" t="str">
        <f t="shared" si="864"/>
        <v>Unknown</v>
      </c>
      <c r="T826" s="54">
        <f t="shared" si="865"/>
        <v>-213</v>
      </c>
      <c r="U826" s="54">
        <f t="shared" si="866"/>
        <v>-212</v>
      </c>
      <c r="V826" s="54"/>
      <c r="W826" s="54">
        <f t="shared" si="867"/>
        <v>-425</v>
      </c>
      <c r="X826" s="58">
        <f t="shared" si="868"/>
        <v>-1.9282998370450843E-2</v>
      </c>
      <c r="Y826" s="55">
        <f t="shared" si="869"/>
        <v>-71</v>
      </c>
      <c r="Z826" s="55">
        <f t="shared" si="870"/>
        <v>-70.666666666666671</v>
      </c>
      <c r="AA826" s="90"/>
      <c r="AB826" s="35">
        <f t="shared" si="875"/>
        <v>3</v>
      </c>
      <c r="AC826" s="50">
        <f>L828/K828</f>
        <v>0.67146899050111408</v>
      </c>
      <c r="AD826" s="2">
        <f>AC826/AD825</f>
        <v>0.95924141500159166</v>
      </c>
      <c r="AE826" s="47" t="str">
        <f t="shared" si="858"/>
        <v>Unknown</v>
      </c>
      <c r="AF826" s="45" t="str">
        <f t="shared" si="859"/>
        <v>NA</v>
      </c>
      <c r="AG826" s="45">
        <f t="shared" si="860"/>
        <v>65376</v>
      </c>
      <c r="AH826" s="45">
        <f t="shared" si="861"/>
        <v>26083</v>
      </c>
      <c r="AI826" s="45">
        <f t="shared" si="871"/>
        <v>39293</v>
      </c>
      <c r="AJ826" s="1">
        <f t="shared" si="862"/>
        <v>-213</v>
      </c>
      <c r="AK826" s="1">
        <f t="shared" si="863"/>
        <v>-212</v>
      </c>
    </row>
    <row r="827" spans="1:37" ht="15" thickBot="1" x14ac:dyDescent="0.4">
      <c r="A827" s="54" t="str">
        <f t="shared" si="872"/>
        <v>12+</v>
      </c>
      <c r="B827" s="55">
        <f t="shared" si="873"/>
        <v>3761140</v>
      </c>
      <c r="C827" s="55">
        <f t="shared" si="853"/>
        <v>2957047</v>
      </c>
      <c r="D827" s="55">
        <f t="shared" si="854"/>
        <v>78.599999999999994</v>
      </c>
      <c r="E827" s="55">
        <f t="shared" si="855"/>
        <v>2654121</v>
      </c>
      <c r="F827" s="55"/>
      <c r="G827" s="55">
        <f t="shared" si="856"/>
        <v>70.599999999999994</v>
      </c>
      <c r="H827" s="55">
        <f t="shared" si="857"/>
        <v>5611168</v>
      </c>
      <c r="J827" s="76" t="s">
        <v>327</v>
      </c>
      <c r="K827" s="24">
        <v>3761140</v>
      </c>
      <c r="L827" s="24">
        <v>2969160</v>
      </c>
      <c r="M827" s="76">
        <v>78.900000000000006</v>
      </c>
      <c r="N827" s="24">
        <v>2664986</v>
      </c>
      <c r="O827" s="76">
        <v>70.900000000000006</v>
      </c>
      <c r="P827" s="76"/>
      <c r="Q827" s="24">
        <v>5634146</v>
      </c>
      <c r="S827" s="57" t="str">
        <f t="shared" si="864"/>
        <v>12+</v>
      </c>
      <c r="T827" s="60">
        <f>L827-C827</f>
        <v>12113</v>
      </c>
      <c r="U827" s="60">
        <f t="shared" si="866"/>
        <v>10865</v>
      </c>
      <c r="V827" s="60"/>
      <c r="W827" s="63">
        <f t="shared" si="867"/>
        <v>22978</v>
      </c>
      <c r="X827" s="62">
        <f t="shared" si="868"/>
        <v>1.0965960528698171</v>
      </c>
      <c r="Y827" s="60">
        <f t="shared" si="869"/>
        <v>4037.6666666666665</v>
      </c>
      <c r="Z827" s="60">
        <f t="shared" si="870"/>
        <v>3621.6666666666665</v>
      </c>
      <c r="AA827" s="91"/>
      <c r="AB827" s="35">
        <f t="shared" si="875"/>
        <v>3</v>
      </c>
      <c r="AC827" s="51" t="s">
        <v>367</v>
      </c>
      <c r="AD827" s="2">
        <v>0.7</v>
      </c>
      <c r="AE827" s="35"/>
      <c r="AF827" s="35"/>
      <c r="AG827" s="38"/>
      <c r="AH827" s="35"/>
      <c r="AI827" s="35"/>
      <c r="AJ827" s="35"/>
      <c r="AK827" s="35"/>
    </row>
    <row r="828" spans="1:37" x14ac:dyDescent="0.35">
      <c r="A828" s="54" t="str">
        <f t="shared" si="872"/>
        <v>ALL</v>
      </c>
      <c r="B828" s="55">
        <f t="shared" si="873"/>
        <v>4421887</v>
      </c>
      <c r="C828" s="55">
        <f t="shared" si="853"/>
        <v>2957047</v>
      </c>
      <c r="D828" s="55">
        <f t="shared" si="854"/>
        <v>66.900000000000006</v>
      </c>
      <c r="E828" s="55">
        <f t="shared" si="855"/>
        <v>2654121</v>
      </c>
      <c r="F828" s="55"/>
      <c r="G828" s="55">
        <f t="shared" si="856"/>
        <v>60</v>
      </c>
      <c r="H828" s="55">
        <f t="shared" si="857"/>
        <v>5611168</v>
      </c>
      <c r="J828" s="75" t="s">
        <v>328</v>
      </c>
      <c r="K828" s="22">
        <v>4421887</v>
      </c>
      <c r="L828" s="22">
        <v>2969160</v>
      </c>
      <c r="M828" s="75">
        <v>67.2</v>
      </c>
      <c r="N828" s="22">
        <v>2664986</v>
      </c>
      <c r="O828" s="75">
        <v>60.3</v>
      </c>
      <c r="P828" s="75"/>
      <c r="Q828" s="22">
        <v>5634146</v>
      </c>
      <c r="S828" s="54" t="str">
        <f t="shared" si="864"/>
        <v>ALL</v>
      </c>
      <c r="T828" s="60">
        <f t="shared" ref="T828" si="876">L828-C828</f>
        <v>12113</v>
      </c>
      <c r="U828" s="60">
        <f t="shared" si="866"/>
        <v>10865</v>
      </c>
      <c r="V828" s="60"/>
      <c r="W828" s="63">
        <f t="shared" si="867"/>
        <v>22978</v>
      </c>
      <c r="X828" s="58">
        <f t="shared" si="868"/>
        <v>1.0965960528698171</v>
      </c>
      <c r="Y828" s="60">
        <f t="shared" si="869"/>
        <v>4037.6666666666665</v>
      </c>
      <c r="Z828" s="60">
        <f t="shared" si="870"/>
        <v>3621.6666666666665</v>
      </c>
      <c r="AA828" s="91"/>
      <c r="AB828" s="35">
        <f t="shared" si="875"/>
        <v>3</v>
      </c>
      <c r="AC828" s="50">
        <f>N828/K828</f>
        <v>0.60268071074633978</v>
      </c>
      <c r="AD828" s="2">
        <f>AC828/AD827</f>
        <v>0.8609724439233426</v>
      </c>
      <c r="AE828" s="35"/>
      <c r="AF828" s="35"/>
      <c r="AG828" s="2">
        <f>T827/L827</f>
        <v>4.0796050061296801E-3</v>
      </c>
      <c r="AH828" s="2">
        <f>U827/N827</f>
        <v>4.0769444942675122E-3</v>
      </c>
      <c r="AI828" s="2">
        <f>W827/Q827</f>
        <v>4.0783465675188393E-3</v>
      </c>
      <c r="AJ828" s="35"/>
      <c r="AK828" s="35"/>
    </row>
    <row r="829" spans="1:37" x14ac:dyDescent="0.35">
      <c r="A829" s="110">
        <f>J806</f>
        <v>44448</v>
      </c>
      <c r="B829" s="110"/>
      <c r="C829" s="110"/>
      <c r="D829" s="110"/>
      <c r="E829" s="110"/>
      <c r="F829" s="110"/>
      <c r="G829" s="110"/>
      <c r="H829" s="110"/>
      <c r="J829" s="110">
        <v>44452</v>
      </c>
      <c r="K829" s="110"/>
      <c r="L829" s="110"/>
      <c r="M829" s="110"/>
      <c r="N829" s="110"/>
      <c r="O829" s="110"/>
      <c r="P829" s="110"/>
      <c r="Q829" s="110"/>
      <c r="S829" s="113" t="str">
        <f>"Change " &amp; TEXT(A829,"DDDD MMM DD, YYYY") &amp; " -  " &amp;TEXT(J829,"DDDD MMM DD, YYYY")</f>
        <v>Change Thursday Sep 09, 2021 -  Monday Sep 13, 2021</v>
      </c>
      <c r="T829" s="113"/>
      <c r="U829" s="113"/>
      <c r="V829" s="113"/>
      <c r="W829" s="113"/>
      <c r="X829" s="113"/>
      <c r="Y829" s="113"/>
      <c r="Z829" s="113"/>
      <c r="AA829" s="88"/>
      <c r="AB829" s="35"/>
      <c r="AC829" s="65">
        <f>J829</f>
        <v>44452</v>
      </c>
      <c r="AD829" s="35"/>
      <c r="AE829" s="35"/>
      <c r="AF829" s="35"/>
      <c r="AG829" s="35"/>
      <c r="AH829" s="35"/>
      <c r="AI829" s="35"/>
      <c r="AJ829" s="35"/>
      <c r="AK829" s="35"/>
    </row>
    <row r="830" spans="1:37" ht="36" thickBot="1" x14ac:dyDescent="0.4">
      <c r="A830" s="53" t="str">
        <f>J807</f>
        <v>Age group</v>
      </c>
      <c r="B830" s="53" t="str">
        <f t="shared" ref="B830" si="877">K807</f>
        <v>Population</v>
      </c>
      <c r="C830" s="53" t="str">
        <f t="shared" ref="C830:C851" si="878">L807</f>
        <v>At least 1 dose</v>
      </c>
      <c r="D830" s="53" t="str">
        <f t="shared" ref="D830:D851" si="879">M807</f>
        <v>% of population with at least 1 dose</v>
      </c>
      <c r="E830" s="53" t="str">
        <f t="shared" ref="E830:E851" si="880">N807</f>
        <v>2 doses</v>
      </c>
      <c r="F830" s="53"/>
      <c r="G830" s="53" t="str">
        <f t="shared" ref="G830:G851" si="881">O807</f>
        <v>% of population fully vaccinated</v>
      </c>
      <c r="H830" s="53" t="str">
        <f t="shared" ref="H830:H851" si="882">Q807</f>
        <v>Total administered</v>
      </c>
      <c r="J830" s="25" t="s">
        <v>305</v>
      </c>
      <c r="K830" s="25" t="s">
        <v>2</v>
      </c>
      <c r="L830" s="25" t="s">
        <v>368</v>
      </c>
      <c r="M830" s="25" t="s">
        <v>306</v>
      </c>
      <c r="N830" s="25" t="s">
        <v>369</v>
      </c>
      <c r="O830" s="25" t="s">
        <v>307</v>
      </c>
      <c r="P830" s="25"/>
      <c r="Q830" s="25" t="s">
        <v>304</v>
      </c>
      <c r="S830" s="53" t="s">
        <v>305</v>
      </c>
      <c r="T830" s="53" t="s">
        <v>302</v>
      </c>
      <c r="U830" s="53" t="s">
        <v>303</v>
      </c>
      <c r="V830" s="53" t="s">
        <v>390</v>
      </c>
      <c r="W830" s="53" t="s">
        <v>304</v>
      </c>
      <c r="X830" s="53" t="s">
        <v>335</v>
      </c>
      <c r="Y830" s="53" t="s">
        <v>336</v>
      </c>
      <c r="Z830" s="53" t="s">
        <v>337</v>
      </c>
      <c r="AA830" s="53" t="s">
        <v>391</v>
      </c>
      <c r="AB830" s="35"/>
      <c r="AC830" s="49" t="s">
        <v>365</v>
      </c>
      <c r="AD830" s="64"/>
      <c r="AE830" s="47" t="str">
        <f t="shared" ref="AE830:AE849" si="883">J830</f>
        <v>Age group</v>
      </c>
      <c r="AF830" s="47" t="str">
        <f t="shared" ref="AF830:AF849" si="884">K830</f>
        <v>Population</v>
      </c>
      <c r="AG830" s="47" t="str">
        <f t="shared" ref="AG830:AG849" si="885">L830</f>
        <v>At least 1 dose</v>
      </c>
      <c r="AH830" s="47" t="str">
        <f t="shared" ref="AH830:AH849" si="886">N830</f>
        <v>2 doses</v>
      </c>
      <c r="AI830" s="47" t="s">
        <v>334</v>
      </c>
      <c r="AJ830" s="47" t="str">
        <f t="shared" ref="AJ830:AJ849" si="887">T830</f>
        <v>Dose 1</v>
      </c>
      <c r="AK830" s="47" t="str">
        <f t="shared" ref="AK830:AK849" si="888">U830</f>
        <v>Dose 2</v>
      </c>
    </row>
    <row r="831" spans="1:37" ht="15" thickBot="1" x14ac:dyDescent="0.4">
      <c r="A831" s="54" t="str">
        <f>J808</f>
        <v>00-11</v>
      </c>
      <c r="B831" s="55">
        <f>K808</f>
        <v>660747</v>
      </c>
      <c r="C831" s="55">
        <f t="shared" si="878"/>
        <v>0</v>
      </c>
      <c r="D831" s="55">
        <f t="shared" si="879"/>
        <v>0</v>
      </c>
      <c r="E831" s="55">
        <f t="shared" si="880"/>
        <v>0</v>
      </c>
      <c r="F831" s="55"/>
      <c r="G831" s="55">
        <f t="shared" si="881"/>
        <v>0</v>
      </c>
      <c r="H831" s="55">
        <f t="shared" si="882"/>
        <v>0</v>
      </c>
      <c r="J831" s="75" t="s">
        <v>308</v>
      </c>
      <c r="K831" s="22">
        <v>660747</v>
      </c>
      <c r="L831" s="75">
        <v>0</v>
      </c>
      <c r="M831" s="75">
        <v>0</v>
      </c>
      <c r="N831" s="75">
        <v>0</v>
      </c>
      <c r="O831" s="75">
        <v>0</v>
      </c>
      <c r="P831" s="75"/>
      <c r="Q831" s="75">
        <v>0</v>
      </c>
      <c r="S831" s="54" t="str">
        <f t="shared" ref="S831:S851" si="889">A831</f>
        <v>00-11</v>
      </c>
      <c r="T831" s="55">
        <f t="shared" ref="T831:T849" si="890">L831-C831</f>
        <v>0</v>
      </c>
      <c r="U831" s="55">
        <f t="shared" ref="U831:U851" si="891">N831-E831</f>
        <v>0</v>
      </c>
      <c r="V831" s="55"/>
      <c r="W831" s="55">
        <f t="shared" ref="W831:W851" si="892">Q831-H831</f>
        <v>0</v>
      </c>
      <c r="X831" s="58">
        <f t="shared" ref="X831:X851" si="893">T831/T$299</f>
        <v>0</v>
      </c>
      <c r="Y831" s="55">
        <f t="shared" ref="Y831:Y851" si="894">T831/$AB831</f>
        <v>0</v>
      </c>
      <c r="Z831" s="55">
        <f t="shared" ref="Z831:Z851" si="895">U831/$AB831</f>
        <v>0</v>
      </c>
      <c r="AA831" s="90"/>
      <c r="AB831" s="35">
        <f>IF(DATEDIF(A829,J829,"D")&lt;1,1,DATEDIF(A829,J829,"D"))</f>
        <v>4</v>
      </c>
      <c r="AC831" s="51" t="s">
        <v>366</v>
      </c>
      <c r="AD831" s="2">
        <v>0.7</v>
      </c>
      <c r="AE831" s="47" t="str">
        <f t="shared" si="883"/>
        <v>00-11</v>
      </c>
      <c r="AF831" s="45">
        <f t="shared" si="884"/>
        <v>660747</v>
      </c>
      <c r="AG831" s="45">
        <f t="shared" si="885"/>
        <v>0</v>
      </c>
      <c r="AH831" s="45">
        <f t="shared" si="886"/>
        <v>0</v>
      </c>
      <c r="AI831" s="45">
        <f t="shared" ref="AI831:AI849" si="896">AG831-AH831</f>
        <v>0</v>
      </c>
      <c r="AJ831" s="1">
        <f t="shared" si="887"/>
        <v>0</v>
      </c>
      <c r="AK831" s="1">
        <f t="shared" si="888"/>
        <v>0</v>
      </c>
    </row>
    <row r="832" spans="1:37" ht="15" thickBot="1" x14ac:dyDescent="0.4">
      <c r="A832" s="54" t="str">
        <f t="shared" ref="A832:A851" si="897">J809</f>
        <v>12-14</v>
      </c>
      <c r="B832" s="55">
        <f t="shared" ref="B832:B851" si="898">K809</f>
        <v>162530</v>
      </c>
      <c r="C832" s="60">
        <f t="shared" si="878"/>
        <v>112156</v>
      </c>
      <c r="D832" s="55">
        <f t="shared" si="879"/>
        <v>69</v>
      </c>
      <c r="E832" s="60">
        <f t="shared" si="880"/>
        <v>96950</v>
      </c>
      <c r="F832" s="60"/>
      <c r="G832" s="55">
        <f t="shared" si="881"/>
        <v>59.6</v>
      </c>
      <c r="H832" s="55">
        <f t="shared" si="882"/>
        <v>209106</v>
      </c>
      <c r="J832" s="82" t="str">
        <f t="shared" ref="J832" si="899">S809</f>
        <v>12-14</v>
      </c>
      <c r="K832" s="24">
        <v>162530</v>
      </c>
      <c r="L832" s="24">
        <v>112972</v>
      </c>
      <c r="M832" s="76">
        <v>69.5</v>
      </c>
      <c r="N832" s="24">
        <v>97871</v>
      </c>
      <c r="O832" s="76">
        <v>60.2</v>
      </c>
      <c r="P832" s="76"/>
      <c r="Q832" s="24">
        <v>210843</v>
      </c>
      <c r="S832" s="59" t="str">
        <f t="shared" si="889"/>
        <v>12-14</v>
      </c>
      <c r="T832" s="60">
        <f t="shared" si="890"/>
        <v>816</v>
      </c>
      <c r="U832" s="60">
        <f t="shared" si="891"/>
        <v>921</v>
      </c>
      <c r="V832" s="60"/>
      <c r="W832" s="60">
        <f t="shared" si="892"/>
        <v>1737</v>
      </c>
      <c r="X832" s="61">
        <f t="shared" si="893"/>
        <v>7.3872895165670832E-2</v>
      </c>
      <c r="Y832" s="60">
        <f t="shared" si="894"/>
        <v>204</v>
      </c>
      <c r="Z832" s="60">
        <f t="shared" si="895"/>
        <v>230.25</v>
      </c>
      <c r="AA832" s="91"/>
      <c r="AB832" s="35">
        <f>AB831</f>
        <v>4</v>
      </c>
      <c r="AC832" s="50">
        <f>C850/B850</f>
        <v>0.78943086404653906</v>
      </c>
      <c r="AD832" s="2">
        <f>AC832/AD831</f>
        <v>1.1277583772093416</v>
      </c>
      <c r="AE832" s="47" t="str">
        <f t="shared" si="883"/>
        <v>12-14</v>
      </c>
      <c r="AF832" s="45">
        <f t="shared" si="884"/>
        <v>162530</v>
      </c>
      <c r="AG832" s="45">
        <f t="shared" si="885"/>
        <v>112972</v>
      </c>
      <c r="AH832" s="45">
        <f t="shared" si="886"/>
        <v>97871</v>
      </c>
      <c r="AI832" s="45">
        <f t="shared" si="896"/>
        <v>15101</v>
      </c>
      <c r="AJ832" s="1">
        <f t="shared" si="887"/>
        <v>816</v>
      </c>
      <c r="AK832" s="1">
        <f t="shared" si="888"/>
        <v>921</v>
      </c>
    </row>
    <row r="833" spans="1:37" ht="15" thickBot="1" x14ac:dyDescent="0.4">
      <c r="A833" s="54" t="str">
        <f t="shared" si="897"/>
        <v>15-19</v>
      </c>
      <c r="B833" s="55">
        <f t="shared" si="898"/>
        <v>256743</v>
      </c>
      <c r="C833" s="60">
        <f t="shared" si="878"/>
        <v>180996</v>
      </c>
      <c r="D833" s="55">
        <f t="shared" si="879"/>
        <v>70.5</v>
      </c>
      <c r="E833" s="60">
        <f t="shared" si="880"/>
        <v>157352</v>
      </c>
      <c r="F833" s="60"/>
      <c r="G833" s="55">
        <f t="shared" si="881"/>
        <v>61.3</v>
      </c>
      <c r="H833" s="55">
        <f t="shared" si="882"/>
        <v>338348</v>
      </c>
      <c r="J833" s="75" t="s">
        <v>309</v>
      </c>
      <c r="K833" s="22">
        <v>256743</v>
      </c>
      <c r="L833" s="22">
        <v>182256</v>
      </c>
      <c r="M833" s="75">
        <v>71</v>
      </c>
      <c r="N833" s="22">
        <v>158631</v>
      </c>
      <c r="O833" s="75">
        <v>61.8</v>
      </c>
      <c r="P833" s="75"/>
      <c r="Q833" s="22">
        <v>340887</v>
      </c>
      <c r="S833" s="54" t="str">
        <f t="shared" si="889"/>
        <v>15-19</v>
      </c>
      <c r="T833" s="60">
        <f t="shared" si="890"/>
        <v>1260</v>
      </c>
      <c r="U833" s="60">
        <f t="shared" si="891"/>
        <v>1279</v>
      </c>
      <c r="V833" s="60"/>
      <c r="W833" s="60">
        <f t="shared" si="892"/>
        <v>2539</v>
      </c>
      <c r="X833" s="61">
        <f t="shared" si="893"/>
        <v>0.11406844106463879</v>
      </c>
      <c r="Y833" s="60">
        <f t="shared" si="894"/>
        <v>315</v>
      </c>
      <c r="Z833" s="60">
        <f t="shared" si="895"/>
        <v>319.75</v>
      </c>
      <c r="AA833" s="91"/>
      <c r="AB833" s="35">
        <f t="shared" ref="AB833:AB851" si="900">AB832</f>
        <v>4</v>
      </c>
      <c r="AC833" s="52" t="s">
        <v>367</v>
      </c>
      <c r="AD833" s="2">
        <v>0.7</v>
      </c>
      <c r="AE833" s="47" t="str">
        <f t="shared" si="883"/>
        <v>15-19</v>
      </c>
      <c r="AF833" s="45">
        <f t="shared" si="884"/>
        <v>256743</v>
      </c>
      <c r="AG833" s="45">
        <f t="shared" si="885"/>
        <v>182256</v>
      </c>
      <c r="AH833" s="45">
        <f t="shared" si="886"/>
        <v>158631</v>
      </c>
      <c r="AI833" s="45">
        <f t="shared" si="896"/>
        <v>23625</v>
      </c>
      <c r="AJ833" s="1">
        <f t="shared" si="887"/>
        <v>1260</v>
      </c>
      <c r="AK833" s="1">
        <f t="shared" si="888"/>
        <v>1279</v>
      </c>
    </row>
    <row r="834" spans="1:37" ht="15" thickBot="1" x14ac:dyDescent="0.4">
      <c r="A834" s="54" t="str">
        <f t="shared" si="897"/>
        <v>20-24</v>
      </c>
      <c r="B834" s="55">
        <f t="shared" si="898"/>
        <v>277328</v>
      </c>
      <c r="C834" s="55">
        <f t="shared" si="878"/>
        <v>188950</v>
      </c>
      <c r="D834" s="55">
        <f t="shared" si="879"/>
        <v>68.099999999999994</v>
      </c>
      <c r="E834" s="55">
        <f t="shared" si="880"/>
        <v>157001</v>
      </c>
      <c r="F834" s="55"/>
      <c r="G834" s="55">
        <f t="shared" si="881"/>
        <v>56.6</v>
      </c>
      <c r="H834" s="55">
        <f t="shared" si="882"/>
        <v>345951</v>
      </c>
      <c r="J834" s="76" t="s">
        <v>310</v>
      </c>
      <c r="K834" s="24">
        <v>277328</v>
      </c>
      <c r="L834" s="24">
        <v>190532</v>
      </c>
      <c r="M834" s="76">
        <v>68.7</v>
      </c>
      <c r="N834" s="24">
        <v>158594</v>
      </c>
      <c r="O834" s="76">
        <v>57.2</v>
      </c>
      <c r="P834" s="76"/>
      <c r="Q834" s="24">
        <v>349126</v>
      </c>
      <c r="S834" s="57" t="str">
        <f t="shared" si="889"/>
        <v>20-24</v>
      </c>
      <c r="T834" s="56">
        <f t="shared" si="890"/>
        <v>1582</v>
      </c>
      <c r="U834" s="56">
        <f t="shared" si="891"/>
        <v>1593</v>
      </c>
      <c r="V834" s="56"/>
      <c r="W834" s="56">
        <f t="shared" si="892"/>
        <v>3175</v>
      </c>
      <c r="X834" s="62">
        <f t="shared" si="893"/>
        <v>0.14321926489226869</v>
      </c>
      <c r="Y834" s="55">
        <f t="shared" si="894"/>
        <v>395.5</v>
      </c>
      <c r="Z834" s="55">
        <f t="shared" si="895"/>
        <v>398.25</v>
      </c>
      <c r="AA834" s="90"/>
      <c r="AB834" s="35">
        <f t="shared" si="900"/>
        <v>4</v>
      </c>
      <c r="AC834" s="50">
        <f>E850/B850</f>
        <v>0.70855804357189578</v>
      </c>
      <c r="AD834" s="2">
        <f>AC834/AD833</f>
        <v>1.0122257765312797</v>
      </c>
      <c r="AE834" s="47" t="str">
        <f t="shared" si="883"/>
        <v>20-24</v>
      </c>
      <c r="AF834" s="45">
        <f t="shared" si="884"/>
        <v>277328</v>
      </c>
      <c r="AG834" s="45">
        <f t="shared" si="885"/>
        <v>190532</v>
      </c>
      <c r="AH834" s="45">
        <f t="shared" si="886"/>
        <v>158594</v>
      </c>
      <c r="AI834" s="45">
        <f t="shared" si="896"/>
        <v>31938</v>
      </c>
      <c r="AJ834" s="1">
        <f t="shared" si="887"/>
        <v>1582</v>
      </c>
      <c r="AK834" s="1">
        <f t="shared" si="888"/>
        <v>1593</v>
      </c>
    </row>
    <row r="835" spans="1:37" ht="15" thickBot="1" x14ac:dyDescent="0.4">
      <c r="A835" s="54" t="str">
        <f t="shared" si="897"/>
        <v>25-29</v>
      </c>
      <c r="B835" s="55">
        <f t="shared" si="898"/>
        <v>314508</v>
      </c>
      <c r="C835" s="55">
        <f t="shared" si="878"/>
        <v>207241</v>
      </c>
      <c r="D835" s="55">
        <f t="shared" si="879"/>
        <v>65.900000000000006</v>
      </c>
      <c r="E835" s="55">
        <f t="shared" si="880"/>
        <v>175048</v>
      </c>
      <c r="F835" s="55"/>
      <c r="G835" s="55">
        <f t="shared" si="881"/>
        <v>55.7</v>
      </c>
      <c r="H835" s="55">
        <f t="shared" si="882"/>
        <v>382289</v>
      </c>
      <c r="J835" s="75" t="s">
        <v>311</v>
      </c>
      <c r="K835" s="22">
        <v>314508</v>
      </c>
      <c r="L835" s="22">
        <v>209131</v>
      </c>
      <c r="M835" s="75">
        <v>66.5</v>
      </c>
      <c r="N835" s="22">
        <v>176850</v>
      </c>
      <c r="O835" s="75">
        <v>56.2</v>
      </c>
      <c r="P835" s="75"/>
      <c r="Q835" s="22">
        <v>385981</v>
      </c>
      <c r="S835" s="54" t="str">
        <f t="shared" si="889"/>
        <v>25-29</v>
      </c>
      <c r="T835" s="55">
        <f t="shared" si="890"/>
        <v>1890</v>
      </c>
      <c r="U835" s="55">
        <f t="shared" si="891"/>
        <v>1802</v>
      </c>
      <c r="V835" s="55"/>
      <c r="W835" s="55">
        <f t="shared" si="892"/>
        <v>3692</v>
      </c>
      <c r="X835" s="58">
        <f t="shared" si="893"/>
        <v>0.17110266159695817</v>
      </c>
      <c r="Y835" s="55">
        <f t="shared" si="894"/>
        <v>472.5</v>
      </c>
      <c r="Z835" s="55">
        <f t="shared" si="895"/>
        <v>450.5</v>
      </c>
      <c r="AA835" s="90"/>
      <c r="AB835" s="35">
        <f t="shared" si="900"/>
        <v>4</v>
      </c>
      <c r="AC835" s="49" t="s">
        <v>363</v>
      </c>
      <c r="AD835" s="35"/>
      <c r="AE835" s="47" t="str">
        <f t="shared" si="883"/>
        <v>25-29</v>
      </c>
      <c r="AF835" s="45">
        <f t="shared" si="884"/>
        <v>314508</v>
      </c>
      <c r="AG835" s="45">
        <f t="shared" si="885"/>
        <v>209131</v>
      </c>
      <c r="AH835" s="45">
        <f t="shared" si="886"/>
        <v>176850</v>
      </c>
      <c r="AI835" s="45">
        <f t="shared" si="896"/>
        <v>32281</v>
      </c>
      <c r="AJ835" s="1">
        <f t="shared" si="887"/>
        <v>1890</v>
      </c>
      <c r="AK835" s="1">
        <f t="shared" si="888"/>
        <v>1802</v>
      </c>
    </row>
    <row r="836" spans="1:37" ht="15" thickBot="1" x14ac:dyDescent="0.4">
      <c r="A836" s="54" t="str">
        <f t="shared" si="897"/>
        <v>30-34</v>
      </c>
      <c r="B836" s="55">
        <f t="shared" si="898"/>
        <v>356228</v>
      </c>
      <c r="C836" s="55">
        <f t="shared" si="878"/>
        <v>243412</v>
      </c>
      <c r="D836" s="55">
        <f t="shared" si="879"/>
        <v>68.3</v>
      </c>
      <c r="E836" s="55">
        <f t="shared" si="880"/>
        <v>211216</v>
      </c>
      <c r="F836" s="55"/>
      <c r="G836" s="55">
        <f t="shared" si="881"/>
        <v>59.3</v>
      </c>
      <c r="H836" s="55">
        <f t="shared" si="882"/>
        <v>454628</v>
      </c>
      <c r="J836" s="76" t="s">
        <v>312</v>
      </c>
      <c r="K836" s="24">
        <v>356228</v>
      </c>
      <c r="L836" s="24">
        <v>245505</v>
      </c>
      <c r="M836" s="76">
        <v>68.900000000000006</v>
      </c>
      <c r="N836" s="24">
        <v>213170</v>
      </c>
      <c r="O836" s="76">
        <v>59.8</v>
      </c>
      <c r="P836" s="76"/>
      <c r="Q836" s="24">
        <v>458675</v>
      </c>
      <c r="S836" s="57" t="str">
        <f t="shared" si="889"/>
        <v>30-34</v>
      </c>
      <c r="T836" s="56">
        <f t="shared" si="890"/>
        <v>2093</v>
      </c>
      <c r="U836" s="56">
        <f t="shared" si="891"/>
        <v>1954</v>
      </c>
      <c r="V836" s="56"/>
      <c r="W836" s="56">
        <f t="shared" si="892"/>
        <v>4047</v>
      </c>
      <c r="X836" s="62">
        <f t="shared" si="893"/>
        <v>0.18948035487959441</v>
      </c>
      <c r="Y836" s="55">
        <f t="shared" si="894"/>
        <v>523.25</v>
      </c>
      <c r="Z836" s="55">
        <f t="shared" si="895"/>
        <v>488.5</v>
      </c>
      <c r="AA836" s="90"/>
      <c r="AB836" s="35">
        <f t="shared" si="900"/>
        <v>4</v>
      </c>
      <c r="AC836" s="51" t="s">
        <v>366</v>
      </c>
      <c r="AD836" s="2">
        <v>0.7</v>
      </c>
      <c r="AE836" s="47" t="str">
        <f t="shared" si="883"/>
        <v>30-34</v>
      </c>
      <c r="AF836" s="45">
        <f t="shared" si="884"/>
        <v>356228</v>
      </c>
      <c r="AG836" s="45">
        <f t="shared" si="885"/>
        <v>245505</v>
      </c>
      <c r="AH836" s="45">
        <f t="shared" si="886"/>
        <v>213170</v>
      </c>
      <c r="AI836" s="45">
        <f t="shared" si="896"/>
        <v>32335</v>
      </c>
      <c r="AJ836" s="1">
        <f t="shared" si="887"/>
        <v>2093</v>
      </c>
      <c r="AK836" s="1">
        <f t="shared" si="888"/>
        <v>1954</v>
      </c>
    </row>
    <row r="837" spans="1:37" ht="15" thickBot="1" x14ac:dyDescent="0.4">
      <c r="A837" s="54" t="str">
        <f t="shared" si="897"/>
        <v>35-39</v>
      </c>
      <c r="B837" s="55">
        <f t="shared" si="898"/>
        <v>359302</v>
      </c>
      <c r="C837" s="55">
        <f t="shared" si="878"/>
        <v>260955</v>
      </c>
      <c r="D837" s="55">
        <f t="shared" si="879"/>
        <v>72.599999999999994</v>
      </c>
      <c r="E837" s="55">
        <f t="shared" si="880"/>
        <v>231162</v>
      </c>
      <c r="F837" s="55"/>
      <c r="G837" s="55">
        <f t="shared" si="881"/>
        <v>64.3</v>
      </c>
      <c r="H837" s="55">
        <f t="shared" si="882"/>
        <v>492117</v>
      </c>
      <c r="J837" s="75" t="s">
        <v>313</v>
      </c>
      <c r="K837" s="22">
        <v>359302</v>
      </c>
      <c r="L837" s="22">
        <v>263011</v>
      </c>
      <c r="M837" s="75">
        <v>73.2</v>
      </c>
      <c r="N837" s="22">
        <v>233040</v>
      </c>
      <c r="O837" s="75">
        <v>64.900000000000006</v>
      </c>
      <c r="P837" s="75"/>
      <c r="Q837" s="22">
        <v>496051</v>
      </c>
      <c r="S837" s="54" t="str">
        <f t="shared" si="889"/>
        <v>35-39</v>
      </c>
      <c r="T837" s="55">
        <f t="shared" si="890"/>
        <v>2056</v>
      </c>
      <c r="U837" s="55">
        <f t="shared" si="891"/>
        <v>1878</v>
      </c>
      <c r="V837" s="55"/>
      <c r="W837" s="55">
        <f t="shared" si="892"/>
        <v>3934</v>
      </c>
      <c r="X837" s="58">
        <f t="shared" si="893"/>
        <v>0.18613072605468042</v>
      </c>
      <c r="Y837" s="55">
        <f t="shared" si="894"/>
        <v>514</v>
      </c>
      <c r="Z837" s="55">
        <f t="shared" si="895"/>
        <v>469.5</v>
      </c>
      <c r="AA837" s="90"/>
      <c r="AB837" s="35">
        <f t="shared" si="900"/>
        <v>4</v>
      </c>
      <c r="AC837" s="50">
        <f>C851/B851</f>
        <v>0.67146899050111408</v>
      </c>
      <c r="AD837" s="2">
        <f>AC837/AD836</f>
        <v>0.95924141500159166</v>
      </c>
      <c r="AE837" s="47" t="str">
        <f t="shared" si="883"/>
        <v>35-39</v>
      </c>
      <c r="AF837" s="45">
        <f t="shared" si="884"/>
        <v>359302</v>
      </c>
      <c r="AG837" s="45">
        <f t="shared" si="885"/>
        <v>263011</v>
      </c>
      <c r="AH837" s="45">
        <f t="shared" si="886"/>
        <v>233040</v>
      </c>
      <c r="AI837" s="45">
        <f t="shared" si="896"/>
        <v>29971</v>
      </c>
      <c r="AJ837" s="1">
        <f t="shared" si="887"/>
        <v>2056</v>
      </c>
      <c r="AK837" s="1">
        <f t="shared" si="888"/>
        <v>1878</v>
      </c>
    </row>
    <row r="838" spans="1:37" ht="15" thickBot="1" x14ac:dyDescent="0.4">
      <c r="A838" s="54" t="str">
        <f t="shared" si="897"/>
        <v>40-44</v>
      </c>
      <c r="B838" s="55">
        <f t="shared" si="898"/>
        <v>319889</v>
      </c>
      <c r="C838" s="55">
        <f t="shared" si="878"/>
        <v>243065</v>
      </c>
      <c r="D838" s="55">
        <f t="shared" si="879"/>
        <v>76</v>
      </c>
      <c r="E838" s="55">
        <f t="shared" si="880"/>
        <v>220281</v>
      </c>
      <c r="F838" s="55"/>
      <c r="G838" s="55">
        <f t="shared" si="881"/>
        <v>68.900000000000006</v>
      </c>
      <c r="H838" s="55">
        <f t="shared" si="882"/>
        <v>463346</v>
      </c>
      <c r="J838" s="76" t="s">
        <v>314</v>
      </c>
      <c r="K838" s="24">
        <v>319889</v>
      </c>
      <c r="L838" s="24">
        <v>244736</v>
      </c>
      <c r="M838" s="76">
        <v>76.5</v>
      </c>
      <c r="N838" s="24">
        <v>221871</v>
      </c>
      <c r="O838" s="76">
        <v>69.400000000000006</v>
      </c>
      <c r="P838" s="76"/>
      <c r="Q838" s="24">
        <v>466607</v>
      </c>
      <c r="S838" s="57" t="str">
        <f t="shared" si="889"/>
        <v>40-44</v>
      </c>
      <c r="T838" s="56">
        <f t="shared" si="890"/>
        <v>1671</v>
      </c>
      <c r="U838" s="56">
        <f t="shared" si="891"/>
        <v>1590</v>
      </c>
      <c r="V838" s="56"/>
      <c r="W838" s="56">
        <f t="shared" si="892"/>
        <v>3261</v>
      </c>
      <c r="X838" s="62">
        <f t="shared" si="893"/>
        <v>0.15127648017381859</v>
      </c>
      <c r="Y838" s="55">
        <f t="shared" si="894"/>
        <v>417.75</v>
      </c>
      <c r="Z838" s="55">
        <f t="shared" si="895"/>
        <v>397.5</v>
      </c>
      <c r="AA838" s="90"/>
      <c r="AB838" s="35">
        <f t="shared" si="900"/>
        <v>4</v>
      </c>
      <c r="AC838" s="52" t="s">
        <v>367</v>
      </c>
      <c r="AD838" s="2">
        <v>0.7</v>
      </c>
      <c r="AE838" s="47" t="str">
        <f t="shared" si="883"/>
        <v>40-44</v>
      </c>
      <c r="AF838" s="45">
        <f t="shared" si="884"/>
        <v>319889</v>
      </c>
      <c r="AG838" s="45">
        <f t="shared" si="885"/>
        <v>244736</v>
      </c>
      <c r="AH838" s="45">
        <f t="shared" si="886"/>
        <v>221871</v>
      </c>
      <c r="AI838" s="45">
        <f t="shared" si="896"/>
        <v>22865</v>
      </c>
      <c r="AJ838" s="1">
        <f t="shared" si="887"/>
        <v>1671</v>
      </c>
      <c r="AK838" s="1">
        <f t="shared" si="888"/>
        <v>1590</v>
      </c>
    </row>
    <row r="839" spans="1:37" ht="15" thickBot="1" x14ac:dyDescent="0.4">
      <c r="A839" s="54" t="str">
        <f t="shared" si="897"/>
        <v>45-49</v>
      </c>
      <c r="B839" s="55">
        <f t="shared" si="898"/>
        <v>288547</v>
      </c>
      <c r="C839" s="55">
        <f t="shared" si="878"/>
        <v>225653</v>
      </c>
      <c r="D839" s="55">
        <f t="shared" si="879"/>
        <v>78.2</v>
      </c>
      <c r="E839" s="55">
        <f t="shared" si="880"/>
        <v>206674</v>
      </c>
      <c r="F839" s="55"/>
      <c r="G839" s="55">
        <f t="shared" si="881"/>
        <v>71.599999999999994</v>
      </c>
      <c r="H839" s="55">
        <f t="shared" si="882"/>
        <v>432327</v>
      </c>
      <c r="J839" s="75" t="s">
        <v>315</v>
      </c>
      <c r="K839" s="22">
        <v>288547</v>
      </c>
      <c r="L839" s="22">
        <v>226997</v>
      </c>
      <c r="M839" s="75">
        <v>78.7</v>
      </c>
      <c r="N839" s="22">
        <v>207973</v>
      </c>
      <c r="O839" s="75">
        <v>72.099999999999994</v>
      </c>
      <c r="P839" s="75"/>
      <c r="Q839" s="22">
        <v>434970</v>
      </c>
      <c r="S839" s="54" t="str">
        <f t="shared" si="889"/>
        <v>45-49</v>
      </c>
      <c r="T839" s="55">
        <f t="shared" si="890"/>
        <v>1344</v>
      </c>
      <c r="U839" s="55">
        <f t="shared" si="891"/>
        <v>1299</v>
      </c>
      <c r="V839" s="55"/>
      <c r="W839" s="55">
        <f t="shared" si="892"/>
        <v>2643</v>
      </c>
      <c r="X839" s="58">
        <f t="shared" si="893"/>
        <v>0.12167300380228137</v>
      </c>
      <c r="Y839" s="55">
        <f t="shared" si="894"/>
        <v>336</v>
      </c>
      <c r="Z839" s="55">
        <f t="shared" si="895"/>
        <v>324.75</v>
      </c>
      <c r="AA839" s="90"/>
      <c r="AB839" s="35">
        <f t="shared" si="900"/>
        <v>4</v>
      </c>
      <c r="AC839" s="50">
        <f>E851/B851</f>
        <v>0.60268071074633978</v>
      </c>
      <c r="AD839" s="2">
        <f>AC839/AD838</f>
        <v>0.8609724439233426</v>
      </c>
      <c r="AE839" s="47" t="str">
        <f t="shared" si="883"/>
        <v>45-49</v>
      </c>
      <c r="AF839" s="45">
        <f t="shared" si="884"/>
        <v>288547</v>
      </c>
      <c r="AG839" s="45">
        <f t="shared" si="885"/>
        <v>226997</v>
      </c>
      <c r="AH839" s="45">
        <f t="shared" si="886"/>
        <v>207973</v>
      </c>
      <c r="AI839" s="45">
        <f t="shared" si="896"/>
        <v>19024</v>
      </c>
      <c r="AJ839" s="1">
        <f t="shared" si="887"/>
        <v>1344</v>
      </c>
      <c r="AK839" s="1">
        <f t="shared" si="888"/>
        <v>1299</v>
      </c>
    </row>
    <row r="840" spans="1:37" ht="15" thickBot="1" x14ac:dyDescent="0.4">
      <c r="A840" s="54" t="str">
        <f t="shared" si="897"/>
        <v>50-54</v>
      </c>
      <c r="B840" s="55">
        <f t="shared" si="898"/>
        <v>266491</v>
      </c>
      <c r="C840" s="55">
        <f t="shared" si="878"/>
        <v>216843</v>
      </c>
      <c r="D840" s="55">
        <f t="shared" si="879"/>
        <v>81.400000000000006</v>
      </c>
      <c r="E840" s="55">
        <f t="shared" si="880"/>
        <v>200550</v>
      </c>
      <c r="F840" s="55"/>
      <c r="G840" s="55">
        <f t="shared" si="881"/>
        <v>75.3</v>
      </c>
      <c r="H840" s="55">
        <f t="shared" si="882"/>
        <v>417393</v>
      </c>
      <c r="J840" s="76" t="s">
        <v>316</v>
      </c>
      <c r="K840" s="24">
        <v>266491</v>
      </c>
      <c r="L840" s="24">
        <v>217932</v>
      </c>
      <c r="M840" s="76">
        <v>81.8</v>
      </c>
      <c r="N840" s="24">
        <v>201629</v>
      </c>
      <c r="O840" s="76">
        <v>75.7</v>
      </c>
      <c r="P840" s="76"/>
      <c r="Q840" s="24">
        <v>419561</v>
      </c>
      <c r="S840" s="57" t="str">
        <f t="shared" si="889"/>
        <v>50-54</v>
      </c>
      <c r="T840" s="56">
        <f t="shared" si="890"/>
        <v>1089</v>
      </c>
      <c r="U840" s="56">
        <f t="shared" si="891"/>
        <v>1079</v>
      </c>
      <c r="V840" s="56"/>
      <c r="W840" s="56">
        <f t="shared" si="892"/>
        <v>2168</v>
      </c>
      <c r="X840" s="62">
        <f t="shared" si="893"/>
        <v>9.8587724063009238E-2</v>
      </c>
      <c r="Y840" s="55">
        <f t="shared" si="894"/>
        <v>272.25</v>
      </c>
      <c r="Z840" s="55">
        <f t="shared" si="895"/>
        <v>269.75</v>
      </c>
      <c r="AA840" s="90"/>
      <c r="AB840" s="35">
        <f t="shared" si="900"/>
        <v>4</v>
      </c>
      <c r="AC840" s="35"/>
      <c r="AD840" s="36"/>
      <c r="AE840" s="47" t="str">
        <f t="shared" si="883"/>
        <v>50-54</v>
      </c>
      <c r="AF840" s="45">
        <f t="shared" si="884"/>
        <v>266491</v>
      </c>
      <c r="AG840" s="45">
        <f t="shared" si="885"/>
        <v>217932</v>
      </c>
      <c r="AH840" s="45">
        <f t="shared" si="886"/>
        <v>201629</v>
      </c>
      <c r="AI840" s="45">
        <f t="shared" si="896"/>
        <v>16303</v>
      </c>
      <c r="AJ840" s="1">
        <f t="shared" si="887"/>
        <v>1089</v>
      </c>
      <c r="AK840" s="1">
        <f t="shared" si="888"/>
        <v>1079</v>
      </c>
    </row>
    <row r="841" spans="1:37" ht="15" thickBot="1" x14ac:dyDescent="0.4">
      <c r="A841" s="54" t="str">
        <f t="shared" si="897"/>
        <v>55-59</v>
      </c>
      <c r="B841" s="55">
        <f t="shared" si="898"/>
        <v>284260</v>
      </c>
      <c r="C841" s="55">
        <f t="shared" si="878"/>
        <v>232287</v>
      </c>
      <c r="D841" s="55">
        <f t="shared" si="879"/>
        <v>81.7</v>
      </c>
      <c r="E841" s="55">
        <f t="shared" si="880"/>
        <v>215577</v>
      </c>
      <c r="F841" s="55"/>
      <c r="G841" s="55">
        <f t="shared" si="881"/>
        <v>75.8</v>
      </c>
      <c r="H841" s="55">
        <f t="shared" si="882"/>
        <v>447864</v>
      </c>
      <c r="J841" s="75" t="s">
        <v>317</v>
      </c>
      <c r="K841" s="22">
        <v>284260</v>
      </c>
      <c r="L841" s="22">
        <v>233279</v>
      </c>
      <c r="M841" s="75">
        <v>82.1</v>
      </c>
      <c r="N841" s="22">
        <v>216551</v>
      </c>
      <c r="O841" s="75">
        <v>76.2</v>
      </c>
      <c r="P841" s="75"/>
      <c r="Q841" s="22">
        <v>449830</v>
      </c>
      <c r="S841" s="54" t="str">
        <f t="shared" si="889"/>
        <v>55-59</v>
      </c>
      <c r="T841" s="55">
        <f t="shared" si="890"/>
        <v>992</v>
      </c>
      <c r="U841" s="55">
        <f t="shared" si="891"/>
        <v>974</v>
      </c>
      <c r="V841" s="55"/>
      <c r="W841" s="55">
        <f t="shared" si="892"/>
        <v>1966</v>
      </c>
      <c r="X841" s="58">
        <f t="shared" si="893"/>
        <v>8.9806264711207673E-2</v>
      </c>
      <c r="Y841" s="55">
        <f t="shared" si="894"/>
        <v>248</v>
      </c>
      <c r="Z841" s="55">
        <f t="shared" si="895"/>
        <v>243.5</v>
      </c>
      <c r="AA841" s="90"/>
      <c r="AB841" s="35">
        <f t="shared" si="900"/>
        <v>4</v>
      </c>
      <c r="AC841" s="65">
        <f>J829</f>
        <v>44452</v>
      </c>
      <c r="AD841" s="36"/>
      <c r="AE841" s="47" t="str">
        <f t="shared" si="883"/>
        <v>55-59</v>
      </c>
      <c r="AF841" s="45">
        <f t="shared" si="884"/>
        <v>284260</v>
      </c>
      <c r="AG841" s="45">
        <f t="shared" si="885"/>
        <v>233279</v>
      </c>
      <c r="AH841" s="45">
        <f t="shared" si="886"/>
        <v>216551</v>
      </c>
      <c r="AI841" s="45">
        <f t="shared" si="896"/>
        <v>16728</v>
      </c>
      <c r="AJ841" s="1">
        <f t="shared" si="887"/>
        <v>992</v>
      </c>
      <c r="AK841" s="1">
        <f t="shared" si="888"/>
        <v>974</v>
      </c>
    </row>
    <row r="842" spans="1:37" ht="15" thickBot="1" x14ac:dyDescent="0.4">
      <c r="A842" s="54" t="str">
        <f t="shared" si="897"/>
        <v>60-64</v>
      </c>
      <c r="B842" s="55">
        <f t="shared" si="898"/>
        <v>264339</v>
      </c>
      <c r="C842" s="55">
        <f t="shared" si="878"/>
        <v>230606</v>
      </c>
      <c r="D842" s="55">
        <f t="shared" si="879"/>
        <v>87.2</v>
      </c>
      <c r="E842" s="55">
        <f t="shared" si="880"/>
        <v>217877</v>
      </c>
      <c r="F842" s="55"/>
      <c r="G842" s="55">
        <f t="shared" si="881"/>
        <v>82.4</v>
      </c>
      <c r="H842" s="55">
        <f t="shared" si="882"/>
        <v>448483</v>
      </c>
      <c r="J842" s="76" t="s">
        <v>318</v>
      </c>
      <c r="K842" s="24">
        <v>264339</v>
      </c>
      <c r="L842" s="24">
        <v>231305</v>
      </c>
      <c r="M842" s="76">
        <v>87.5</v>
      </c>
      <c r="N842" s="24">
        <v>218685</v>
      </c>
      <c r="O842" s="76">
        <v>82.7</v>
      </c>
      <c r="P842" s="76"/>
      <c r="Q842" s="24">
        <v>449990</v>
      </c>
      <c r="S842" s="57" t="str">
        <f t="shared" si="889"/>
        <v>60-64</v>
      </c>
      <c r="T842" s="56">
        <f t="shared" si="890"/>
        <v>699</v>
      </c>
      <c r="U842" s="56">
        <f t="shared" si="891"/>
        <v>808</v>
      </c>
      <c r="V842" s="56"/>
      <c r="W842" s="56">
        <f t="shared" si="892"/>
        <v>1507</v>
      </c>
      <c r="X842" s="62">
        <f t="shared" si="893"/>
        <v>6.3280825638240085E-2</v>
      </c>
      <c r="Y842" s="55">
        <f t="shared" si="894"/>
        <v>174.75</v>
      </c>
      <c r="Z842" s="55">
        <f t="shared" si="895"/>
        <v>202</v>
      </c>
      <c r="AA842" s="90"/>
      <c r="AB842" s="35">
        <f t="shared" si="900"/>
        <v>4</v>
      </c>
      <c r="AC842" s="49" t="s">
        <v>365</v>
      </c>
      <c r="AD842" s="35"/>
      <c r="AE842" s="47" t="str">
        <f t="shared" si="883"/>
        <v>60-64</v>
      </c>
      <c r="AF842" s="45">
        <f t="shared" si="884"/>
        <v>264339</v>
      </c>
      <c r="AG842" s="45">
        <f t="shared" si="885"/>
        <v>231305</v>
      </c>
      <c r="AH842" s="45">
        <f t="shared" si="886"/>
        <v>218685</v>
      </c>
      <c r="AI842" s="45">
        <f t="shared" si="896"/>
        <v>12620</v>
      </c>
      <c r="AJ842" s="1">
        <f t="shared" si="887"/>
        <v>699</v>
      </c>
      <c r="AK842" s="1">
        <f t="shared" si="888"/>
        <v>808</v>
      </c>
    </row>
    <row r="843" spans="1:37" ht="15" thickBot="1" x14ac:dyDescent="0.4">
      <c r="A843" s="54" t="str">
        <f t="shared" si="897"/>
        <v>65-69</v>
      </c>
      <c r="B843" s="55">
        <f t="shared" si="898"/>
        <v>210073</v>
      </c>
      <c r="C843" s="55">
        <f t="shared" si="878"/>
        <v>192155</v>
      </c>
      <c r="D843" s="55">
        <f t="shared" si="879"/>
        <v>91.5</v>
      </c>
      <c r="E843" s="55">
        <f t="shared" si="880"/>
        <v>185557</v>
      </c>
      <c r="F843" s="55"/>
      <c r="G843" s="55">
        <f t="shared" si="881"/>
        <v>88.3</v>
      </c>
      <c r="H843" s="55">
        <f t="shared" si="882"/>
        <v>377712</v>
      </c>
      <c r="J843" s="75" t="s">
        <v>319</v>
      </c>
      <c r="K843" s="22">
        <v>210073</v>
      </c>
      <c r="L843" s="22">
        <v>192560</v>
      </c>
      <c r="M843" s="75">
        <v>91.7</v>
      </c>
      <c r="N843" s="22">
        <v>185992</v>
      </c>
      <c r="O843" s="75">
        <v>88.5</v>
      </c>
      <c r="P843" s="75"/>
      <c r="Q843" s="22">
        <v>378552</v>
      </c>
      <c r="S843" s="54" t="str">
        <f t="shared" si="889"/>
        <v>65-69</v>
      </c>
      <c r="T843" s="55">
        <f t="shared" si="890"/>
        <v>405</v>
      </c>
      <c r="U843" s="55">
        <f t="shared" si="891"/>
        <v>435</v>
      </c>
      <c r="V843" s="55"/>
      <c r="W843" s="55">
        <f t="shared" si="892"/>
        <v>840</v>
      </c>
      <c r="X843" s="58">
        <f t="shared" si="893"/>
        <v>3.6664856056491037E-2</v>
      </c>
      <c r="Y843" s="55">
        <f t="shared" si="894"/>
        <v>101.25</v>
      </c>
      <c r="Z843" s="55">
        <f t="shared" si="895"/>
        <v>108.75</v>
      </c>
      <c r="AA843" s="90"/>
      <c r="AB843" s="35">
        <f t="shared" si="900"/>
        <v>4</v>
      </c>
      <c r="AC843" s="51" t="s">
        <v>366</v>
      </c>
      <c r="AD843" s="2">
        <v>0.7</v>
      </c>
      <c r="AE843" s="47" t="str">
        <f t="shared" si="883"/>
        <v>65-69</v>
      </c>
      <c r="AF843" s="45">
        <f t="shared" si="884"/>
        <v>210073</v>
      </c>
      <c r="AG843" s="45">
        <f t="shared" si="885"/>
        <v>192560</v>
      </c>
      <c r="AH843" s="45">
        <f t="shared" si="886"/>
        <v>185992</v>
      </c>
      <c r="AI843" s="45">
        <f t="shared" si="896"/>
        <v>6568</v>
      </c>
      <c r="AJ843" s="1">
        <f t="shared" si="887"/>
        <v>405</v>
      </c>
      <c r="AK843" s="1">
        <f t="shared" si="888"/>
        <v>435</v>
      </c>
    </row>
    <row r="844" spans="1:37" ht="15" thickBot="1" x14ac:dyDescent="0.4">
      <c r="A844" s="54" t="str">
        <f t="shared" si="897"/>
        <v>70-74</v>
      </c>
      <c r="B844" s="55">
        <f t="shared" si="898"/>
        <v>157657</v>
      </c>
      <c r="C844" s="55">
        <f t="shared" si="878"/>
        <v>147076</v>
      </c>
      <c r="D844" s="55">
        <f t="shared" si="879"/>
        <v>93.3</v>
      </c>
      <c r="E844" s="55">
        <f t="shared" si="880"/>
        <v>145014</v>
      </c>
      <c r="F844" s="55"/>
      <c r="G844" s="55">
        <f t="shared" si="881"/>
        <v>92</v>
      </c>
      <c r="H844" s="55">
        <f t="shared" si="882"/>
        <v>292090</v>
      </c>
      <c r="J844" s="76" t="s">
        <v>320</v>
      </c>
      <c r="K844" s="24">
        <v>157657</v>
      </c>
      <c r="L844" s="24">
        <v>147271</v>
      </c>
      <c r="M844" s="76">
        <v>93.4</v>
      </c>
      <c r="N844" s="24">
        <v>145266</v>
      </c>
      <c r="O844" s="76">
        <v>92.1</v>
      </c>
      <c r="P844" s="76"/>
      <c r="Q844" s="24">
        <v>292537</v>
      </c>
      <c r="S844" s="57" t="str">
        <f t="shared" si="889"/>
        <v>70-74</v>
      </c>
      <c r="T844" s="56">
        <f t="shared" si="890"/>
        <v>195</v>
      </c>
      <c r="U844" s="56">
        <f t="shared" si="891"/>
        <v>252</v>
      </c>
      <c r="V844" s="56"/>
      <c r="W844" s="56">
        <f t="shared" si="892"/>
        <v>447</v>
      </c>
      <c r="X844" s="62">
        <f t="shared" si="893"/>
        <v>1.7653449212384573E-2</v>
      </c>
      <c r="Y844" s="55">
        <f t="shared" si="894"/>
        <v>48.75</v>
      </c>
      <c r="Z844" s="55">
        <f t="shared" si="895"/>
        <v>63</v>
      </c>
      <c r="AA844" s="90"/>
      <c r="AB844" s="35">
        <f t="shared" si="900"/>
        <v>4</v>
      </c>
      <c r="AC844" s="50">
        <f>L850/K850</f>
        <v>0.79364846828355229</v>
      </c>
      <c r="AD844" s="2">
        <f>AC844/AD843</f>
        <v>1.1337835261193605</v>
      </c>
      <c r="AE844" s="48" t="str">
        <f t="shared" si="883"/>
        <v>70-74</v>
      </c>
      <c r="AF844" s="45">
        <f t="shared" si="884"/>
        <v>157657</v>
      </c>
      <c r="AG844" s="45">
        <f t="shared" si="885"/>
        <v>147271</v>
      </c>
      <c r="AH844" s="45">
        <f t="shared" si="886"/>
        <v>145266</v>
      </c>
      <c r="AI844" s="46">
        <f t="shared" si="896"/>
        <v>2005</v>
      </c>
      <c r="AJ844" s="1">
        <f t="shared" si="887"/>
        <v>195</v>
      </c>
      <c r="AK844" s="1">
        <f t="shared" si="888"/>
        <v>252</v>
      </c>
    </row>
    <row r="845" spans="1:37" ht="15" thickBot="1" x14ac:dyDescent="0.4">
      <c r="A845" s="54" t="str">
        <f t="shared" si="897"/>
        <v>75-79</v>
      </c>
      <c r="B845" s="55">
        <f t="shared" si="898"/>
        <v>102977</v>
      </c>
      <c r="C845" s="55">
        <f t="shared" si="878"/>
        <v>94542</v>
      </c>
      <c r="D845" s="55">
        <f t="shared" si="879"/>
        <v>91.8</v>
      </c>
      <c r="E845" s="55">
        <f t="shared" si="880"/>
        <v>93044</v>
      </c>
      <c r="F845" s="55"/>
      <c r="G845" s="55">
        <f t="shared" si="881"/>
        <v>90.3</v>
      </c>
      <c r="H845" s="55">
        <f t="shared" si="882"/>
        <v>187586</v>
      </c>
      <c r="J845" s="75" t="s">
        <v>321</v>
      </c>
      <c r="K845" s="22">
        <v>102977</v>
      </c>
      <c r="L845" s="22">
        <v>94662</v>
      </c>
      <c r="M845" s="75">
        <v>91.9</v>
      </c>
      <c r="N845" s="22">
        <v>93157</v>
      </c>
      <c r="O845" s="75">
        <v>90.5</v>
      </c>
      <c r="P845" s="75"/>
      <c r="Q845" s="22">
        <v>187819</v>
      </c>
      <c r="S845" s="54" t="str">
        <f t="shared" si="889"/>
        <v>75-79</v>
      </c>
      <c r="T845" s="55">
        <f t="shared" si="890"/>
        <v>120</v>
      </c>
      <c r="U845" s="55">
        <f t="shared" si="891"/>
        <v>113</v>
      </c>
      <c r="V845" s="55"/>
      <c r="W845" s="55">
        <f t="shared" si="892"/>
        <v>233</v>
      </c>
      <c r="X845" s="58">
        <f t="shared" si="893"/>
        <v>1.0863661053775122E-2</v>
      </c>
      <c r="Y845" s="55">
        <f t="shared" si="894"/>
        <v>30</v>
      </c>
      <c r="Z845" s="55">
        <f t="shared" si="895"/>
        <v>28.25</v>
      </c>
      <c r="AA845" s="90"/>
      <c r="AB845" s="35">
        <f t="shared" si="900"/>
        <v>4</v>
      </c>
      <c r="AC845" s="51" t="s">
        <v>367</v>
      </c>
      <c r="AD845" s="2">
        <v>0.7</v>
      </c>
      <c r="AE845" s="48" t="str">
        <f t="shared" si="883"/>
        <v>75-79</v>
      </c>
      <c r="AF845" s="45">
        <f t="shared" si="884"/>
        <v>102977</v>
      </c>
      <c r="AG845" s="45">
        <f t="shared" si="885"/>
        <v>94662</v>
      </c>
      <c r="AH845" s="45">
        <f t="shared" si="886"/>
        <v>93157</v>
      </c>
      <c r="AI845" s="46">
        <f t="shared" si="896"/>
        <v>1505</v>
      </c>
      <c r="AJ845" s="1">
        <f t="shared" si="887"/>
        <v>120</v>
      </c>
      <c r="AK845" s="1">
        <f t="shared" si="888"/>
        <v>113</v>
      </c>
    </row>
    <row r="846" spans="1:37" ht="15" thickBot="1" x14ac:dyDescent="0.4">
      <c r="A846" s="54" t="str">
        <f t="shared" si="897"/>
        <v>80-84</v>
      </c>
      <c r="B846" s="55">
        <f t="shared" si="898"/>
        <v>68566</v>
      </c>
      <c r="C846" s="55">
        <f t="shared" si="878"/>
        <v>62568</v>
      </c>
      <c r="D846" s="55">
        <f t="shared" si="879"/>
        <v>91.2</v>
      </c>
      <c r="E846" s="55">
        <f t="shared" si="880"/>
        <v>61527</v>
      </c>
      <c r="F846" s="55"/>
      <c r="G846" s="55">
        <f t="shared" si="881"/>
        <v>89.7</v>
      </c>
      <c r="H846" s="55">
        <f t="shared" si="882"/>
        <v>124095</v>
      </c>
      <c r="J846" s="76" t="s">
        <v>322</v>
      </c>
      <c r="K846" s="24">
        <v>68566</v>
      </c>
      <c r="L846" s="24">
        <v>62650</v>
      </c>
      <c r="M846" s="76">
        <v>91.4</v>
      </c>
      <c r="N846" s="24">
        <v>61602</v>
      </c>
      <c r="O846" s="76">
        <v>89.8</v>
      </c>
      <c r="P846" s="76"/>
      <c r="Q846" s="24">
        <v>124252</v>
      </c>
      <c r="S846" s="57" t="str">
        <f t="shared" si="889"/>
        <v>80-84</v>
      </c>
      <c r="T846" s="56">
        <f t="shared" si="890"/>
        <v>82</v>
      </c>
      <c r="U846" s="56">
        <f t="shared" si="891"/>
        <v>75</v>
      </c>
      <c r="V846" s="56"/>
      <c r="W846" s="56">
        <f t="shared" si="892"/>
        <v>157</v>
      </c>
      <c r="X846" s="62">
        <f t="shared" si="893"/>
        <v>7.4235017200796668E-3</v>
      </c>
      <c r="Y846" s="55">
        <f t="shared" si="894"/>
        <v>20.5</v>
      </c>
      <c r="Z846" s="55">
        <f t="shared" si="895"/>
        <v>18.75</v>
      </c>
      <c r="AA846" s="90"/>
      <c r="AB846" s="35">
        <f t="shared" si="900"/>
        <v>4</v>
      </c>
      <c r="AC846" s="50">
        <f>N850/K850</f>
        <v>0.71279798146306705</v>
      </c>
      <c r="AD846" s="2">
        <f>AC846/AD845</f>
        <v>1.0182828306615244</v>
      </c>
      <c r="AE846" s="48" t="str">
        <f t="shared" si="883"/>
        <v>80-84</v>
      </c>
      <c r="AF846" s="45">
        <f t="shared" si="884"/>
        <v>68566</v>
      </c>
      <c r="AG846" s="45">
        <f t="shared" si="885"/>
        <v>62650</v>
      </c>
      <c r="AH846" s="45">
        <f t="shared" si="886"/>
        <v>61602</v>
      </c>
      <c r="AI846" s="46">
        <f t="shared" si="896"/>
        <v>1048</v>
      </c>
      <c r="AJ846" s="1">
        <f t="shared" si="887"/>
        <v>82</v>
      </c>
      <c r="AK846" s="1">
        <f t="shared" si="888"/>
        <v>75</v>
      </c>
    </row>
    <row r="847" spans="1:37" ht="15" thickBot="1" x14ac:dyDescent="0.4">
      <c r="A847" s="54" t="str">
        <f t="shared" si="897"/>
        <v>85-89</v>
      </c>
      <c r="B847" s="55">
        <f t="shared" si="898"/>
        <v>44034</v>
      </c>
      <c r="C847" s="55">
        <f t="shared" si="878"/>
        <v>39926</v>
      </c>
      <c r="D847" s="55">
        <f t="shared" si="879"/>
        <v>90.7</v>
      </c>
      <c r="E847" s="55">
        <f t="shared" si="880"/>
        <v>39202</v>
      </c>
      <c r="F847" s="55"/>
      <c r="G847" s="55">
        <f t="shared" si="881"/>
        <v>89</v>
      </c>
      <c r="H847" s="55">
        <f t="shared" si="882"/>
        <v>79128</v>
      </c>
      <c r="J847" s="75" t="s">
        <v>323</v>
      </c>
      <c r="K847" s="22">
        <v>44034</v>
      </c>
      <c r="L847" s="22">
        <v>39964</v>
      </c>
      <c r="M847" s="75">
        <v>90.8</v>
      </c>
      <c r="N847" s="22">
        <v>39245</v>
      </c>
      <c r="O847" s="75">
        <v>89.1</v>
      </c>
      <c r="P847" s="75"/>
      <c r="Q847" s="22">
        <v>79209</v>
      </c>
      <c r="S847" s="54" t="str">
        <f t="shared" si="889"/>
        <v>85-89</v>
      </c>
      <c r="T847" s="55">
        <f t="shared" si="890"/>
        <v>38</v>
      </c>
      <c r="U847" s="55">
        <f t="shared" si="891"/>
        <v>43</v>
      </c>
      <c r="V847" s="55"/>
      <c r="W847" s="55">
        <f t="shared" si="892"/>
        <v>81</v>
      </c>
      <c r="X847" s="58">
        <f t="shared" si="893"/>
        <v>3.4401593336954553E-3</v>
      </c>
      <c r="Y847" s="55">
        <f t="shared" si="894"/>
        <v>9.5</v>
      </c>
      <c r="Z847" s="55">
        <f t="shared" si="895"/>
        <v>10.75</v>
      </c>
      <c r="AA847" s="90"/>
      <c r="AB847" s="35">
        <f t="shared" si="900"/>
        <v>4</v>
      </c>
      <c r="AC847" s="49" t="s">
        <v>362</v>
      </c>
      <c r="AD847" s="35"/>
      <c r="AE847" s="48" t="str">
        <f t="shared" si="883"/>
        <v>85-89</v>
      </c>
      <c r="AF847" s="45">
        <f t="shared" si="884"/>
        <v>44034</v>
      </c>
      <c r="AG847" s="45">
        <f t="shared" si="885"/>
        <v>39964</v>
      </c>
      <c r="AH847" s="45">
        <f t="shared" si="886"/>
        <v>39245</v>
      </c>
      <c r="AI847" s="46">
        <f t="shared" si="896"/>
        <v>719</v>
      </c>
      <c r="AJ847" s="1">
        <f t="shared" si="887"/>
        <v>38</v>
      </c>
      <c r="AK847" s="1">
        <f t="shared" si="888"/>
        <v>43</v>
      </c>
    </row>
    <row r="848" spans="1:37" ht="15" thickBot="1" x14ac:dyDescent="0.4">
      <c r="A848" s="54" t="str">
        <f t="shared" si="897"/>
        <v>90+</v>
      </c>
      <c r="B848" s="55">
        <f t="shared" si="898"/>
        <v>27669</v>
      </c>
      <c r="C848" s="55">
        <f t="shared" si="878"/>
        <v>25353</v>
      </c>
      <c r="D848" s="55">
        <f t="shared" si="879"/>
        <v>91.6</v>
      </c>
      <c r="E848" s="55">
        <f t="shared" si="880"/>
        <v>24871</v>
      </c>
      <c r="F848" s="55"/>
      <c r="G848" s="55">
        <f t="shared" si="881"/>
        <v>89.9</v>
      </c>
      <c r="H848" s="55">
        <f t="shared" si="882"/>
        <v>50224</v>
      </c>
      <c r="J848" s="76" t="s">
        <v>324</v>
      </c>
      <c r="K848" s="24">
        <v>27669</v>
      </c>
      <c r="L848" s="24">
        <v>25377</v>
      </c>
      <c r="M848" s="76">
        <v>91.7</v>
      </c>
      <c r="N848" s="24">
        <v>24893</v>
      </c>
      <c r="O848" s="76">
        <v>90</v>
      </c>
      <c r="P848" s="76"/>
      <c r="Q848" s="24">
        <v>50270</v>
      </c>
      <c r="S848" s="57" t="str">
        <f t="shared" si="889"/>
        <v>90+</v>
      </c>
      <c r="T848" s="56">
        <f t="shared" si="890"/>
        <v>24</v>
      </c>
      <c r="U848" s="56">
        <f t="shared" si="891"/>
        <v>22</v>
      </c>
      <c r="V848" s="56"/>
      <c r="W848" s="56">
        <f t="shared" si="892"/>
        <v>46</v>
      </c>
      <c r="X848" s="62">
        <f t="shared" si="893"/>
        <v>2.1727322107550242E-3</v>
      </c>
      <c r="Y848" s="55">
        <f t="shared" si="894"/>
        <v>6</v>
      </c>
      <c r="Z848" s="55">
        <f t="shared" si="895"/>
        <v>5.5</v>
      </c>
      <c r="AA848" s="90"/>
      <c r="AB848" s="35">
        <f t="shared" si="900"/>
        <v>4</v>
      </c>
      <c r="AC848" s="51" t="s">
        <v>366</v>
      </c>
      <c r="AD848" s="2">
        <v>0.7</v>
      </c>
      <c r="AE848" s="48" t="str">
        <f t="shared" si="883"/>
        <v>90+</v>
      </c>
      <c r="AF848" s="45">
        <f t="shared" si="884"/>
        <v>27669</v>
      </c>
      <c r="AG848" s="45">
        <f t="shared" si="885"/>
        <v>25377</v>
      </c>
      <c r="AH848" s="45">
        <f t="shared" si="886"/>
        <v>24893</v>
      </c>
      <c r="AI848" s="46">
        <f t="shared" si="896"/>
        <v>484</v>
      </c>
      <c r="AJ848" s="1">
        <f t="shared" si="887"/>
        <v>24</v>
      </c>
      <c r="AK848" s="1">
        <f t="shared" si="888"/>
        <v>22</v>
      </c>
    </row>
    <row r="849" spans="1:37" ht="15" thickBot="1" x14ac:dyDescent="0.4">
      <c r="A849" s="54" t="str">
        <f t="shared" si="897"/>
        <v>Unknown</v>
      </c>
      <c r="B849" s="55" t="str">
        <f t="shared" si="898"/>
        <v>NA</v>
      </c>
      <c r="C849" s="55">
        <f t="shared" si="878"/>
        <v>65376</v>
      </c>
      <c r="D849" s="55" t="str">
        <f t="shared" si="879"/>
        <v>NA</v>
      </c>
      <c r="E849" s="55">
        <f t="shared" si="880"/>
        <v>26083</v>
      </c>
      <c r="F849" s="55"/>
      <c r="G849" s="55" t="str">
        <f t="shared" si="881"/>
        <v>NA</v>
      </c>
      <c r="H849" s="55">
        <f t="shared" si="882"/>
        <v>91459</v>
      </c>
      <c r="J849" s="75" t="s">
        <v>325</v>
      </c>
      <c r="K849" s="75" t="s">
        <v>326</v>
      </c>
      <c r="L849" s="22">
        <v>64883</v>
      </c>
      <c r="M849" s="75" t="s">
        <v>326</v>
      </c>
      <c r="N849" s="22">
        <v>25913</v>
      </c>
      <c r="O849" s="75" t="s">
        <v>326</v>
      </c>
      <c r="P849" s="75"/>
      <c r="Q849" s="22">
        <v>90796</v>
      </c>
      <c r="S849" s="54" t="str">
        <f t="shared" si="889"/>
        <v>Unknown</v>
      </c>
      <c r="T849" s="54">
        <f t="shared" si="890"/>
        <v>-493</v>
      </c>
      <c r="U849" s="54">
        <f t="shared" si="891"/>
        <v>-170</v>
      </c>
      <c r="V849" s="54"/>
      <c r="W849" s="54">
        <f t="shared" si="892"/>
        <v>-663</v>
      </c>
      <c r="X849" s="58">
        <f t="shared" si="893"/>
        <v>-4.4631540829259457E-2</v>
      </c>
      <c r="Y849" s="55">
        <f t="shared" si="894"/>
        <v>-123.25</v>
      </c>
      <c r="Z849" s="55">
        <f t="shared" si="895"/>
        <v>-42.5</v>
      </c>
      <c r="AA849" s="90"/>
      <c r="AB849" s="35">
        <f t="shared" si="900"/>
        <v>4</v>
      </c>
      <c r="AC849" s="50">
        <f>L851/K851</f>
        <v>0.67505637299189236</v>
      </c>
      <c r="AD849" s="2">
        <f>AC849/AD848</f>
        <v>0.96436624713127483</v>
      </c>
      <c r="AE849" s="47" t="str">
        <f t="shared" si="883"/>
        <v>Unknown</v>
      </c>
      <c r="AF849" s="45" t="str">
        <f t="shared" si="884"/>
        <v>NA</v>
      </c>
      <c r="AG849" s="45">
        <f t="shared" si="885"/>
        <v>64883</v>
      </c>
      <c r="AH849" s="45">
        <f t="shared" si="886"/>
        <v>25913</v>
      </c>
      <c r="AI849" s="45">
        <f t="shared" si="896"/>
        <v>38970</v>
      </c>
      <c r="AJ849" s="1">
        <f t="shared" si="887"/>
        <v>-493</v>
      </c>
      <c r="AK849" s="1">
        <f t="shared" si="888"/>
        <v>-170</v>
      </c>
    </row>
    <row r="850" spans="1:37" ht="15" thickBot="1" x14ac:dyDescent="0.4">
      <c r="A850" s="54" t="str">
        <f t="shared" si="897"/>
        <v>12+</v>
      </c>
      <c r="B850" s="55">
        <f t="shared" si="898"/>
        <v>3761140</v>
      </c>
      <c r="C850" s="55">
        <f t="shared" si="878"/>
        <v>2969160</v>
      </c>
      <c r="D850" s="55">
        <f t="shared" si="879"/>
        <v>78.900000000000006</v>
      </c>
      <c r="E850" s="55">
        <f t="shared" si="880"/>
        <v>2664986</v>
      </c>
      <c r="F850" s="55"/>
      <c r="G850" s="55">
        <f t="shared" si="881"/>
        <v>70.900000000000006</v>
      </c>
      <c r="H850" s="55">
        <f t="shared" si="882"/>
        <v>5634146</v>
      </c>
      <c r="J850" s="76" t="s">
        <v>327</v>
      </c>
      <c r="K850" s="24">
        <v>3761140</v>
      </c>
      <c r="L850" s="24">
        <v>2985023</v>
      </c>
      <c r="M850" s="76">
        <v>79.400000000000006</v>
      </c>
      <c r="N850" s="24">
        <v>2680933</v>
      </c>
      <c r="O850" s="76">
        <v>71.3</v>
      </c>
      <c r="P850" s="76"/>
      <c r="Q850" s="24">
        <v>5665956</v>
      </c>
      <c r="S850" s="57" t="str">
        <f t="shared" si="889"/>
        <v>12+</v>
      </c>
      <c r="T850" s="60">
        <f>L850-C850</f>
        <v>15863</v>
      </c>
      <c r="U850" s="60">
        <f t="shared" si="891"/>
        <v>15947</v>
      </c>
      <c r="V850" s="60"/>
      <c r="W850" s="63">
        <f t="shared" si="892"/>
        <v>31810</v>
      </c>
      <c r="X850" s="62">
        <f t="shared" si="893"/>
        <v>1.4360854608002898</v>
      </c>
      <c r="Y850" s="60">
        <f t="shared" si="894"/>
        <v>3965.75</v>
      </c>
      <c r="Z850" s="60">
        <f t="shared" si="895"/>
        <v>3986.75</v>
      </c>
      <c r="AA850" s="91"/>
      <c r="AB850" s="35">
        <f t="shared" si="900"/>
        <v>4</v>
      </c>
      <c r="AC850" s="51" t="s">
        <v>367</v>
      </c>
      <c r="AD850" s="2">
        <v>0.7</v>
      </c>
      <c r="AE850" s="35"/>
      <c r="AF850" s="35"/>
      <c r="AG850" s="38"/>
      <c r="AH850" s="35"/>
      <c r="AI850" s="35"/>
      <c r="AJ850" s="35"/>
      <c r="AK850" s="35"/>
    </row>
    <row r="851" spans="1:37" x14ac:dyDescent="0.35">
      <c r="A851" s="54" t="str">
        <f t="shared" si="897"/>
        <v>ALL</v>
      </c>
      <c r="B851" s="55">
        <f t="shared" si="898"/>
        <v>4421887</v>
      </c>
      <c r="C851" s="55">
        <f t="shared" si="878"/>
        <v>2969160</v>
      </c>
      <c r="D851" s="55">
        <f t="shared" si="879"/>
        <v>67.2</v>
      </c>
      <c r="E851" s="55">
        <f t="shared" si="880"/>
        <v>2664986</v>
      </c>
      <c r="F851" s="55"/>
      <c r="G851" s="55">
        <f t="shared" si="881"/>
        <v>60.3</v>
      </c>
      <c r="H851" s="55">
        <f t="shared" si="882"/>
        <v>5634146</v>
      </c>
      <c r="J851" s="75" t="s">
        <v>328</v>
      </c>
      <c r="K851" s="22">
        <v>4421887</v>
      </c>
      <c r="L851" s="22">
        <v>2985023</v>
      </c>
      <c r="M851" s="75">
        <v>67.5</v>
      </c>
      <c r="N851" s="22">
        <v>2680933</v>
      </c>
      <c r="O851" s="75">
        <v>60.6</v>
      </c>
      <c r="P851" s="75"/>
      <c r="Q851" s="22">
        <v>5665956</v>
      </c>
      <c r="S851" s="54" t="str">
        <f t="shared" si="889"/>
        <v>ALL</v>
      </c>
      <c r="T851" s="60">
        <f t="shared" ref="T851" si="901">L851-C851</f>
        <v>15863</v>
      </c>
      <c r="U851" s="60">
        <f t="shared" si="891"/>
        <v>15947</v>
      </c>
      <c r="V851" s="60"/>
      <c r="W851" s="63">
        <f t="shared" si="892"/>
        <v>31810</v>
      </c>
      <c r="X851" s="58">
        <f t="shared" si="893"/>
        <v>1.4360854608002898</v>
      </c>
      <c r="Y851" s="60">
        <f t="shared" si="894"/>
        <v>3965.75</v>
      </c>
      <c r="Z851" s="60">
        <f t="shared" si="895"/>
        <v>3986.75</v>
      </c>
      <c r="AA851" s="91"/>
      <c r="AB851" s="35">
        <f t="shared" si="900"/>
        <v>4</v>
      </c>
      <c r="AC851" s="50">
        <f>N851/K851</f>
        <v>0.60628708965199696</v>
      </c>
      <c r="AD851" s="2">
        <f>AC851/AD850</f>
        <v>0.86612441378856708</v>
      </c>
      <c r="AE851" s="35"/>
      <c r="AF851" s="35"/>
      <c r="AG851" s="2">
        <f>T850/L850</f>
        <v>5.3141969090355415E-3</v>
      </c>
      <c r="AH851" s="2">
        <f>U850/N850</f>
        <v>5.9483023260931923E-3</v>
      </c>
      <c r="AI851" s="2">
        <f>W850/Q850</f>
        <v>5.6142335026957502E-3</v>
      </c>
      <c r="AJ851" s="35"/>
      <c r="AK851" s="35"/>
    </row>
    <row r="852" spans="1:37" x14ac:dyDescent="0.35">
      <c r="A852" s="110">
        <f>J829</f>
        <v>44452</v>
      </c>
      <c r="B852" s="110"/>
      <c r="C852" s="110"/>
      <c r="D852" s="110"/>
      <c r="E852" s="110"/>
      <c r="F852" s="110"/>
      <c r="G852" s="110"/>
      <c r="H852" s="110"/>
      <c r="J852" s="109">
        <v>44454</v>
      </c>
      <c r="K852" s="109"/>
      <c r="L852" s="109"/>
      <c r="M852" s="109"/>
      <c r="N852" s="109"/>
      <c r="O852" s="109"/>
      <c r="P852" s="109"/>
      <c r="Q852" s="109"/>
      <c r="S852" s="113" t="str">
        <f>"Change " &amp; TEXT(A852,"DDDD MMM DD, YYYY") &amp; " -  " &amp;TEXT(J852,"DDDD MMM DD, YYYY")</f>
        <v>Change Monday Sep 13, 2021 -  Wednesday Sep 15, 2021</v>
      </c>
      <c r="T852" s="113"/>
      <c r="U852" s="113"/>
      <c r="V852" s="113"/>
      <c r="W852" s="113"/>
      <c r="X852" s="113"/>
      <c r="Y852" s="113"/>
      <c r="Z852" s="113"/>
      <c r="AA852" s="88"/>
      <c r="AB852" s="35"/>
      <c r="AC852" s="65">
        <f>J852</f>
        <v>44454</v>
      </c>
      <c r="AD852" s="35"/>
      <c r="AE852" s="35"/>
      <c r="AF852" s="35"/>
      <c r="AG852" s="35"/>
      <c r="AH852" s="35"/>
      <c r="AI852" s="35"/>
      <c r="AJ852" s="35"/>
      <c r="AK852" s="35"/>
    </row>
    <row r="853" spans="1:37" ht="35.5" x14ac:dyDescent="0.35">
      <c r="A853" s="53" t="str">
        <f>J830</f>
        <v>Age group</v>
      </c>
      <c r="B853" s="53" t="str">
        <f t="shared" ref="B853" si="902">K830</f>
        <v>Population</v>
      </c>
      <c r="C853" s="53" t="str">
        <f t="shared" ref="C853:C874" si="903">L830</f>
        <v>At least 1 dose</v>
      </c>
      <c r="D853" s="53" t="str">
        <f t="shared" ref="D853:D874" si="904">M830</f>
        <v>% of population with at least 1 dose</v>
      </c>
      <c r="E853" s="53" t="str">
        <f t="shared" ref="E853:E874" si="905">N830</f>
        <v>2 doses</v>
      </c>
      <c r="F853" s="53"/>
      <c r="G853" s="53" t="str">
        <f t="shared" ref="G853:G874" si="906">O830</f>
        <v>% of population fully vaccinated</v>
      </c>
      <c r="H853" s="53" t="str">
        <f t="shared" ref="H853:H874" si="907">Q830</f>
        <v>Total administered</v>
      </c>
      <c r="J853" s="53" t="s">
        <v>305</v>
      </c>
      <c r="K853" s="53" t="s">
        <v>2</v>
      </c>
      <c r="L853" s="53" t="s">
        <v>368</v>
      </c>
      <c r="M853" s="53" t="s">
        <v>306</v>
      </c>
      <c r="N853" s="53" t="s">
        <v>369</v>
      </c>
      <c r="O853" s="53" t="s">
        <v>307</v>
      </c>
      <c r="P853" s="53"/>
      <c r="Q853" s="53" t="s">
        <v>304</v>
      </c>
      <c r="S853" s="53" t="s">
        <v>305</v>
      </c>
      <c r="T853" s="53" t="s">
        <v>302</v>
      </c>
      <c r="U853" s="53" t="s">
        <v>303</v>
      </c>
      <c r="V853" s="53" t="s">
        <v>390</v>
      </c>
      <c r="W853" s="53" t="s">
        <v>304</v>
      </c>
      <c r="X853" s="53" t="s">
        <v>335</v>
      </c>
      <c r="Y853" s="53" t="s">
        <v>336</v>
      </c>
      <c r="Z853" s="53" t="s">
        <v>337</v>
      </c>
      <c r="AA853" s="53" t="s">
        <v>391</v>
      </c>
      <c r="AB853" s="35"/>
      <c r="AC853" s="49" t="s">
        <v>365</v>
      </c>
      <c r="AD853" s="64"/>
      <c r="AE853" s="47" t="str">
        <f t="shared" ref="AE853:AE872" si="908">J853</f>
        <v>Age group</v>
      </c>
      <c r="AF853" s="47" t="str">
        <f t="shared" ref="AF853:AF872" si="909">K853</f>
        <v>Population</v>
      </c>
      <c r="AG853" s="47" t="str">
        <f t="shared" ref="AG853:AG872" si="910">L853</f>
        <v>At least 1 dose</v>
      </c>
      <c r="AH853" s="47" t="str">
        <f t="shared" ref="AH853:AH872" si="911">N853</f>
        <v>2 doses</v>
      </c>
      <c r="AI853" s="47" t="s">
        <v>334</v>
      </c>
      <c r="AJ853" s="47" t="str">
        <f t="shared" ref="AJ853:AJ872" si="912">T853</f>
        <v>Dose 1</v>
      </c>
      <c r="AK853" s="47" t="str">
        <f t="shared" ref="AK853:AK872" si="913">U853</f>
        <v>Dose 2</v>
      </c>
    </row>
    <row r="854" spans="1:37" x14ac:dyDescent="0.35">
      <c r="A854" s="54" t="str">
        <f>J831</f>
        <v>00-11</v>
      </c>
      <c r="B854" s="55">
        <f>K831</f>
        <v>660747</v>
      </c>
      <c r="C854" s="55">
        <f t="shared" si="903"/>
        <v>0</v>
      </c>
      <c r="D854" s="55">
        <f t="shared" si="904"/>
        <v>0</v>
      </c>
      <c r="E854" s="55">
        <f t="shared" si="905"/>
        <v>0</v>
      </c>
      <c r="F854" s="55"/>
      <c r="G854" s="55">
        <f t="shared" si="906"/>
        <v>0</v>
      </c>
      <c r="H854" s="55">
        <f t="shared" si="907"/>
        <v>0</v>
      </c>
      <c r="J854" s="54" t="s">
        <v>308</v>
      </c>
      <c r="K854" s="55">
        <v>660747</v>
      </c>
      <c r="L854" s="54">
        <v>0</v>
      </c>
      <c r="M854" s="54">
        <v>0</v>
      </c>
      <c r="N854" s="54">
        <v>0</v>
      </c>
      <c r="O854" s="54">
        <v>0</v>
      </c>
      <c r="P854" s="54"/>
      <c r="Q854" s="54">
        <v>0</v>
      </c>
      <c r="S854" s="54" t="str">
        <f t="shared" ref="S854:S874" si="914">A854</f>
        <v>00-11</v>
      </c>
      <c r="T854" s="55">
        <f t="shared" ref="T854:T872" si="915">L854-C854</f>
        <v>0</v>
      </c>
      <c r="U854" s="55">
        <f t="shared" ref="U854:U874" si="916">N854-E854</f>
        <v>0</v>
      </c>
      <c r="V854" s="55"/>
      <c r="W854" s="55">
        <f t="shared" ref="W854:W874" si="917">Q854-H854</f>
        <v>0</v>
      </c>
      <c r="X854" s="58">
        <f t="shared" ref="X854:X874" si="918">T854/T$299</f>
        <v>0</v>
      </c>
      <c r="Y854" s="55">
        <f t="shared" ref="Y854:Y874" si="919">T854/$AB854</f>
        <v>0</v>
      </c>
      <c r="Z854" s="55">
        <f t="shared" ref="Z854:Z874" si="920">U854/$AB854</f>
        <v>0</v>
      </c>
      <c r="AA854" s="90"/>
      <c r="AB854" s="35">
        <f>IF(DATEDIF(A852,J852,"D")&lt;1,1,DATEDIF(A852,J852,"D"))</f>
        <v>2</v>
      </c>
      <c r="AC854" s="51" t="s">
        <v>366</v>
      </c>
      <c r="AD854" s="2">
        <v>0.7</v>
      </c>
      <c r="AE854" s="47" t="str">
        <f t="shared" si="908"/>
        <v>00-11</v>
      </c>
      <c r="AF854" s="45">
        <f t="shared" si="909"/>
        <v>660747</v>
      </c>
      <c r="AG854" s="45">
        <f t="shared" si="910"/>
        <v>0</v>
      </c>
      <c r="AH854" s="45">
        <f t="shared" si="911"/>
        <v>0</v>
      </c>
      <c r="AI854" s="45">
        <f t="shared" ref="AI854:AI872" si="921">AG854-AH854</f>
        <v>0</v>
      </c>
      <c r="AJ854" s="1">
        <f t="shared" si="912"/>
        <v>0</v>
      </c>
      <c r="AK854" s="1">
        <f t="shared" si="913"/>
        <v>0</v>
      </c>
    </row>
    <row r="855" spans="1:37" x14ac:dyDescent="0.35">
      <c r="A855" s="54" t="str">
        <f t="shared" ref="A855:A874" si="922">J832</f>
        <v>12-14</v>
      </c>
      <c r="B855" s="55">
        <f t="shared" ref="B855:B874" si="923">K832</f>
        <v>162530</v>
      </c>
      <c r="C855" s="60">
        <f t="shared" si="903"/>
        <v>112972</v>
      </c>
      <c r="D855" s="55">
        <f t="shared" si="904"/>
        <v>69.5</v>
      </c>
      <c r="E855" s="60">
        <f t="shared" si="905"/>
        <v>97871</v>
      </c>
      <c r="F855" s="60"/>
      <c r="G855" s="55">
        <f t="shared" si="906"/>
        <v>60.2</v>
      </c>
      <c r="H855" s="55">
        <f t="shared" si="907"/>
        <v>210843</v>
      </c>
      <c r="J855" s="82" t="str">
        <f t="shared" ref="J855" si="924">S832</f>
        <v>12-14</v>
      </c>
      <c r="K855" s="56">
        <v>162530</v>
      </c>
      <c r="L855" s="56">
        <v>113213</v>
      </c>
      <c r="M855" s="57">
        <v>69.7</v>
      </c>
      <c r="N855" s="56">
        <v>98076</v>
      </c>
      <c r="O855" s="57">
        <v>60.3</v>
      </c>
      <c r="P855" s="57"/>
      <c r="Q855" s="56">
        <v>211289</v>
      </c>
      <c r="S855" s="59" t="str">
        <f t="shared" si="914"/>
        <v>12-14</v>
      </c>
      <c r="T855" s="60">
        <f t="shared" si="915"/>
        <v>241</v>
      </c>
      <c r="U855" s="60">
        <f t="shared" si="916"/>
        <v>205</v>
      </c>
      <c r="V855" s="60"/>
      <c r="W855" s="60">
        <f t="shared" si="917"/>
        <v>446</v>
      </c>
      <c r="X855" s="61">
        <f t="shared" si="918"/>
        <v>2.1817852616331703E-2</v>
      </c>
      <c r="Y855" s="60">
        <f t="shared" si="919"/>
        <v>120.5</v>
      </c>
      <c r="Z855" s="60">
        <f t="shared" si="920"/>
        <v>102.5</v>
      </c>
      <c r="AA855" s="91"/>
      <c r="AB855" s="35">
        <f>AB854</f>
        <v>2</v>
      </c>
      <c r="AC855" s="50">
        <f>C873/B873</f>
        <v>0.79364846828355229</v>
      </c>
      <c r="AD855" s="2">
        <f>AC855/AD854</f>
        <v>1.1337835261193605</v>
      </c>
      <c r="AE855" s="47" t="str">
        <f t="shared" si="908"/>
        <v>12-14</v>
      </c>
      <c r="AF855" s="45">
        <f t="shared" si="909"/>
        <v>162530</v>
      </c>
      <c r="AG855" s="45">
        <f t="shared" si="910"/>
        <v>113213</v>
      </c>
      <c r="AH855" s="45">
        <f t="shared" si="911"/>
        <v>98076</v>
      </c>
      <c r="AI855" s="45">
        <f t="shared" si="921"/>
        <v>15137</v>
      </c>
      <c r="AJ855" s="1">
        <f t="shared" si="912"/>
        <v>241</v>
      </c>
      <c r="AK855" s="1">
        <f t="shared" si="913"/>
        <v>205</v>
      </c>
    </row>
    <row r="856" spans="1:37" x14ac:dyDescent="0.35">
      <c r="A856" s="54" t="str">
        <f t="shared" si="922"/>
        <v>15-19</v>
      </c>
      <c r="B856" s="55">
        <f t="shared" si="923"/>
        <v>256743</v>
      </c>
      <c r="C856" s="60">
        <f t="shared" si="903"/>
        <v>182256</v>
      </c>
      <c r="D856" s="55">
        <f t="shared" si="904"/>
        <v>71</v>
      </c>
      <c r="E856" s="60">
        <f t="shared" si="905"/>
        <v>158631</v>
      </c>
      <c r="F856" s="60"/>
      <c r="G856" s="55">
        <f t="shared" si="906"/>
        <v>61.8</v>
      </c>
      <c r="H856" s="55">
        <f t="shared" si="907"/>
        <v>340887</v>
      </c>
      <c r="J856" s="54" t="s">
        <v>309</v>
      </c>
      <c r="K856" s="55">
        <v>256743</v>
      </c>
      <c r="L856" s="55">
        <v>182620</v>
      </c>
      <c r="M856" s="54">
        <v>71.099999999999994</v>
      </c>
      <c r="N856" s="55">
        <v>158942</v>
      </c>
      <c r="O856" s="54">
        <v>61.9</v>
      </c>
      <c r="P856" s="54"/>
      <c r="Q856" s="55">
        <v>341562</v>
      </c>
      <c r="S856" s="54" t="str">
        <f t="shared" si="914"/>
        <v>15-19</v>
      </c>
      <c r="T856" s="60">
        <f t="shared" si="915"/>
        <v>364</v>
      </c>
      <c r="U856" s="60">
        <f t="shared" si="916"/>
        <v>311</v>
      </c>
      <c r="V856" s="60"/>
      <c r="W856" s="60">
        <f t="shared" si="917"/>
        <v>675</v>
      </c>
      <c r="X856" s="61">
        <f t="shared" si="918"/>
        <v>3.2953105196451206E-2</v>
      </c>
      <c r="Y856" s="60">
        <f t="shared" si="919"/>
        <v>182</v>
      </c>
      <c r="Z856" s="60">
        <f t="shared" si="920"/>
        <v>155.5</v>
      </c>
      <c r="AA856" s="91"/>
      <c r="AB856" s="35">
        <f t="shared" ref="AB856:AB874" si="925">AB855</f>
        <v>2</v>
      </c>
      <c r="AC856" s="52" t="s">
        <v>367</v>
      </c>
      <c r="AD856" s="2">
        <v>0.7</v>
      </c>
      <c r="AE856" s="47" t="str">
        <f t="shared" si="908"/>
        <v>15-19</v>
      </c>
      <c r="AF856" s="45">
        <f t="shared" si="909"/>
        <v>256743</v>
      </c>
      <c r="AG856" s="45">
        <f t="shared" si="910"/>
        <v>182620</v>
      </c>
      <c r="AH856" s="45">
        <f t="shared" si="911"/>
        <v>158942</v>
      </c>
      <c r="AI856" s="45">
        <f t="shared" si="921"/>
        <v>23678</v>
      </c>
      <c r="AJ856" s="1">
        <f t="shared" si="912"/>
        <v>364</v>
      </c>
      <c r="AK856" s="1">
        <f t="shared" si="913"/>
        <v>311</v>
      </c>
    </row>
    <row r="857" spans="1:37" x14ac:dyDescent="0.35">
      <c r="A857" s="54" t="str">
        <f t="shared" si="922"/>
        <v>20-24</v>
      </c>
      <c r="B857" s="55">
        <f t="shared" si="923"/>
        <v>277328</v>
      </c>
      <c r="C857" s="55">
        <f t="shared" si="903"/>
        <v>190532</v>
      </c>
      <c r="D857" s="55">
        <f t="shared" si="904"/>
        <v>68.7</v>
      </c>
      <c r="E857" s="55">
        <f t="shared" si="905"/>
        <v>158594</v>
      </c>
      <c r="F857" s="55"/>
      <c r="G857" s="55">
        <f t="shared" si="906"/>
        <v>57.2</v>
      </c>
      <c r="H857" s="55">
        <f t="shared" si="907"/>
        <v>349126</v>
      </c>
      <c r="J857" s="57" t="s">
        <v>310</v>
      </c>
      <c r="K857" s="56">
        <v>277328</v>
      </c>
      <c r="L857" s="56">
        <v>191048</v>
      </c>
      <c r="M857" s="57">
        <v>68.900000000000006</v>
      </c>
      <c r="N857" s="56">
        <v>159091</v>
      </c>
      <c r="O857" s="57">
        <v>57.4</v>
      </c>
      <c r="P857" s="57"/>
      <c r="Q857" s="56">
        <v>350139</v>
      </c>
      <c r="S857" s="57" t="str">
        <f t="shared" si="914"/>
        <v>20-24</v>
      </c>
      <c r="T857" s="56">
        <f t="shared" si="915"/>
        <v>516</v>
      </c>
      <c r="U857" s="56">
        <f t="shared" si="916"/>
        <v>497</v>
      </c>
      <c r="V857" s="56"/>
      <c r="W857" s="56">
        <f t="shared" si="917"/>
        <v>1013</v>
      </c>
      <c r="X857" s="62">
        <f t="shared" si="918"/>
        <v>4.6713742531233025E-2</v>
      </c>
      <c r="Y857" s="55">
        <f t="shared" si="919"/>
        <v>258</v>
      </c>
      <c r="Z857" s="55">
        <f t="shared" si="920"/>
        <v>248.5</v>
      </c>
      <c r="AA857" s="90"/>
      <c r="AB857" s="35">
        <f t="shared" si="925"/>
        <v>2</v>
      </c>
      <c r="AC857" s="50">
        <f>E873/B873</f>
        <v>0.71279798146306705</v>
      </c>
      <c r="AD857" s="2">
        <f>AC857/AD856</f>
        <v>1.0182828306615244</v>
      </c>
      <c r="AE857" s="47" t="str">
        <f t="shared" si="908"/>
        <v>20-24</v>
      </c>
      <c r="AF857" s="45">
        <f t="shared" si="909"/>
        <v>277328</v>
      </c>
      <c r="AG857" s="45">
        <f t="shared" si="910"/>
        <v>191048</v>
      </c>
      <c r="AH857" s="45">
        <f t="shared" si="911"/>
        <v>159091</v>
      </c>
      <c r="AI857" s="45">
        <f t="shared" si="921"/>
        <v>31957</v>
      </c>
      <c r="AJ857" s="1">
        <f t="shared" si="912"/>
        <v>516</v>
      </c>
      <c r="AK857" s="1">
        <f t="shared" si="913"/>
        <v>497</v>
      </c>
    </row>
    <row r="858" spans="1:37" x14ac:dyDescent="0.35">
      <c r="A858" s="54" t="str">
        <f t="shared" si="922"/>
        <v>25-29</v>
      </c>
      <c r="B858" s="55">
        <f t="shared" si="923"/>
        <v>314508</v>
      </c>
      <c r="C858" s="55">
        <f t="shared" si="903"/>
        <v>209131</v>
      </c>
      <c r="D858" s="55">
        <f t="shared" si="904"/>
        <v>66.5</v>
      </c>
      <c r="E858" s="55">
        <f t="shared" si="905"/>
        <v>176850</v>
      </c>
      <c r="F858" s="55"/>
      <c r="G858" s="55">
        <f t="shared" si="906"/>
        <v>56.2</v>
      </c>
      <c r="H858" s="55">
        <f t="shared" si="907"/>
        <v>385981</v>
      </c>
      <c r="J858" s="54" t="s">
        <v>311</v>
      </c>
      <c r="K858" s="55">
        <v>314508</v>
      </c>
      <c r="L858" s="55">
        <v>209711</v>
      </c>
      <c r="M858" s="54">
        <v>66.7</v>
      </c>
      <c r="N858" s="55">
        <v>177307</v>
      </c>
      <c r="O858" s="54">
        <v>56.4</v>
      </c>
      <c r="P858" s="54"/>
      <c r="Q858" s="55">
        <v>387018</v>
      </c>
      <c r="S858" s="54" t="str">
        <f t="shared" si="914"/>
        <v>25-29</v>
      </c>
      <c r="T858" s="55">
        <f t="shared" si="915"/>
        <v>580</v>
      </c>
      <c r="U858" s="55">
        <f t="shared" si="916"/>
        <v>457</v>
      </c>
      <c r="V858" s="55"/>
      <c r="W858" s="55">
        <f t="shared" si="917"/>
        <v>1037</v>
      </c>
      <c r="X858" s="58">
        <f t="shared" si="918"/>
        <v>5.2507695093246425E-2</v>
      </c>
      <c r="Y858" s="55">
        <f t="shared" si="919"/>
        <v>290</v>
      </c>
      <c r="Z858" s="55">
        <f t="shared" si="920"/>
        <v>228.5</v>
      </c>
      <c r="AA858" s="90"/>
      <c r="AB858" s="35">
        <f t="shared" si="925"/>
        <v>2</v>
      </c>
      <c r="AC858" s="49" t="s">
        <v>363</v>
      </c>
      <c r="AD858" s="35"/>
      <c r="AE858" s="47" t="str">
        <f t="shared" si="908"/>
        <v>25-29</v>
      </c>
      <c r="AF858" s="45">
        <f t="shared" si="909"/>
        <v>314508</v>
      </c>
      <c r="AG858" s="45">
        <f t="shared" si="910"/>
        <v>209711</v>
      </c>
      <c r="AH858" s="45">
        <f t="shared" si="911"/>
        <v>177307</v>
      </c>
      <c r="AI858" s="45">
        <f t="shared" si="921"/>
        <v>32404</v>
      </c>
      <c r="AJ858" s="1">
        <f t="shared" si="912"/>
        <v>580</v>
      </c>
      <c r="AK858" s="1">
        <f t="shared" si="913"/>
        <v>457</v>
      </c>
    </row>
    <row r="859" spans="1:37" x14ac:dyDescent="0.35">
      <c r="A859" s="54" t="str">
        <f t="shared" si="922"/>
        <v>30-34</v>
      </c>
      <c r="B859" s="55">
        <f t="shared" si="923"/>
        <v>356228</v>
      </c>
      <c r="C859" s="55">
        <f t="shared" si="903"/>
        <v>245505</v>
      </c>
      <c r="D859" s="55">
        <f t="shared" si="904"/>
        <v>68.900000000000006</v>
      </c>
      <c r="E859" s="55">
        <f t="shared" si="905"/>
        <v>213170</v>
      </c>
      <c r="F859" s="55"/>
      <c r="G859" s="55">
        <f t="shared" si="906"/>
        <v>59.8</v>
      </c>
      <c r="H859" s="55">
        <f t="shared" si="907"/>
        <v>458675</v>
      </c>
      <c r="J859" s="57" t="s">
        <v>312</v>
      </c>
      <c r="K859" s="56">
        <v>356228</v>
      </c>
      <c r="L859" s="56">
        <v>246162</v>
      </c>
      <c r="M859" s="57">
        <v>69.099999999999994</v>
      </c>
      <c r="N859" s="56">
        <v>213656</v>
      </c>
      <c r="O859" s="57">
        <v>60</v>
      </c>
      <c r="P859" s="57"/>
      <c r="Q859" s="56">
        <v>459818</v>
      </c>
      <c r="S859" s="57" t="str">
        <f t="shared" si="914"/>
        <v>30-34</v>
      </c>
      <c r="T859" s="56">
        <f t="shared" si="915"/>
        <v>657</v>
      </c>
      <c r="U859" s="56">
        <f t="shared" si="916"/>
        <v>486</v>
      </c>
      <c r="V859" s="56"/>
      <c r="W859" s="56">
        <f t="shared" si="917"/>
        <v>1143</v>
      </c>
      <c r="X859" s="62">
        <f t="shared" si="918"/>
        <v>5.9478544269418794E-2</v>
      </c>
      <c r="Y859" s="55">
        <f t="shared" si="919"/>
        <v>328.5</v>
      </c>
      <c r="Z859" s="55">
        <f t="shared" si="920"/>
        <v>243</v>
      </c>
      <c r="AA859" s="90"/>
      <c r="AB859" s="35">
        <f t="shared" si="925"/>
        <v>2</v>
      </c>
      <c r="AC859" s="51" t="s">
        <v>366</v>
      </c>
      <c r="AD859" s="2">
        <v>0.7</v>
      </c>
      <c r="AE859" s="47" t="str">
        <f t="shared" si="908"/>
        <v>30-34</v>
      </c>
      <c r="AF859" s="45">
        <f t="shared" si="909"/>
        <v>356228</v>
      </c>
      <c r="AG859" s="45">
        <f t="shared" si="910"/>
        <v>246162</v>
      </c>
      <c r="AH859" s="45">
        <f t="shared" si="911"/>
        <v>213656</v>
      </c>
      <c r="AI859" s="45">
        <f t="shared" si="921"/>
        <v>32506</v>
      </c>
      <c r="AJ859" s="1">
        <f t="shared" si="912"/>
        <v>657</v>
      </c>
      <c r="AK859" s="1">
        <f t="shared" si="913"/>
        <v>486</v>
      </c>
    </row>
    <row r="860" spans="1:37" x14ac:dyDescent="0.35">
      <c r="A860" s="54" t="str">
        <f t="shared" si="922"/>
        <v>35-39</v>
      </c>
      <c r="B860" s="55">
        <f t="shared" si="923"/>
        <v>359302</v>
      </c>
      <c r="C860" s="55">
        <f t="shared" si="903"/>
        <v>263011</v>
      </c>
      <c r="D860" s="55">
        <f t="shared" si="904"/>
        <v>73.2</v>
      </c>
      <c r="E860" s="55">
        <f t="shared" si="905"/>
        <v>233040</v>
      </c>
      <c r="F860" s="55"/>
      <c r="G860" s="55">
        <f t="shared" si="906"/>
        <v>64.900000000000006</v>
      </c>
      <c r="H860" s="55">
        <f t="shared" si="907"/>
        <v>496051</v>
      </c>
      <c r="J860" s="54" t="s">
        <v>313</v>
      </c>
      <c r="K860" s="55">
        <v>359302</v>
      </c>
      <c r="L860" s="55">
        <v>263543</v>
      </c>
      <c r="M860" s="54">
        <v>73.3</v>
      </c>
      <c r="N860" s="55">
        <v>233547</v>
      </c>
      <c r="O860" s="54">
        <v>65</v>
      </c>
      <c r="P860" s="54"/>
      <c r="Q860" s="55">
        <v>497090</v>
      </c>
      <c r="S860" s="54" t="str">
        <f t="shared" si="914"/>
        <v>35-39</v>
      </c>
      <c r="T860" s="55">
        <f t="shared" si="915"/>
        <v>532</v>
      </c>
      <c r="U860" s="55">
        <f t="shared" si="916"/>
        <v>507</v>
      </c>
      <c r="V860" s="55"/>
      <c r="W860" s="55">
        <f t="shared" si="917"/>
        <v>1039</v>
      </c>
      <c r="X860" s="58">
        <f t="shared" si="918"/>
        <v>4.8162230671736375E-2</v>
      </c>
      <c r="Y860" s="55">
        <f t="shared" si="919"/>
        <v>266</v>
      </c>
      <c r="Z860" s="55">
        <f t="shared" si="920"/>
        <v>253.5</v>
      </c>
      <c r="AA860" s="90"/>
      <c r="AB860" s="35">
        <f t="shared" si="925"/>
        <v>2</v>
      </c>
      <c r="AC860" s="50">
        <f>C874/B874</f>
        <v>0.67505637299189236</v>
      </c>
      <c r="AD860" s="2">
        <f>AC860/AD859</f>
        <v>0.96436624713127483</v>
      </c>
      <c r="AE860" s="47" t="str">
        <f t="shared" si="908"/>
        <v>35-39</v>
      </c>
      <c r="AF860" s="45">
        <f t="shared" si="909"/>
        <v>359302</v>
      </c>
      <c r="AG860" s="45">
        <f t="shared" si="910"/>
        <v>263543</v>
      </c>
      <c r="AH860" s="45">
        <f t="shared" si="911"/>
        <v>233547</v>
      </c>
      <c r="AI860" s="45">
        <f t="shared" si="921"/>
        <v>29996</v>
      </c>
      <c r="AJ860" s="1">
        <f t="shared" si="912"/>
        <v>532</v>
      </c>
      <c r="AK860" s="1">
        <f t="shared" si="913"/>
        <v>507</v>
      </c>
    </row>
    <row r="861" spans="1:37" x14ac:dyDescent="0.35">
      <c r="A861" s="54" t="str">
        <f t="shared" si="922"/>
        <v>40-44</v>
      </c>
      <c r="B861" s="55">
        <f t="shared" si="923"/>
        <v>319889</v>
      </c>
      <c r="C861" s="55">
        <f t="shared" si="903"/>
        <v>244736</v>
      </c>
      <c r="D861" s="55">
        <f t="shared" si="904"/>
        <v>76.5</v>
      </c>
      <c r="E861" s="55">
        <f t="shared" si="905"/>
        <v>221871</v>
      </c>
      <c r="F861" s="55"/>
      <c r="G861" s="55">
        <f t="shared" si="906"/>
        <v>69.400000000000006</v>
      </c>
      <c r="H861" s="55">
        <f t="shared" si="907"/>
        <v>466607</v>
      </c>
      <c r="J861" s="57" t="s">
        <v>314</v>
      </c>
      <c r="K861" s="56">
        <v>319889</v>
      </c>
      <c r="L861" s="56">
        <v>245237</v>
      </c>
      <c r="M861" s="57">
        <v>76.7</v>
      </c>
      <c r="N861" s="56">
        <v>222272</v>
      </c>
      <c r="O861" s="57">
        <v>69.5</v>
      </c>
      <c r="P861" s="57"/>
      <c r="Q861" s="56">
        <v>467509</v>
      </c>
      <c r="S861" s="57" t="str">
        <f t="shared" si="914"/>
        <v>40-44</v>
      </c>
      <c r="T861" s="56">
        <f t="shared" si="915"/>
        <v>501</v>
      </c>
      <c r="U861" s="56">
        <f t="shared" si="916"/>
        <v>401</v>
      </c>
      <c r="V861" s="56"/>
      <c r="W861" s="56">
        <f t="shared" si="917"/>
        <v>902</v>
      </c>
      <c r="X861" s="62">
        <f t="shared" si="918"/>
        <v>4.5355784899511135E-2</v>
      </c>
      <c r="Y861" s="55">
        <f t="shared" si="919"/>
        <v>250.5</v>
      </c>
      <c r="Z861" s="55">
        <f t="shared" si="920"/>
        <v>200.5</v>
      </c>
      <c r="AA861" s="90"/>
      <c r="AB861" s="35">
        <f t="shared" si="925"/>
        <v>2</v>
      </c>
      <c r="AC861" s="52" t="s">
        <v>367</v>
      </c>
      <c r="AD861" s="2">
        <v>0.7</v>
      </c>
      <c r="AE861" s="47" t="str">
        <f t="shared" si="908"/>
        <v>40-44</v>
      </c>
      <c r="AF861" s="45">
        <f t="shared" si="909"/>
        <v>319889</v>
      </c>
      <c r="AG861" s="45">
        <f t="shared" si="910"/>
        <v>245237</v>
      </c>
      <c r="AH861" s="45">
        <f t="shared" si="911"/>
        <v>222272</v>
      </c>
      <c r="AI861" s="45">
        <f t="shared" si="921"/>
        <v>22965</v>
      </c>
      <c r="AJ861" s="1">
        <f t="shared" si="912"/>
        <v>501</v>
      </c>
      <c r="AK861" s="1">
        <f t="shared" si="913"/>
        <v>401</v>
      </c>
    </row>
    <row r="862" spans="1:37" x14ac:dyDescent="0.35">
      <c r="A862" s="54" t="str">
        <f t="shared" si="922"/>
        <v>45-49</v>
      </c>
      <c r="B862" s="55">
        <f t="shared" si="923"/>
        <v>288547</v>
      </c>
      <c r="C862" s="55">
        <f t="shared" si="903"/>
        <v>226997</v>
      </c>
      <c r="D862" s="55">
        <f t="shared" si="904"/>
        <v>78.7</v>
      </c>
      <c r="E862" s="55">
        <f t="shared" si="905"/>
        <v>207973</v>
      </c>
      <c r="F862" s="55"/>
      <c r="G862" s="55">
        <f t="shared" si="906"/>
        <v>72.099999999999994</v>
      </c>
      <c r="H862" s="55">
        <f t="shared" si="907"/>
        <v>434970</v>
      </c>
      <c r="J862" s="54" t="s">
        <v>315</v>
      </c>
      <c r="K862" s="55">
        <v>288547</v>
      </c>
      <c r="L862" s="55">
        <v>227387</v>
      </c>
      <c r="M862" s="54">
        <v>78.8</v>
      </c>
      <c r="N862" s="55">
        <v>208302</v>
      </c>
      <c r="O862" s="54">
        <v>72.2</v>
      </c>
      <c r="P862" s="54"/>
      <c r="Q862" s="55">
        <v>435689</v>
      </c>
      <c r="S862" s="54" t="str">
        <f t="shared" si="914"/>
        <v>45-49</v>
      </c>
      <c r="T862" s="55">
        <f t="shared" si="915"/>
        <v>390</v>
      </c>
      <c r="U862" s="55">
        <f t="shared" si="916"/>
        <v>329</v>
      </c>
      <c r="V862" s="55"/>
      <c r="W862" s="55">
        <f t="shared" si="917"/>
        <v>719</v>
      </c>
      <c r="X862" s="58">
        <f t="shared" si="918"/>
        <v>3.5306898424769147E-2</v>
      </c>
      <c r="Y862" s="55">
        <f t="shared" si="919"/>
        <v>195</v>
      </c>
      <c r="Z862" s="55">
        <f t="shared" si="920"/>
        <v>164.5</v>
      </c>
      <c r="AA862" s="90"/>
      <c r="AB862" s="35">
        <f t="shared" si="925"/>
        <v>2</v>
      </c>
      <c r="AC862" s="50">
        <f>E874/B874</f>
        <v>0.60628708965199696</v>
      </c>
      <c r="AD862" s="2">
        <f>AC862/AD861</f>
        <v>0.86612441378856708</v>
      </c>
      <c r="AE862" s="47" t="str">
        <f t="shared" si="908"/>
        <v>45-49</v>
      </c>
      <c r="AF862" s="45">
        <f t="shared" si="909"/>
        <v>288547</v>
      </c>
      <c r="AG862" s="45">
        <f t="shared" si="910"/>
        <v>227387</v>
      </c>
      <c r="AH862" s="45">
        <f t="shared" si="911"/>
        <v>208302</v>
      </c>
      <c r="AI862" s="45">
        <f t="shared" si="921"/>
        <v>19085</v>
      </c>
      <c r="AJ862" s="1">
        <f t="shared" si="912"/>
        <v>390</v>
      </c>
      <c r="AK862" s="1">
        <f t="shared" si="913"/>
        <v>329</v>
      </c>
    </row>
    <row r="863" spans="1:37" x14ac:dyDescent="0.35">
      <c r="A863" s="54" t="str">
        <f t="shared" si="922"/>
        <v>50-54</v>
      </c>
      <c r="B863" s="55">
        <f t="shared" si="923"/>
        <v>266491</v>
      </c>
      <c r="C863" s="55">
        <f t="shared" si="903"/>
        <v>217932</v>
      </c>
      <c r="D863" s="55">
        <f t="shared" si="904"/>
        <v>81.8</v>
      </c>
      <c r="E863" s="55">
        <f t="shared" si="905"/>
        <v>201629</v>
      </c>
      <c r="F863" s="55"/>
      <c r="G863" s="55">
        <f t="shared" si="906"/>
        <v>75.7</v>
      </c>
      <c r="H863" s="55">
        <f t="shared" si="907"/>
        <v>419561</v>
      </c>
      <c r="J863" s="57" t="s">
        <v>316</v>
      </c>
      <c r="K863" s="56">
        <v>266491</v>
      </c>
      <c r="L863" s="56">
        <v>218268</v>
      </c>
      <c r="M863" s="57">
        <v>81.900000000000006</v>
      </c>
      <c r="N863" s="56">
        <v>201914</v>
      </c>
      <c r="O863" s="57">
        <v>75.8</v>
      </c>
      <c r="P863" s="57"/>
      <c r="Q863" s="56">
        <v>420182</v>
      </c>
      <c r="S863" s="57" t="str">
        <f t="shared" si="914"/>
        <v>50-54</v>
      </c>
      <c r="T863" s="56">
        <f t="shared" si="915"/>
        <v>336</v>
      </c>
      <c r="U863" s="56">
        <f t="shared" si="916"/>
        <v>285</v>
      </c>
      <c r="V863" s="56"/>
      <c r="W863" s="56">
        <f t="shared" si="917"/>
        <v>621</v>
      </c>
      <c r="X863" s="62">
        <f t="shared" si="918"/>
        <v>3.0418250950570342E-2</v>
      </c>
      <c r="Y863" s="55">
        <f t="shared" si="919"/>
        <v>168</v>
      </c>
      <c r="Z863" s="55">
        <f t="shared" si="920"/>
        <v>142.5</v>
      </c>
      <c r="AA863" s="90"/>
      <c r="AB863" s="35">
        <f t="shared" si="925"/>
        <v>2</v>
      </c>
      <c r="AC863" s="35"/>
      <c r="AD863" s="36"/>
      <c r="AE863" s="47" t="str">
        <f t="shared" si="908"/>
        <v>50-54</v>
      </c>
      <c r="AF863" s="45">
        <f t="shared" si="909"/>
        <v>266491</v>
      </c>
      <c r="AG863" s="45">
        <f t="shared" si="910"/>
        <v>218268</v>
      </c>
      <c r="AH863" s="45">
        <f t="shared" si="911"/>
        <v>201914</v>
      </c>
      <c r="AI863" s="45">
        <f t="shared" si="921"/>
        <v>16354</v>
      </c>
      <c r="AJ863" s="1">
        <f t="shared" si="912"/>
        <v>336</v>
      </c>
      <c r="AK863" s="1">
        <f t="shared" si="913"/>
        <v>285</v>
      </c>
    </row>
    <row r="864" spans="1:37" x14ac:dyDescent="0.35">
      <c r="A864" s="54" t="str">
        <f t="shared" si="922"/>
        <v>55-59</v>
      </c>
      <c r="B864" s="55">
        <f t="shared" si="923"/>
        <v>284260</v>
      </c>
      <c r="C864" s="55">
        <f t="shared" si="903"/>
        <v>233279</v>
      </c>
      <c r="D864" s="55">
        <f t="shared" si="904"/>
        <v>82.1</v>
      </c>
      <c r="E864" s="55">
        <f t="shared" si="905"/>
        <v>216551</v>
      </c>
      <c r="F864" s="55"/>
      <c r="G864" s="55">
        <f t="shared" si="906"/>
        <v>76.2</v>
      </c>
      <c r="H864" s="55">
        <f t="shared" si="907"/>
        <v>449830</v>
      </c>
      <c r="J864" s="54" t="s">
        <v>317</v>
      </c>
      <c r="K864" s="55">
        <v>284260</v>
      </c>
      <c r="L864" s="55">
        <v>233568</v>
      </c>
      <c r="M864" s="54">
        <v>82.2</v>
      </c>
      <c r="N864" s="55">
        <v>216818</v>
      </c>
      <c r="O864" s="54">
        <v>76.3</v>
      </c>
      <c r="P864" s="54"/>
      <c r="Q864" s="55">
        <v>450386</v>
      </c>
      <c r="S864" s="54" t="str">
        <f t="shared" si="914"/>
        <v>55-59</v>
      </c>
      <c r="T864" s="55">
        <f t="shared" si="915"/>
        <v>289</v>
      </c>
      <c r="U864" s="55">
        <f t="shared" si="916"/>
        <v>267</v>
      </c>
      <c r="V864" s="55"/>
      <c r="W864" s="55">
        <f t="shared" si="917"/>
        <v>556</v>
      </c>
      <c r="X864" s="58">
        <f t="shared" si="918"/>
        <v>2.6163317037841752E-2</v>
      </c>
      <c r="Y864" s="55">
        <f t="shared" si="919"/>
        <v>144.5</v>
      </c>
      <c r="Z864" s="55">
        <f t="shared" si="920"/>
        <v>133.5</v>
      </c>
      <c r="AA864" s="90"/>
      <c r="AB864" s="35">
        <f t="shared" si="925"/>
        <v>2</v>
      </c>
      <c r="AC864" s="65">
        <f>J852</f>
        <v>44454</v>
      </c>
      <c r="AD864" s="36"/>
      <c r="AE864" s="47" t="str">
        <f t="shared" si="908"/>
        <v>55-59</v>
      </c>
      <c r="AF864" s="45">
        <f t="shared" si="909"/>
        <v>284260</v>
      </c>
      <c r="AG864" s="45">
        <f t="shared" si="910"/>
        <v>233568</v>
      </c>
      <c r="AH864" s="45">
        <f t="shared" si="911"/>
        <v>216818</v>
      </c>
      <c r="AI864" s="45">
        <f t="shared" si="921"/>
        <v>16750</v>
      </c>
      <c r="AJ864" s="1">
        <f t="shared" si="912"/>
        <v>289</v>
      </c>
      <c r="AK864" s="1">
        <f t="shared" si="913"/>
        <v>267</v>
      </c>
    </row>
    <row r="865" spans="1:37" x14ac:dyDescent="0.35">
      <c r="A865" s="54" t="str">
        <f t="shared" si="922"/>
        <v>60-64</v>
      </c>
      <c r="B865" s="55">
        <f t="shared" si="923"/>
        <v>264339</v>
      </c>
      <c r="C865" s="55">
        <f t="shared" si="903"/>
        <v>231305</v>
      </c>
      <c r="D865" s="55">
        <f t="shared" si="904"/>
        <v>87.5</v>
      </c>
      <c r="E865" s="55">
        <f t="shared" si="905"/>
        <v>218685</v>
      </c>
      <c r="F865" s="55"/>
      <c r="G865" s="55">
        <f t="shared" si="906"/>
        <v>82.7</v>
      </c>
      <c r="H865" s="55">
        <f t="shared" si="907"/>
        <v>449990</v>
      </c>
      <c r="J865" s="57" t="s">
        <v>318</v>
      </c>
      <c r="K865" s="56">
        <v>264339</v>
      </c>
      <c r="L865" s="56">
        <v>231516</v>
      </c>
      <c r="M865" s="57">
        <v>87.6</v>
      </c>
      <c r="N865" s="56">
        <v>218902</v>
      </c>
      <c r="O865" s="57">
        <v>82.8</v>
      </c>
      <c r="P865" s="57"/>
      <c r="Q865" s="56">
        <v>450418</v>
      </c>
      <c r="S865" s="57" t="str">
        <f t="shared" si="914"/>
        <v>60-64</v>
      </c>
      <c r="T865" s="56">
        <f t="shared" si="915"/>
        <v>211</v>
      </c>
      <c r="U865" s="56">
        <f t="shared" si="916"/>
        <v>217</v>
      </c>
      <c r="V865" s="56"/>
      <c r="W865" s="56">
        <f t="shared" si="917"/>
        <v>428</v>
      </c>
      <c r="X865" s="62">
        <f t="shared" si="918"/>
        <v>1.9101937352887923E-2</v>
      </c>
      <c r="Y865" s="55">
        <f t="shared" si="919"/>
        <v>105.5</v>
      </c>
      <c r="Z865" s="55">
        <f t="shared" si="920"/>
        <v>108.5</v>
      </c>
      <c r="AA865" s="90"/>
      <c r="AB865" s="35">
        <f t="shared" si="925"/>
        <v>2</v>
      </c>
      <c r="AC865" s="49" t="s">
        <v>365</v>
      </c>
      <c r="AD865" s="35"/>
      <c r="AE865" s="47" t="str">
        <f t="shared" si="908"/>
        <v>60-64</v>
      </c>
      <c r="AF865" s="45">
        <f t="shared" si="909"/>
        <v>264339</v>
      </c>
      <c r="AG865" s="45">
        <f t="shared" si="910"/>
        <v>231516</v>
      </c>
      <c r="AH865" s="45">
        <f t="shared" si="911"/>
        <v>218902</v>
      </c>
      <c r="AI865" s="45">
        <f t="shared" si="921"/>
        <v>12614</v>
      </c>
      <c r="AJ865" s="1">
        <f t="shared" si="912"/>
        <v>211</v>
      </c>
      <c r="AK865" s="1">
        <f t="shared" si="913"/>
        <v>217</v>
      </c>
    </row>
    <row r="866" spans="1:37" x14ac:dyDescent="0.35">
      <c r="A866" s="54" t="str">
        <f t="shared" si="922"/>
        <v>65-69</v>
      </c>
      <c r="B866" s="55">
        <f t="shared" si="923"/>
        <v>210073</v>
      </c>
      <c r="C866" s="55">
        <f t="shared" si="903"/>
        <v>192560</v>
      </c>
      <c r="D866" s="55">
        <f t="shared" si="904"/>
        <v>91.7</v>
      </c>
      <c r="E866" s="55">
        <f t="shared" si="905"/>
        <v>185992</v>
      </c>
      <c r="F866" s="55"/>
      <c r="G866" s="55">
        <f t="shared" si="906"/>
        <v>88.5</v>
      </c>
      <c r="H866" s="55">
        <f t="shared" si="907"/>
        <v>378552</v>
      </c>
      <c r="J866" s="54" t="s">
        <v>319</v>
      </c>
      <c r="K866" s="55">
        <v>210073</v>
      </c>
      <c r="L866" s="55">
        <v>192687</v>
      </c>
      <c r="M866" s="54">
        <v>91.7</v>
      </c>
      <c r="N866" s="55">
        <v>186127</v>
      </c>
      <c r="O866" s="54">
        <v>88.6</v>
      </c>
      <c r="P866" s="54"/>
      <c r="Q866" s="55">
        <v>378814</v>
      </c>
      <c r="S866" s="54" t="str">
        <f t="shared" si="914"/>
        <v>65-69</v>
      </c>
      <c r="T866" s="55">
        <f t="shared" si="915"/>
        <v>127</v>
      </c>
      <c r="U866" s="55">
        <f t="shared" si="916"/>
        <v>135</v>
      </c>
      <c r="V866" s="55"/>
      <c r="W866" s="55">
        <f t="shared" si="917"/>
        <v>262</v>
      </c>
      <c r="X866" s="58">
        <f t="shared" si="918"/>
        <v>1.1497374615245338E-2</v>
      </c>
      <c r="Y866" s="55">
        <f t="shared" si="919"/>
        <v>63.5</v>
      </c>
      <c r="Z866" s="55">
        <f t="shared" si="920"/>
        <v>67.5</v>
      </c>
      <c r="AA866" s="90"/>
      <c r="AB866" s="35">
        <f t="shared" si="925"/>
        <v>2</v>
      </c>
      <c r="AC866" s="51" t="s">
        <v>366</v>
      </c>
      <c r="AD866" s="2">
        <v>0.7</v>
      </c>
      <c r="AE866" s="47" t="str">
        <f t="shared" si="908"/>
        <v>65-69</v>
      </c>
      <c r="AF866" s="45">
        <f t="shared" si="909"/>
        <v>210073</v>
      </c>
      <c r="AG866" s="45">
        <f t="shared" si="910"/>
        <v>192687</v>
      </c>
      <c r="AH866" s="45">
        <f t="shared" si="911"/>
        <v>186127</v>
      </c>
      <c r="AI866" s="45">
        <f t="shared" si="921"/>
        <v>6560</v>
      </c>
      <c r="AJ866" s="1">
        <f t="shared" si="912"/>
        <v>127</v>
      </c>
      <c r="AK866" s="1">
        <f t="shared" si="913"/>
        <v>135</v>
      </c>
    </row>
    <row r="867" spans="1:37" x14ac:dyDescent="0.35">
      <c r="A867" s="54" t="str">
        <f t="shared" si="922"/>
        <v>70-74</v>
      </c>
      <c r="B867" s="55">
        <f t="shared" si="923"/>
        <v>157657</v>
      </c>
      <c r="C867" s="55">
        <f t="shared" si="903"/>
        <v>147271</v>
      </c>
      <c r="D867" s="55">
        <f t="shared" si="904"/>
        <v>93.4</v>
      </c>
      <c r="E867" s="55">
        <f t="shared" si="905"/>
        <v>145266</v>
      </c>
      <c r="F867" s="55"/>
      <c r="G867" s="55">
        <f t="shared" si="906"/>
        <v>92.1</v>
      </c>
      <c r="H867" s="55">
        <f t="shared" si="907"/>
        <v>292537</v>
      </c>
      <c r="J867" s="57" t="s">
        <v>320</v>
      </c>
      <c r="K867" s="56">
        <v>157657</v>
      </c>
      <c r="L867" s="56">
        <v>147349</v>
      </c>
      <c r="M867" s="57">
        <v>93.5</v>
      </c>
      <c r="N867" s="56">
        <v>145367</v>
      </c>
      <c r="O867" s="57">
        <v>92.2</v>
      </c>
      <c r="P867" s="57"/>
      <c r="Q867" s="56">
        <v>292716</v>
      </c>
      <c r="S867" s="57" t="str">
        <f t="shared" si="914"/>
        <v>70-74</v>
      </c>
      <c r="T867" s="56">
        <f t="shared" si="915"/>
        <v>78</v>
      </c>
      <c r="U867" s="56">
        <f t="shared" si="916"/>
        <v>101</v>
      </c>
      <c r="V867" s="56"/>
      <c r="W867" s="56">
        <f t="shared" si="917"/>
        <v>179</v>
      </c>
      <c r="X867" s="62">
        <f t="shared" si="918"/>
        <v>7.0613796849538293E-3</v>
      </c>
      <c r="Y867" s="55">
        <f t="shared" si="919"/>
        <v>39</v>
      </c>
      <c r="Z867" s="55">
        <f t="shared" si="920"/>
        <v>50.5</v>
      </c>
      <c r="AA867" s="90"/>
      <c r="AB867" s="35">
        <f t="shared" si="925"/>
        <v>2</v>
      </c>
      <c r="AC867" s="50">
        <f>L873/K873</f>
        <v>0.79488399793679576</v>
      </c>
      <c r="AD867" s="2">
        <f>AC867/AD866</f>
        <v>1.1355485684811368</v>
      </c>
      <c r="AE867" s="48" t="str">
        <f t="shared" si="908"/>
        <v>70-74</v>
      </c>
      <c r="AF867" s="45">
        <f t="shared" si="909"/>
        <v>157657</v>
      </c>
      <c r="AG867" s="45">
        <f t="shared" si="910"/>
        <v>147349</v>
      </c>
      <c r="AH867" s="45">
        <f t="shared" si="911"/>
        <v>145367</v>
      </c>
      <c r="AI867" s="46">
        <f t="shared" si="921"/>
        <v>1982</v>
      </c>
      <c r="AJ867" s="1">
        <f t="shared" si="912"/>
        <v>78</v>
      </c>
      <c r="AK867" s="1">
        <f t="shared" si="913"/>
        <v>101</v>
      </c>
    </row>
    <row r="868" spans="1:37" x14ac:dyDescent="0.35">
      <c r="A868" s="54" t="str">
        <f t="shared" si="922"/>
        <v>75-79</v>
      </c>
      <c r="B868" s="55">
        <f t="shared" si="923"/>
        <v>102977</v>
      </c>
      <c r="C868" s="55">
        <f t="shared" si="903"/>
        <v>94662</v>
      </c>
      <c r="D868" s="55">
        <f t="shared" si="904"/>
        <v>91.9</v>
      </c>
      <c r="E868" s="55">
        <f t="shared" si="905"/>
        <v>93157</v>
      </c>
      <c r="F868" s="55"/>
      <c r="G868" s="55">
        <f t="shared" si="906"/>
        <v>90.5</v>
      </c>
      <c r="H868" s="55">
        <f t="shared" si="907"/>
        <v>187819</v>
      </c>
      <c r="J868" s="54" t="s">
        <v>321</v>
      </c>
      <c r="K868" s="55">
        <v>102977</v>
      </c>
      <c r="L868" s="55">
        <v>94710</v>
      </c>
      <c r="M868" s="54">
        <v>92</v>
      </c>
      <c r="N868" s="55">
        <v>93201</v>
      </c>
      <c r="O868" s="54">
        <v>90.5</v>
      </c>
      <c r="P868" s="54"/>
      <c r="Q868" s="55">
        <v>187911</v>
      </c>
      <c r="S868" s="54" t="str">
        <f t="shared" si="914"/>
        <v>75-79</v>
      </c>
      <c r="T868" s="55">
        <f t="shared" si="915"/>
        <v>48</v>
      </c>
      <c r="U868" s="55">
        <f t="shared" si="916"/>
        <v>44</v>
      </c>
      <c r="V868" s="55"/>
      <c r="W868" s="55">
        <f t="shared" si="917"/>
        <v>92</v>
      </c>
      <c r="X868" s="58">
        <f t="shared" si="918"/>
        <v>4.3454644215100485E-3</v>
      </c>
      <c r="Y868" s="55">
        <f t="shared" si="919"/>
        <v>24</v>
      </c>
      <c r="Z868" s="55">
        <f t="shared" si="920"/>
        <v>22</v>
      </c>
      <c r="AA868" s="90"/>
      <c r="AB868" s="35">
        <f t="shared" si="925"/>
        <v>2</v>
      </c>
      <c r="AC868" s="51" t="s">
        <v>367</v>
      </c>
      <c r="AD868" s="2">
        <v>0.7</v>
      </c>
      <c r="AE868" s="48" t="str">
        <f t="shared" si="908"/>
        <v>75-79</v>
      </c>
      <c r="AF868" s="45">
        <f t="shared" si="909"/>
        <v>102977</v>
      </c>
      <c r="AG868" s="45">
        <f t="shared" si="910"/>
        <v>94710</v>
      </c>
      <c r="AH868" s="45">
        <f t="shared" si="911"/>
        <v>93201</v>
      </c>
      <c r="AI868" s="46">
        <f t="shared" si="921"/>
        <v>1509</v>
      </c>
      <c r="AJ868" s="1">
        <f t="shared" si="912"/>
        <v>48</v>
      </c>
      <c r="AK868" s="1">
        <f t="shared" si="913"/>
        <v>44</v>
      </c>
    </row>
    <row r="869" spans="1:37" x14ac:dyDescent="0.35">
      <c r="A869" s="54" t="str">
        <f t="shared" si="922"/>
        <v>80-84</v>
      </c>
      <c r="B869" s="55">
        <f t="shared" si="923"/>
        <v>68566</v>
      </c>
      <c r="C869" s="55">
        <f t="shared" si="903"/>
        <v>62650</v>
      </c>
      <c r="D869" s="55">
        <f t="shared" si="904"/>
        <v>91.4</v>
      </c>
      <c r="E869" s="55">
        <f t="shared" si="905"/>
        <v>61602</v>
      </c>
      <c r="F869" s="55"/>
      <c r="G869" s="55">
        <f t="shared" si="906"/>
        <v>89.8</v>
      </c>
      <c r="H869" s="55">
        <f t="shared" si="907"/>
        <v>124252</v>
      </c>
      <c r="J869" s="57" t="s">
        <v>322</v>
      </c>
      <c r="K869" s="56">
        <v>68566</v>
      </c>
      <c r="L869" s="56">
        <v>62665</v>
      </c>
      <c r="M869" s="57">
        <v>91.4</v>
      </c>
      <c r="N869" s="56">
        <v>61627</v>
      </c>
      <c r="O869" s="57">
        <v>89.9</v>
      </c>
      <c r="P869" s="57"/>
      <c r="Q869" s="56">
        <v>124292</v>
      </c>
      <c r="S869" s="57" t="str">
        <f t="shared" si="914"/>
        <v>80-84</v>
      </c>
      <c r="T869" s="56">
        <f t="shared" si="915"/>
        <v>15</v>
      </c>
      <c r="U869" s="56">
        <f t="shared" si="916"/>
        <v>25</v>
      </c>
      <c r="V869" s="56"/>
      <c r="W869" s="56">
        <f t="shared" si="917"/>
        <v>40</v>
      </c>
      <c r="X869" s="62">
        <f t="shared" si="918"/>
        <v>1.3579576317218902E-3</v>
      </c>
      <c r="Y869" s="55">
        <f t="shared" si="919"/>
        <v>7.5</v>
      </c>
      <c r="Z869" s="55">
        <f t="shared" si="920"/>
        <v>12.5</v>
      </c>
      <c r="AA869" s="90"/>
      <c r="AB869" s="35">
        <f t="shared" si="925"/>
        <v>2</v>
      </c>
      <c r="AC869" s="50">
        <f>N873/K873</f>
        <v>0.71389578691566924</v>
      </c>
      <c r="AD869" s="2">
        <f>AC869/AD868</f>
        <v>1.0198511241652419</v>
      </c>
      <c r="AE869" s="48" t="str">
        <f t="shared" si="908"/>
        <v>80-84</v>
      </c>
      <c r="AF869" s="45">
        <f t="shared" si="909"/>
        <v>68566</v>
      </c>
      <c r="AG869" s="45">
        <f t="shared" si="910"/>
        <v>62665</v>
      </c>
      <c r="AH869" s="45">
        <f t="shared" si="911"/>
        <v>61627</v>
      </c>
      <c r="AI869" s="46">
        <f t="shared" si="921"/>
        <v>1038</v>
      </c>
      <c r="AJ869" s="1">
        <f t="shared" si="912"/>
        <v>15</v>
      </c>
      <c r="AK869" s="1">
        <f t="shared" si="913"/>
        <v>25</v>
      </c>
    </row>
    <row r="870" spans="1:37" x14ac:dyDescent="0.35">
      <c r="A870" s="54" t="str">
        <f t="shared" si="922"/>
        <v>85-89</v>
      </c>
      <c r="B870" s="55">
        <f t="shared" si="923"/>
        <v>44034</v>
      </c>
      <c r="C870" s="55">
        <f t="shared" si="903"/>
        <v>39964</v>
      </c>
      <c r="D870" s="55">
        <f t="shared" si="904"/>
        <v>90.8</v>
      </c>
      <c r="E870" s="55">
        <f t="shared" si="905"/>
        <v>39245</v>
      </c>
      <c r="F870" s="55"/>
      <c r="G870" s="55">
        <f t="shared" si="906"/>
        <v>89.1</v>
      </c>
      <c r="H870" s="55">
        <f t="shared" si="907"/>
        <v>79209</v>
      </c>
      <c r="J870" s="54" t="s">
        <v>323</v>
      </c>
      <c r="K870" s="55">
        <v>44034</v>
      </c>
      <c r="L870" s="55">
        <v>39977</v>
      </c>
      <c r="M870" s="54">
        <v>90.8</v>
      </c>
      <c r="N870" s="55">
        <v>39257</v>
      </c>
      <c r="O870" s="54">
        <v>89.2</v>
      </c>
      <c r="P870" s="54"/>
      <c r="Q870" s="55">
        <v>79234</v>
      </c>
      <c r="S870" s="54" t="str">
        <f t="shared" si="914"/>
        <v>85-89</v>
      </c>
      <c r="T870" s="55">
        <f t="shared" si="915"/>
        <v>13</v>
      </c>
      <c r="U870" s="55">
        <f t="shared" si="916"/>
        <v>12</v>
      </c>
      <c r="V870" s="55"/>
      <c r="W870" s="55">
        <f t="shared" si="917"/>
        <v>25</v>
      </c>
      <c r="X870" s="58">
        <f t="shared" si="918"/>
        <v>1.1768966141589715E-3</v>
      </c>
      <c r="Y870" s="55">
        <f t="shared" si="919"/>
        <v>6.5</v>
      </c>
      <c r="Z870" s="55">
        <f t="shared" si="920"/>
        <v>6</v>
      </c>
      <c r="AA870" s="90"/>
      <c r="AB870" s="35">
        <f t="shared" si="925"/>
        <v>2</v>
      </c>
      <c r="AC870" s="49" t="s">
        <v>362</v>
      </c>
      <c r="AD870" s="35"/>
      <c r="AE870" s="48" t="str">
        <f t="shared" si="908"/>
        <v>85-89</v>
      </c>
      <c r="AF870" s="45">
        <f t="shared" si="909"/>
        <v>44034</v>
      </c>
      <c r="AG870" s="45">
        <f t="shared" si="910"/>
        <v>39977</v>
      </c>
      <c r="AH870" s="45">
        <f t="shared" si="911"/>
        <v>39257</v>
      </c>
      <c r="AI870" s="46">
        <f t="shared" si="921"/>
        <v>720</v>
      </c>
      <c r="AJ870" s="1">
        <f t="shared" si="912"/>
        <v>13</v>
      </c>
      <c r="AK870" s="1">
        <f t="shared" si="913"/>
        <v>12</v>
      </c>
    </row>
    <row r="871" spans="1:37" x14ac:dyDescent="0.35">
      <c r="A871" s="54" t="str">
        <f t="shared" si="922"/>
        <v>90+</v>
      </c>
      <c r="B871" s="55">
        <f t="shared" si="923"/>
        <v>27669</v>
      </c>
      <c r="C871" s="55">
        <f t="shared" si="903"/>
        <v>25377</v>
      </c>
      <c r="D871" s="55">
        <f t="shared" si="904"/>
        <v>91.7</v>
      </c>
      <c r="E871" s="55">
        <f t="shared" si="905"/>
        <v>24893</v>
      </c>
      <c r="F871" s="55"/>
      <c r="G871" s="55">
        <f t="shared" si="906"/>
        <v>90</v>
      </c>
      <c r="H871" s="55">
        <f t="shared" si="907"/>
        <v>50270</v>
      </c>
      <c r="J871" s="57" t="s">
        <v>324</v>
      </c>
      <c r="K871" s="56">
        <v>27669</v>
      </c>
      <c r="L871" s="56">
        <v>25382</v>
      </c>
      <c r="M871" s="57">
        <v>91.7</v>
      </c>
      <c r="N871" s="56">
        <v>24904</v>
      </c>
      <c r="O871" s="57">
        <v>90</v>
      </c>
      <c r="P871" s="57"/>
      <c r="Q871" s="56">
        <v>50286</v>
      </c>
      <c r="S871" s="57" t="str">
        <f t="shared" si="914"/>
        <v>90+</v>
      </c>
      <c r="T871" s="56">
        <f t="shared" si="915"/>
        <v>5</v>
      </c>
      <c r="U871" s="56">
        <f t="shared" si="916"/>
        <v>11</v>
      </c>
      <c r="V871" s="56"/>
      <c r="W871" s="56">
        <f t="shared" si="917"/>
        <v>16</v>
      </c>
      <c r="X871" s="62">
        <f t="shared" si="918"/>
        <v>4.5265254390729675E-4</v>
      </c>
      <c r="Y871" s="55">
        <f t="shared" si="919"/>
        <v>2.5</v>
      </c>
      <c r="Z871" s="55">
        <f t="shared" si="920"/>
        <v>5.5</v>
      </c>
      <c r="AA871" s="90"/>
      <c r="AB871" s="35">
        <f t="shared" si="925"/>
        <v>2</v>
      </c>
      <c r="AC871" s="51" t="s">
        <v>366</v>
      </c>
      <c r="AD871" s="2">
        <v>0.7</v>
      </c>
      <c r="AE871" s="48" t="str">
        <f t="shared" si="908"/>
        <v>90+</v>
      </c>
      <c r="AF871" s="45">
        <f t="shared" si="909"/>
        <v>27669</v>
      </c>
      <c r="AG871" s="45">
        <f t="shared" si="910"/>
        <v>25382</v>
      </c>
      <c r="AH871" s="45">
        <f t="shared" si="911"/>
        <v>24904</v>
      </c>
      <c r="AI871" s="46">
        <f t="shared" si="921"/>
        <v>478</v>
      </c>
      <c r="AJ871" s="1">
        <f t="shared" si="912"/>
        <v>5</v>
      </c>
      <c r="AK871" s="1">
        <f t="shared" si="913"/>
        <v>11</v>
      </c>
    </row>
    <row r="872" spans="1:37" x14ac:dyDescent="0.35">
      <c r="A872" s="54" t="str">
        <f t="shared" si="922"/>
        <v>Unknown</v>
      </c>
      <c r="B872" s="55" t="str">
        <f t="shared" si="923"/>
        <v>NA</v>
      </c>
      <c r="C872" s="55">
        <f t="shared" si="903"/>
        <v>64883</v>
      </c>
      <c r="D872" s="55" t="str">
        <f t="shared" si="904"/>
        <v>NA</v>
      </c>
      <c r="E872" s="55">
        <f t="shared" si="905"/>
        <v>25913</v>
      </c>
      <c r="F872" s="55"/>
      <c r="G872" s="55" t="str">
        <f t="shared" si="906"/>
        <v>NA</v>
      </c>
      <c r="H872" s="55">
        <f t="shared" si="907"/>
        <v>90796</v>
      </c>
      <c r="J872" s="54" t="s">
        <v>325</v>
      </c>
      <c r="K872" s="54" t="s">
        <v>326</v>
      </c>
      <c r="L872" s="55">
        <v>64627</v>
      </c>
      <c r="M872" s="54" t="s">
        <v>326</v>
      </c>
      <c r="N872" s="55">
        <v>25752</v>
      </c>
      <c r="O872" s="54" t="s">
        <v>326</v>
      </c>
      <c r="P872" s="54"/>
      <c r="Q872" s="55">
        <v>90379</v>
      </c>
      <c r="S872" s="54" t="str">
        <f t="shared" si="914"/>
        <v>Unknown</v>
      </c>
      <c r="T872" s="54">
        <f t="shared" si="915"/>
        <v>-256</v>
      </c>
      <c r="U872" s="54">
        <f t="shared" si="916"/>
        <v>-161</v>
      </c>
      <c r="V872" s="54"/>
      <c r="W872" s="54">
        <f t="shared" si="917"/>
        <v>-417</v>
      </c>
      <c r="X872" s="58">
        <f t="shared" si="918"/>
        <v>-2.3175810248053593E-2</v>
      </c>
      <c r="Y872" s="55">
        <f t="shared" si="919"/>
        <v>-128</v>
      </c>
      <c r="Z872" s="55">
        <f t="shared" si="920"/>
        <v>-80.5</v>
      </c>
      <c r="AA872" s="90"/>
      <c r="AB872" s="35">
        <f t="shared" si="925"/>
        <v>2</v>
      </c>
      <c r="AC872" s="50">
        <f>L874/K874</f>
        <v>0.67610728180073354</v>
      </c>
      <c r="AD872" s="2">
        <f>AC872/AD871</f>
        <v>0.96586754542961939</v>
      </c>
      <c r="AE872" s="47" t="str">
        <f t="shared" si="908"/>
        <v>Unknown</v>
      </c>
      <c r="AF872" s="45" t="str">
        <f t="shared" si="909"/>
        <v>NA</v>
      </c>
      <c r="AG872" s="45">
        <f t="shared" si="910"/>
        <v>64627</v>
      </c>
      <c r="AH872" s="45">
        <f t="shared" si="911"/>
        <v>25752</v>
      </c>
      <c r="AI872" s="45">
        <f t="shared" si="921"/>
        <v>38875</v>
      </c>
      <c r="AJ872" s="1">
        <f t="shared" si="912"/>
        <v>-256</v>
      </c>
      <c r="AK872" s="1">
        <f t="shared" si="913"/>
        <v>-161</v>
      </c>
    </row>
    <row r="873" spans="1:37" x14ac:dyDescent="0.35">
      <c r="A873" s="54" t="str">
        <f t="shared" si="922"/>
        <v>12+</v>
      </c>
      <c r="B873" s="55">
        <f t="shared" si="923"/>
        <v>3761140</v>
      </c>
      <c r="C873" s="55">
        <f t="shared" si="903"/>
        <v>2985023</v>
      </c>
      <c r="D873" s="55">
        <f t="shared" si="904"/>
        <v>79.400000000000006</v>
      </c>
      <c r="E873" s="55">
        <f t="shared" si="905"/>
        <v>2680933</v>
      </c>
      <c r="F873" s="55"/>
      <c r="G873" s="55">
        <f t="shared" si="906"/>
        <v>71.3</v>
      </c>
      <c r="H873" s="55">
        <f t="shared" si="907"/>
        <v>5665956</v>
      </c>
      <c r="J873" s="57" t="s">
        <v>327</v>
      </c>
      <c r="K873" s="56">
        <v>3761140</v>
      </c>
      <c r="L873" s="56">
        <v>2989670</v>
      </c>
      <c r="M873" s="57">
        <v>79.5</v>
      </c>
      <c r="N873" s="56">
        <v>2685062</v>
      </c>
      <c r="O873" s="57">
        <v>71.400000000000006</v>
      </c>
      <c r="P873" s="57"/>
      <c r="Q873" s="56">
        <v>5674732</v>
      </c>
      <c r="S873" s="57" t="str">
        <f t="shared" si="914"/>
        <v>12+</v>
      </c>
      <c r="T873" s="60">
        <f>L873-C873</f>
        <v>4647</v>
      </c>
      <c r="U873" s="60">
        <f t="shared" si="916"/>
        <v>4129</v>
      </c>
      <c r="V873" s="60"/>
      <c r="W873" s="63">
        <f t="shared" si="917"/>
        <v>8776</v>
      </c>
      <c r="X873" s="62">
        <f t="shared" si="918"/>
        <v>0.42069527430744158</v>
      </c>
      <c r="Y873" s="60">
        <f t="shared" si="919"/>
        <v>2323.5</v>
      </c>
      <c r="Z873" s="60">
        <f t="shared" si="920"/>
        <v>2064.5</v>
      </c>
      <c r="AA873" s="91"/>
      <c r="AB873" s="35">
        <f t="shared" si="925"/>
        <v>2</v>
      </c>
      <c r="AC873" s="51" t="s">
        <v>367</v>
      </c>
      <c r="AD873" s="2">
        <v>0.7</v>
      </c>
      <c r="AE873" s="35"/>
      <c r="AF873" s="35"/>
      <c r="AG873" s="38"/>
      <c r="AH873" s="35"/>
      <c r="AI873" s="35"/>
      <c r="AJ873" s="35"/>
      <c r="AK873" s="35"/>
    </row>
    <row r="874" spans="1:37" x14ac:dyDescent="0.35">
      <c r="A874" s="54" t="str">
        <f t="shared" si="922"/>
        <v>ALL</v>
      </c>
      <c r="B874" s="55">
        <f t="shared" si="923"/>
        <v>4421887</v>
      </c>
      <c r="C874" s="55">
        <f t="shared" si="903"/>
        <v>2985023</v>
      </c>
      <c r="D874" s="55">
        <f t="shared" si="904"/>
        <v>67.5</v>
      </c>
      <c r="E874" s="55">
        <f t="shared" si="905"/>
        <v>2680933</v>
      </c>
      <c r="F874" s="55"/>
      <c r="G874" s="55">
        <f t="shared" si="906"/>
        <v>60.6</v>
      </c>
      <c r="H874" s="55">
        <f t="shared" si="907"/>
        <v>5665956</v>
      </c>
      <c r="J874" s="54" t="s">
        <v>328</v>
      </c>
      <c r="K874" s="55">
        <v>4421887</v>
      </c>
      <c r="L874" s="55">
        <v>2989670</v>
      </c>
      <c r="M874" s="54">
        <v>67.599999999999994</v>
      </c>
      <c r="N874" s="55">
        <v>2685062</v>
      </c>
      <c r="O874" s="54">
        <v>60.7</v>
      </c>
      <c r="P874" s="54"/>
      <c r="Q874" s="55">
        <v>5674732</v>
      </c>
      <c r="S874" s="54" t="str">
        <f t="shared" si="914"/>
        <v>ALL</v>
      </c>
      <c r="T874" s="60">
        <f t="shared" ref="T874" si="926">L874-C874</f>
        <v>4647</v>
      </c>
      <c r="U874" s="60">
        <f t="shared" si="916"/>
        <v>4129</v>
      </c>
      <c r="V874" s="60"/>
      <c r="W874" s="63">
        <f t="shared" si="917"/>
        <v>8776</v>
      </c>
      <c r="X874" s="58">
        <f t="shared" si="918"/>
        <v>0.42069527430744158</v>
      </c>
      <c r="Y874" s="60">
        <f t="shared" si="919"/>
        <v>2323.5</v>
      </c>
      <c r="Z874" s="60">
        <f t="shared" si="920"/>
        <v>2064.5</v>
      </c>
      <c r="AA874" s="91"/>
      <c r="AB874" s="35">
        <f t="shared" si="925"/>
        <v>2</v>
      </c>
      <c r="AC874" s="50">
        <f>N874/K874</f>
        <v>0.60722085390241765</v>
      </c>
      <c r="AD874" s="2">
        <f>AC874/AD873</f>
        <v>0.86745836271773957</v>
      </c>
      <c r="AE874" s="35"/>
      <c r="AF874" s="35"/>
      <c r="AG874" s="2">
        <f>T873/L873</f>
        <v>1.5543521525787126E-3</v>
      </c>
      <c r="AH874" s="2">
        <f>U873/N873</f>
        <v>1.5377670981154253E-3</v>
      </c>
      <c r="AI874" s="2">
        <f>W873/Q873</f>
        <v>1.5465047512375914E-3</v>
      </c>
      <c r="AJ874" s="35"/>
      <c r="AK874" s="35"/>
    </row>
    <row r="875" spans="1:37" x14ac:dyDescent="0.35">
      <c r="A875" s="110">
        <f>J852</f>
        <v>44454</v>
      </c>
      <c r="B875" s="110"/>
      <c r="C875" s="110"/>
      <c r="D875" s="110"/>
      <c r="E875" s="110"/>
      <c r="F875" s="110"/>
      <c r="G875" s="110"/>
      <c r="H875" s="110"/>
      <c r="J875" s="109">
        <v>44454</v>
      </c>
      <c r="K875" s="109"/>
      <c r="L875" s="109"/>
      <c r="M875" s="109"/>
      <c r="N875" s="109"/>
      <c r="O875" s="109"/>
      <c r="P875" s="109"/>
      <c r="Q875" s="109"/>
      <c r="S875" s="113" t="str">
        <f>"Change " &amp; TEXT(A875,"DDDD MMM DD, YYYY") &amp; " -  " &amp;TEXT(J875,"DDDD MMM DD, YYYY")</f>
        <v>Change Wednesday Sep 15, 2021 -  Wednesday Sep 15, 2021</v>
      </c>
      <c r="T875" s="113"/>
      <c r="U875" s="113"/>
      <c r="V875" s="113"/>
      <c r="W875" s="113"/>
      <c r="X875" s="113"/>
      <c r="Y875" s="113"/>
      <c r="Z875" s="113"/>
      <c r="AA875" s="88"/>
      <c r="AB875" s="35"/>
      <c r="AC875" s="65">
        <f>J875</f>
        <v>44454</v>
      </c>
      <c r="AD875" s="35"/>
      <c r="AE875" s="35"/>
      <c r="AF875" s="35"/>
      <c r="AG875" s="35"/>
      <c r="AH875" s="35"/>
      <c r="AI875" s="35"/>
      <c r="AJ875" s="35"/>
      <c r="AK875" s="35"/>
    </row>
    <row r="876" spans="1:37" ht="36" thickBot="1" x14ac:dyDescent="0.4">
      <c r="A876" s="53" t="str">
        <f>J853</f>
        <v>Age group</v>
      </c>
      <c r="B876" s="53" t="str">
        <f t="shared" ref="B876" si="927">K853</f>
        <v>Population</v>
      </c>
      <c r="C876" s="53" t="str">
        <f t="shared" ref="C876:C897" si="928">L853</f>
        <v>At least 1 dose</v>
      </c>
      <c r="D876" s="53" t="str">
        <f t="shared" ref="D876:D897" si="929">M853</f>
        <v>% of population with at least 1 dose</v>
      </c>
      <c r="E876" s="53" t="str">
        <f t="shared" ref="E876:E897" si="930">N853</f>
        <v>2 doses</v>
      </c>
      <c r="F876" s="53"/>
      <c r="G876" s="53" t="str">
        <f t="shared" ref="G876:G897" si="931">O853</f>
        <v>% of population fully vaccinated</v>
      </c>
      <c r="H876" s="53" t="str">
        <f t="shared" ref="H876:H897" si="932">Q853</f>
        <v>Total administered</v>
      </c>
      <c r="J876" s="25" t="s">
        <v>305</v>
      </c>
      <c r="K876" s="25" t="s">
        <v>2</v>
      </c>
      <c r="L876" s="25" t="s">
        <v>368</v>
      </c>
      <c r="M876" s="25" t="s">
        <v>306</v>
      </c>
      <c r="N876" s="25" t="s">
        <v>369</v>
      </c>
      <c r="O876" s="25" t="s">
        <v>307</v>
      </c>
      <c r="P876" s="25"/>
      <c r="Q876" s="25" t="s">
        <v>304</v>
      </c>
      <c r="S876" s="53" t="s">
        <v>305</v>
      </c>
      <c r="T876" s="53" t="s">
        <v>302</v>
      </c>
      <c r="U876" s="53" t="s">
        <v>303</v>
      </c>
      <c r="V876" s="53" t="s">
        <v>390</v>
      </c>
      <c r="W876" s="53" t="s">
        <v>304</v>
      </c>
      <c r="X876" s="53" t="s">
        <v>335</v>
      </c>
      <c r="Y876" s="53" t="s">
        <v>336</v>
      </c>
      <c r="Z876" s="53" t="s">
        <v>337</v>
      </c>
      <c r="AA876" s="53" t="s">
        <v>391</v>
      </c>
      <c r="AB876" s="35"/>
      <c r="AC876" s="49" t="s">
        <v>365</v>
      </c>
      <c r="AD876" s="64"/>
      <c r="AE876" s="47" t="str">
        <f t="shared" ref="AE876:AE895" si="933">J876</f>
        <v>Age group</v>
      </c>
      <c r="AF876" s="47" t="str">
        <f t="shared" ref="AF876:AF895" si="934">K876</f>
        <v>Population</v>
      </c>
      <c r="AG876" s="47" t="str">
        <f t="shared" ref="AG876:AG895" si="935">L876</f>
        <v>At least 1 dose</v>
      </c>
      <c r="AH876" s="47" t="str">
        <f t="shared" ref="AH876:AH895" si="936">N876</f>
        <v>2 doses</v>
      </c>
      <c r="AI876" s="47" t="s">
        <v>334</v>
      </c>
      <c r="AJ876" s="47" t="str">
        <f t="shared" ref="AJ876:AJ895" si="937">T876</f>
        <v>Dose 1</v>
      </c>
      <c r="AK876" s="47" t="str">
        <f t="shared" ref="AK876:AK895" si="938">U876</f>
        <v>Dose 2</v>
      </c>
    </row>
    <row r="877" spans="1:37" ht="15" thickBot="1" x14ac:dyDescent="0.4">
      <c r="A877" s="54" t="str">
        <f>J854</f>
        <v>00-11</v>
      </c>
      <c r="B877" s="55">
        <f>K854</f>
        <v>660747</v>
      </c>
      <c r="C877" s="55">
        <f t="shared" si="928"/>
        <v>0</v>
      </c>
      <c r="D877" s="55">
        <f t="shared" si="929"/>
        <v>0</v>
      </c>
      <c r="E877" s="55">
        <f t="shared" si="930"/>
        <v>0</v>
      </c>
      <c r="F877" s="55"/>
      <c r="G877" s="55">
        <f t="shared" si="931"/>
        <v>0</v>
      </c>
      <c r="H877" s="55">
        <f t="shared" si="932"/>
        <v>0</v>
      </c>
      <c r="J877" s="75" t="s">
        <v>308</v>
      </c>
      <c r="K877" s="22">
        <v>660747</v>
      </c>
      <c r="L877" s="75">
        <v>0</v>
      </c>
      <c r="M877" s="75">
        <v>0</v>
      </c>
      <c r="N877" s="75">
        <v>0</v>
      </c>
      <c r="O877" s="75">
        <v>0</v>
      </c>
      <c r="P877" s="75"/>
      <c r="Q877" s="75">
        <v>0</v>
      </c>
      <c r="S877" s="54" t="str">
        <f t="shared" ref="S877:S897" si="939">A877</f>
        <v>00-11</v>
      </c>
      <c r="T877" s="55">
        <f t="shared" ref="T877:T895" si="940">L877-C877</f>
        <v>0</v>
      </c>
      <c r="U877" s="55">
        <f t="shared" ref="U877:U897" si="941">N877-E877</f>
        <v>0</v>
      </c>
      <c r="V877" s="55"/>
      <c r="W877" s="55">
        <f t="shared" ref="W877:W897" si="942">Q877-H877</f>
        <v>0</v>
      </c>
      <c r="X877" s="58">
        <f t="shared" ref="X877:X897" si="943">T877/T$299</f>
        <v>0</v>
      </c>
      <c r="Y877" s="55">
        <f t="shared" ref="Y877:Y897" si="944">T877/$AB877</f>
        <v>0</v>
      </c>
      <c r="Z877" s="55">
        <f t="shared" ref="Z877:Z897" si="945">U877/$AB877</f>
        <v>0</v>
      </c>
      <c r="AA877" s="90"/>
      <c r="AB877" s="35">
        <f>IF(DATEDIF(A875,J875,"D")&lt;1,1,DATEDIF(A875,J875,"D"))</f>
        <v>1</v>
      </c>
      <c r="AC877" s="51" t="s">
        <v>366</v>
      </c>
      <c r="AD877" s="2">
        <v>0.7</v>
      </c>
      <c r="AE877" s="47" t="str">
        <f t="shared" si="933"/>
        <v>00-11</v>
      </c>
      <c r="AF877" s="45">
        <f t="shared" si="934"/>
        <v>660747</v>
      </c>
      <c r="AG877" s="45">
        <f t="shared" si="935"/>
        <v>0</v>
      </c>
      <c r="AH877" s="45">
        <f t="shared" si="936"/>
        <v>0</v>
      </c>
      <c r="AI877" s="45">
        <f t="shared" ref="AI877:AI895" si="946">AG877-AH877</f>
        <v>0</v>
      </c>
      <c r="AJ877" s="1">
        <f t="shared" si="937"/>
        <v>0</v>
      </c>
      <c r="AK877" s="1">
        <f t="shared" si="938"/>
        <v>0</v>
      </c>
    </row>
    <row r="878" spans="1:37" ht="15" thickBot="1" x14ac:dyDescent="0.4">
      <c r="A878" s="54" t="str">
        <f t="shared" ref="A878:A897" si="947">J855</f>
        <v>12-14</v>
      </c>
      <c r="B878" s="55">
        <f t="shared" ref="B878:B897" si="948">K855</f>
        <v>162530</v>
      </c>
      <c r="C878" s="60">
        <f t="shared" si="928"/>
        <v>113213</v>
      </c>
      <c r="D878" s="55">
        <f t="shared" si="929"/>
        <v>69.7</v>
      </c>
      <c r="E878" s="60">
        <f t="shared" si="930"/>
        <v>98076</v>
      </c>
      <c r="F878" s="60"/>
      <c r="G878" s="55">
        <f t="shared" si="931"/>
        <v>60.3</v>
      </c>
      <c r="H878" s="55">
        <f t="shared" si="932"/>
        <v>211289</v>
      </c>
      <c r="J878" s="82" t="str">
        <f t="shared" ref="J878" si="949">S855</f>
        <v>12-14</v>
      </c>
      <c r="K878" s="24">
        <v>162530</v>
      </c>
      <c r="L878" s="24">
        <v>113494</v>
      </c>
      <c r="M878" s="76">
        <v>69.8</v>
      </c>
      <c r="N878" s="24">
        <v>98314</v>
      </c>
      <c r="O878" s="76">
        <v>60.5</v>
      </c>
      <c r="P878" s="76"/>
      <c r="Q878" s="24">
        <v>211808</v>
      </c>
      <c r="S878" s="59" t="str">
        <f t="shared" si="939"/>
        <v>12-14</v>
      </c>
      <c r="T878" s="60">
        <f t="shared" si="940"/>
        <v>281</v>
      </c>
      <c r="U878" s="60">
        <f t="shared" si="941"/>
        <v>238</v>
      </c>
      <c r="V878" s="60"/>
      <c r="W878" s="60">
        <f t="shared" si="942"/>
        <v>519</v>
      </c>
      <c r="X878" s="61">
        <f t="shared" si="943"/>
        <v>2.5439072967590078E-2</v>
      </c>
      <c r="Y878" s="60">
        <f t="shared" si="944"/>
        <v>281</v>
      </c>
      <c r="Z878" s="60">
        <f t="shared" si="945"/>
        <v>238</v>
      </c>
      <c r="AA878" s="91"/>
      <c r="AB878" s="35">
        <f>AB877</f>
        <v>1</v>
      </c>
      <c r="AC878" s="50">
        <f>C896/B896</f>
        <v>0.79488399793679576</v>
      </c>
      <c r="AD878" s="2">
        <f>AC878/AD877</f>
        <v>1.1355485684811368</v>
      </c>
      <c r="AE878" s="47" t="str">
        <f t="shared" si="933"/>
        <v>12-14</v>
      </c>
      <c r="AF878" s="45">
        <f t="shared" si="934"/>
        <v>162530</v>
      </c>
      <c r="AG878" s="45">
        <f t="shared" si="935"/>
        <v>113494</v>
      </c>
      <c r="AH878" s="45">
        <f t="shared" si="936"/>
        <v>98314</v>
      </c>
      <c r="AI878" s="45">
        <f t="shared" si="946"/>
        <v>15180</v>
      </c>
      <c r="AJ878" s="1">
        <f t="shared" si="937"/>
        <v>281</v>
      </c>
      <c r="AK878" s="1">
        <f t="shared" si="938"/>
        <v>238</v>
      </c>
    </row>
    <row r="879" spans="1:37" ht="15" thickBot="1" x14ac:dyDescent="0.4">
      <c r="A879" s="54" t="str">
        <f t="shared" si="947"/>
        <v>15-19</v>
      </c>
      <c r="B879" s="55">
        <f t="shared" si="948"/>
        <v>256743</v>
      </c>
      <c r="C879" s="60">
        <f t="shared" si="928"/>
        <v>182620</v>
      </c>
      <c r="D879" s="55">
        <f t="shared" si="929"/>
        <v>71.099999999999994</v>
      </c>
      <c r="E879" s="60">
        <f t="shared" si="930"/>
        <v>158942</v>
      </c>
      <c r="F879" s="60"/>
      <c r="G879" s="55">
        <f t="shared" si="931"/>
        <v>61.9</v>
      </c>
      <c r="H879" s="55">
        <f t="shared" si="932"/>
        <v>341562</v>
      </c>
      <c r="J879" s="75" t="s">
        <v>309</v>
      </c>
      <c r="K879" s="22">
        <v>256743</v>
      </c>
      <c r="L879" s="22">
        <v>183059</v>
      </c>
      <c r="M879" s="75">
        <v>71.3</v>
      </c>
      <c r="N879" s="22">
        <v>159294</v>
      </c>
      <c r="O879" s="75">
        <v>62</v>
      </c>
      <c r="P879" s="75"/>
      <c r="Q879" s="22">
        <v>342353</v>
      </c>
      <c r="S879" s="54" t="str">
        <f t="shared" si="939"/>
        <v>15-19</v>
      </c>
      <c r="T879" s="60">
        <f t="shared" si="940"/>
        <v>439</v>
      </c>
      <c r="U879" s="60">
        <f t="shared" si="941"/>
        <v>352</v>
      </c>
      <c r="V879" s="60"/>
      <c r="W879" s="60">
        <f t="shared" si="942"/>
        <v>791</v>
      </c>
      <c r="X879" s="61">
        <f t="shared" si="943"/>
        <v>3.9742893355060656E-2</v>
      </c>
      <c r="Y879" s="60">
        <f t="shared" si="944"/>
        <v>439</v>
      </c>
      <c r="Z879" s="60">
        <f t="shared" si="945"/>
        <v>352</v>
      </c>
      <c r="AA879" s="91"/>
      <c r="AB879" s="35">
        <f t="shared" ref="AB879:AB897" si="950">AB878</f>
        <v>1</v>
      </c>
      <c r="AC879" s="52" t="s">
        <v>367</v>
      </c>
      <c r="AD879" s="2">
        <v>0.7</v>
      </c>
      <c r="AE879" s="47" t="str">
        <f t="shared" si="933"/>
        <v>15-19</v>
      </c>
      <c r="AF879" s="45">
        <f t="shared" si="934"/>
        <v>256743</v>
      </c>
      <c r="AG879" s="45">
        <f t="shared" si="935"/>
        <v>183059</v>
      </c>
      <c r="AH879" s="45">
        <f t="shared" si="936"/>
        <v>159294</v>
      </c>
      <c r="AI879" s="45">
        <f t="shared" si="946"/>
        <v>23765</v>
      </c>
      <c r="AJ879" s="1">
        <f t="shared" si="937"/>
        <v>439</v>
      </c>
      <c r="AK879" s="1">
        <f t="shared" si="938"/>
        <v>352</v>
      </c>
    </row>
    <row r="880" spans="1:37" ht="15" thickBot="1" x14ac:dyDescent="0.4">
      <c r="A880" s="54" t="str">
        <f t="shared" si="947"/>
        <v>20-24</v>
      </c>
      <c r="B880" s="55">
        <f t="shared" si="948"/>
        <v>277328</v>
      </c>
      <c r="C880" s="55">
        <f t="shared" si="928"/>
        <v>191048</v>
      </c>
      <c r="D880" s="55">
        <f t="shared" si="929"/>
        <v>68.900000000000006</v>
      </c>
      <c r="E880" s="55">
        <f t="shared" si="930"/>
        <v>159091</v>
      </c>
      <c r="F880" s="55"/>
      <c r="G880" s="55">
        <f t="shared" si="931"/>
        <v>57.4</v>
      </c>
      <c r="H880" s="55">
        <f t="shared" si="932"/>
        <v>350139</v>
      </c>
      <c r="J880" s="76" t="s">
        <v>310</v>
      </c>
      <c r="K880" s="24">
        <v>277328</v>
      </c>
      <c r="L880" s="24">
        <v>191657</v>
      </c>
      <c r="M880" s="76">
        <v>69.099999999999994</v>
      </c>
      <c r="N880" s="24">
        <v>159602</v>
      </c>
      <c r="O880" s="76">
        <v>57.5</v>
      </c>
      <c r="P880" s="76"/>
      <c r="Q880" s="24">
        <v>351259</v>
      </c>
      <c r="S880" s="57" t="str">
        <f t="shared" si="939"/>
        <v>20-24</v>
      </c>
      <c r="T880" s="56">
        <f t="shared" si="940"/>
        <v>609</v>
      </c>
      <c r="U880" s="56">
        <f t="shared" si="941"/>
        <v>511</v>
      </c>
      <c r="V880" s="56"/>
      <c r="W880" s="56">
        <f t="shared" si="942"/>
        <v>1120</v>
      </c>
      <c r="X880" s="62">
        <f t="shared" si="943"/>
        <v>5.5133079847908745E-2</v>
      </c>
      <c r="Y880" s="55">
        <f t="shared" si="944"/>
        <v>609</v>
      </c>
      <c r="Z880" s="55">
        <f t="shared" si="945"/>
        <v>511</v>
      </c>
      <c r="AA880" s="90"/>
      <c r="AB880" s="35">
        <f t="shared" si="950"/>
        <v>1</v>
      </c>
      <c r="AC880" s="50">
        <f>E896/B896</f>
        <v>0.71389578691566924</v>
      </c>
      <c r="AD880" s="2">
        <f>AC880/AD879</f>
        <v>1.0198511241652419</v>
      </c>
      <c r="AE880" s="47" t="str">
        <f t="shared" si="933"/>
        <v>20-24</v>
      </c>
      <c r="AF880" s="45">
        <f t="shared" si="934"/>
        <v>277328</v>
      </c>
      <c r="AG880" s="45">
        <f t="shared" si="935"/>
        <v>191657</v>
      </c>
      <c r="AH880" s="45">
        <f t="shared" si="936"/>
        <v>159602</v>
      </c>
      <c r="AI880" s="45">
        <f t="shared" si="946"/>
        <v>32055</v>
      </c>
      <c r="AJ880" s="1">
        <f t="shared" si="937"/>
        <v>609</v>
      </c>
      <c r="AK880" s="1">
        <f t="shared" si="938"/>
        <v>511</v>
      </c>
    </row>
    <row r="881" spans="1:37" ht="15" thickBot="1" x14ac:dyDescent="0.4">
      <c r="A881" s="54" t="str">
        <f t="shared" si="947"/>
        <v>25-29</v>
      </c>
      <c r="B881" s="55">
        <f t="shared" si="948"/>
        <v>314508</v>
      </c>
      <c r="C881" s="55">
        <f t="shared" si="928"/>
        <v>209711</v>
      </c>
      <c r="D881" s="55">
        <f t="shared" si="929"/>
        <v>66.7</v>
      </c>
      <c r="E881" s="55">
        <f t="shared" si="930"/>
        <v>177307</v>
      </c>
      <c r="F881" s="55"/>
      <c r="G881" s="55">
        <f t="shared" si="931"/>
        <v>56.4</v>
      </c>
      <c r="H881" s="55">
        <f t="shared" si="932"/>
        <v>387018</v>
      </c>
      <c r="J881" s="75" t="s">
        <v>311</v>
      </c>
      <c r="K881" s="22">
        <v>314508</v>
      </c>
      <c r="L881" s="22">
        <v>210414</v>
      </c>
      <c r="M881" s="75">
        <v>66.900000000000006</v>
      </c>
      <c r="N881" s="22">
        <v>177874</v>
      </c>
      <c r="O881" s="75">
        <v>56.6</v>
      </c>
      <c r="P881" s="75"/>
      <c r="Q881" s="22">
        <v>388288</v>
      </c>
      <c r="S881" s="54" t="str">
        <f t="shared" si="939"/>
        <v>25-29</v>
      </c>
      <c r="T881" s="55">
        <f t="shared" si="940"/>
        <v>703</v>
      </c>
      <c r="U881" s="55">
        <f t="shared" si="941"/>
        <v>567</v>
      </c>
      <c r="V881" s="55"/>
      <c r="W881" s="55">
        <f t="shared" si="942"/>
        <v>1270</v>
      </c>
      <c r="X881" s="58">
        <f t="shared" si="943"/>
        <v>6.3642947673365924E-2</v>
      </c>
      <c r="Y881" s="55">
        <f t="shared" si="944"/>
        <v>703</v>
      </c>
      <c r="Z881" s="55">
        <f t="shared" si="945"/>
        <v>567</v>
      </c>
      <c r="AA881" s="90"/>
      <c r="AB881" s="35">
        <f t="shared" si="950"/>
        <v>1</v>
      </c>
      <c r="AC881" s="49" t="s">
        <v>363</v>
      </c>
      <c r="AD881" s="35"/>
      <c r="AE881" s="47" t="str">
        <f t="shared" si="933"/>
        <v>25-29</v>
      </c>
      <c r="AF881" s="45">
        <f t="shared" si="934"/>
        <v>314508</v>
      </c>
      <c r="AG881" s="45">
        <f t="shared" si="935"/>
        <v>210414</v>
      </c>
      <c r="AH881" s="45">
        <f t="shared" si="936"/>
        <v>177874</v>
      </c>
      <c r="AI881" s="45">
        <f t="shared" si="946"/>
        <v>32540</v>
      </c>
      <c r="AJ881" s="1">
        <f t="shared" si="937"/>
        <v>703</v>
      </c>
      <c r="AK881" s="1">
        <f t="shared" si="938"/>
        <v>567</v>
      </c>
    </row>
    <row r="882" spans="1:37" ht="15" thickBot="1" x14ac:dyDescent="0.4">
      <c r="A882" s="54" t="str">
        <f t="shared" si="947"/>
        <v>30-34</v>
      </c>
      <c r="B882" s="55">
        <f t="shared" si="948"/>
        <v>356228</v>
      </c>
      <c r="C882" s="55">
        <f t="shared" si="928"/>
        <v>246162</v>
      </c>
      <c r="D882" s="55">
        <f t="shared" si="929"/>
        <v>69.099999999999994</v>
      </c>
      <c r="E882" s="55">
        <f t="shared" si="930"/>
        <v>213656</v>
      </c>
      <c r="F882" s="55"/>
      <c r="G882" s="55">
        <f t="shared" si="931"/>
        <v>60</v>
      </c>
      <c r="H882" s="55">
        <f t="shared" si="932"/>
        <v>459818</v>
      </c>
      <c r="J882" s="76" t="s">
        <v>312</v>
      </c>
      <c r="K882" s="24">
        <v>356228</v>
      </c>
      <c r="L882" s="24">
        <v>246938</v>
      </c>
      <c r="M882" s="76">
        <v>69.3</v>
      </c>
      <c r="N882" s="24">
        <v>214264</v>
      </c>
      <c r="O882" s="76">
        <v>60.1</v>
      </c>
      <c r="P882" s="76"/>
      <c r="Q882" s="24">
        <v>461202</v>
      </c>
      <c r="S882" s="57" t="str">
        <f t="shared" si="939"/>
        <v>30-34</v>
      </c>
      <c r="T882" s="56">
        <f t="shared" si="940"/>
        <v>776</v>
      </c>
      <c r="U882" s="56">
        <f t="shared" si="941"/>
        <v>608</v>
      </c>
      <c r="V882" s="56"/>
      <c r="W882" s="56">
        <f t="shared" si="942"/>
        <v>1384</v>
      </c>
      <c r="X882" s="62">
        <f t="shared" si="943"/>
        <v>7.0251674814412454E-2</v>
      </c>
      <c r="Y882" s="55">
        <f t="shared" si="944"/>
        <v>776</v>
      </c>
      <c r="Z882" s="55">
        <f t="shared" si="945"/>
        <v>608</v>
      </c>
      <c r="AA882" s="90"/>
      <c r="AB882" s="35">
        <f t="shared" si="950"/>
        <v>1</v>
      </c>
      <c r="AC882" s="51" t="s">
        <v>366</v>
      </c>
      <c r="AD882" s="2">
        <v>0.7</v>
      </c>
      <c r="AE882" s="47" t="str">
        <f t="shared" si="933"/>
        <v>30-34</v>
      </c>
      <c r="AF882" s="45">
        <f t="shared" si="934"/>
        <v>356228</v>
      </c>
      <c r="AG882" s="45">
        <f t="shared" si="935"/>
        <v>246938</v>
      </c>
      <c r="AH882" s="45">
        <f t="shared" si="936"/>
        <v>214264</v>
      </c>
      <c r="AI882" s="45">
        <f t="shared" si="946"/>
        <v>32674</v>
      </c>
      <c r="AJ882" s="1">
        <f t="shared" si="937"/>
        <v>776</v>
      </c>
      <c r="AK882" s="1">
        <f t="shared" si="938"/>
        <v>608</v>
      </c>
    </row>
    <row r="883" spans="1:37" ht="15" thickBot="1" x14ac:dyDescent="0.4">
      <c r="A883" s="54" t="str">
        <f t="shared" si="947"/>
        <v>35-39</v>
      </c>
      <c r="B883" s="55">
        <f t="shared" si="948"/>
        <v>359302</v>
      </c>
      <c r="C883" s="55">
        <f t="shared" si="928"/>
        <v>263543</v>
      </c>
      <c r="D883" s="55">
        <f t="shared" si="929"/>
        <v>73.3</v>
      </c>
      <c r="E883" s="55">
        <f t="shared" si="930"/>
        <v>233547</v>
      </c>
      <c r="F883" s="55"/>
      <c r="G883" s="55">
        <f t="shared" si="931"/>
        <v>65</v>
      </c>
      <c r="H883" s="55">
        <f t="shared" si="932"/>
        <v>497090</v>
      </c>
      <c r="J883" s="75" t="s">
        <v>313</v>
      </c>
      <c r="K883" s="22">
        <v>359302</v>
      </c>
      <c r="L883" s="22">
        <v>264301</v>
      </c>
      <c r="M883" s="75">
        <v>73.599999999999994</v>
      </c>
      <c r="N883" s="22">
        <v>234172</v>
      </c>
      <c r="O883" s="75">
        <v>65.2</v>
      </c>
      <c r="P883" s="75"/>
      <c r="Q883" s="22">
        <v>498473</v>
      </c>
      <c r="S883" s="54" t="str">
        <f t="shared" si="939"/>
        <v>35-39</v>
      </c>
      <c r="T883" s="55">
        <f t="shared" si="940"/>
        <v>758</v>
      </c>
      <c r="U883" s="55">
        <f t="shared" si="941"/>
        <v>625</v>
      </c>
      <c r="V883" s="55"/>
      <c r="W883" s="55">
        <f t="shared" si="942"/>
        <v>1383</v>
      </c>
      <c r="X883" s="58">
        <f t="shared" si="943"/>
        <v>6.8622125656346192E-2</v>
      </c>
      <c r="Y883" s="55">
        <f t="shared" si="944"/>
        <v>758</v>
      </c>
      <c r="Z883" s="55">
        <f t="shared" si="945"/>
        <v>625</v>
      </c>
      <c r="AA883" s="90"/>
      <c r="AB883" s="35">
        <f t="shared" si="950"/>
        <v>1</v>
      </c>
      <c r="AC883" s="50">
        <f>C897/B897</f>
        <v>0.67610728180073354</v>
      </c>
      <c r="AD883" s="2">
        <f>AC883/AD882</f>
        <v>0.96586754542961939</v>
      </c>
      <c r="AE883" s="47" t="str">
        <f t="shared" si="933"/>
        <v>35-39</v>
      </c>
      <c r="AF883" s="45">
        <f t="shared" si="934"/>
        <v>359302</v>
      </c>
      <c r="AG883" s="45">
        <f t="shared" si="935"/>
        <v>264301</v>
      </c>
      <c r="AH883" s="45">
        <f t="shared" si="936"/>
        <v>234172</v>
      </c>
      <c r="AI883" s="45">
        <f t="shared" si="946"/>
        <v>30129</v>
      </c>
      <c r="AJ883" s="1">
        <f t="shared" si="937"/>
        <v>758</v>
      </c>
      <c r="AK883" s="1">
        <f t="shared" si="938"/>
        <v>625</v>
      </c>
    </row>
    <row r="884" spans="1:37" ht="15" thickBot="1" x14ac:dyDescent="0.4">
      <c r="A884" s="54" t="str">
        <f t="shared" si="947"/>
        <v>40-44</v>
      </c>
      <c r="B884" s="55">
        <f t="shared" si="948"/>
        <v>319889</v>
      </c>
      <c r="C884" s="55">
        <f t="shared" si="928"/>
        <v>245237</v>
      </c>
      <c r="D884" s="55">
        <f t="shared" si="929"/>
        <v>76.7</v>
      </c>
      <c r="E884" s="55">
        <f t="shared" si="930"/>
        <v>222272</v>
      </c>
      <c r="F884" s="55"/>
      <c r="G884" s="55">
        <f t="shared" si="931"/>
        <v>69.5</v>
      </c>
      <c r="H884" s="55">
        <f t="shared" si="932"/>
        <v>467509</v>
      </c>
      <c r="J884" s="76" t="s">
        <v>314</v>
      </c>
      <c r="K884" s="24">
        <v>319889</v>
      </c>
      <c r="L884" s="24">
        <v>245866</v>
      </c>
      <c r="M884" s="76">
        <v>76.900000000000006</v>
      </c>
      <c r="N884" s="24">
        <v>222742</v>
      </c>
      <c r="O884" s="76">
        <v>69.599999999999994</v>
      </c>
      <c r="P884" s="76"/>
      <c r="Q884" s="24">
        <v>468608</v>
      </c>
      <c r="S884" s="57" t="str">
        <f t="shared" si="939"/>
        <v>40-44</v>
      </c>
      <c r="T884" s="56">
        <f t="shared" si="940"/>
        <v>629</v>
      </c>
      <c r="U884" s="56">
        <f t="shared" si="941"/>
        <v>470</v>
      </c>
      <c r="V884" s="56"/>
      <c r="W884" s="56">
        <f t="shared" si="942"/>
        <v>1099</v>
      </c>
      <c r="X884" s="62">
        <f t="shared" si="943"/>
        <v>5.6943690023537934E-2</v>
      </c>
      <c r="Y884" s="55">
        <f t="shared" si="944"/>
        <v>629</v>
      </c>
      <c r="Z884" s="55">
        <f t="shared" si="945"/>
        <v>470</v>
      </c>
      <c r="AA884" s="90"/>
      <c r="AB884" s="35">
        <f t="shared" si="950"/>
        <v>1</v>
      </c>
      <c r="AC884" s="52" t="s">
        <v>367</v>
      </c>
      <c r="AD884" s="2">
        <v>0.7</v>
      </c>
      <c r="AE884" s="47" t="str">
        <f t="shared" si="933"/>
        <v>40-44</v>
      </c>
      <c r="AF884" s="45">
        <f t="shared" si="934"/>
        <v>319889</v>
      </c>
      <c r="AG884" s="45">
        <f t="shared" si="935"/>
        <v>245866</v>
      </c>
      <c r="AH884" s="45">
        <f t="shared" si="936"/>
        <v>222742</v>
      </c>
      <c r="AI884" s="45">
        <f t="shared" si="946"/>
        <v>23124</v>
      </c>
      <c r="AJ884" s="1">
        <f t="shared" si="937"/>
        <v>629</v>
      </c>
      <c r="AK884" s="1">
        <f t="shared" si="938"/>
        <v>470</v>
      </c>
    </row>
    <row r="885" spans="1:37" ht="15" thickBot="1" x14ac:dyDescent="0.4">
      <c r="A885" s="54" t="str">
        <f t="shared" si="947"/>
        <v>45-49</v>
      </c>
      <c r="B885" s="55">
        <f t="shared" si="948"/>
        <v>288547</v>
      </c>
      <c r="C885" s="55">
        <f t="shared" si="928"/>
        <v>227387</v>
      </c>
      <c r="D885" s="55">
        <f t="shared" si="929"/>
        <v>78.8</v>
      </c>
      <c r="E885" s="55">
        <f t="shared" si="930"/>
        <v>208302</v>
      </c>
      <c r="F885" s="55"/>
      <c r="G885" s="55">
        <f t="shared" si="931"/>
        <v>72.2</v>
      </c>
      <c r="H885" s="55">
        <f t="shared" si="932"/>
        <v>435689</v>
      </c>
      <c r="J885" s="75" t="s">
        <v>315</v>
      </c>
      <c r="K885" s="22">
        <v>288547</v>
      </c>
      <c r="L885" s="22">
        <v>227846</v>
      </c>
      <c r="M885" s="75">
        <v>79</v>
      </c>
      <c r="N885" s="22">
        <v>208678</v>
      </c>
      <c r="O885" s="75">
        <v>72.3</v>
      </c>
      <c r="P885" s="75"/>
      <c r="Q885" s="22">
        <v>436524</v>
      </c>
      <c r="S885" s="54" t="str">
        <f t="shared" si="939"/>
        <v>45-49</v>
      </c>
      <c r="T885" s="55">
        <f t="shared" si="940"/>
        <v>459</v>
      </c>
      <c r="U885" s="55">
        <f t="shared" si="941"/>
        <v>376</v>
      </c>
      <c r="V885" s="55"/>
      <c r="W885" s="55">
        <f t="shared" si="942"/>
        <v>835</v>
      </c>
      <c r="X885" s="58">
        <f t="shared" si="943"/>
        <v>4.1553503530689845E-2</v>
      </c>
      <c r="Y885" s="55">
        <f t="shared" si="944"/>
        <v>459</v>
      </c>
      <c r="Z885" s="55">
        <f t="shared" si="945"/>
        <v>376</v>
      </c>
      <c r="AA885" s="90"/>
      <c r="AB885" s="35">
        <f t="shared" si="950"/>
        <v>1</v>
      </c>
      <c r="AC885" s="50">
        <f>E897/B897</f>
        <v>0.60722085390241765</v>
      </c>
      <c r="AD885" s="2">
        <f>AC885/AD884</f>
        <v>0.86745836271773957</v>
      </c>
      <c r="AE885" s="47" t="str">
        <f t="shared" si="933"/>
        <v>45-49</v>
      </c>
      <c r="AF885" s="45">
        <f t="shared" si="934"/>
        <v>288547</v>
      </c>
      <c r="AG885" s="45">
        <f t="shared" si="935"/>
        <v>227846</v>
      </c>
      <c r="AH885" s="45">
        <f t="shared" si="936"/>
        <v>208678</v>
      </c>
      <c r="AI885" s="45">
        <f t="shared" si="946"/>
        <v>19168</v>
      </c>
      <c r="AJ885" s="1">
        <f t="shared" si="937"/>
        <v>459</v>
      </c>
      <c r="AK885" s="1">
        <f t="shared" si="938"/>
        <v>376</v>
      </c>
    </row>
    <row r="886" spans="1:37" ht="15" thickBot="1" x14ac:dyDescent="0.4">
      <c r="A886" s="54" t="str">
        <f t="shared" si="947"/>
        <v>50-54</v>
      </c>
      <c r="B886" s="55">
        <f t="shared" si="948"/>
        <v>266491</v>
      </c>
      <c r="C886" s="55">
        <f t="shared" si="928"/>
        <v>218268</v>
      </c>
      <c r="D886" s="55">
        <f t="shared" si="929"/>
        <v>81.900000000000006</v>
      </c>
      <c r="E886" s="55">
        <f t="shared" si="930"/>
        <v>201914</v>
      </c>
      <c r="F886" s="55"/>
      <c r="G886" s="55">
        <f t="shared" si="931"/>
        <v>75.8</v>
      </c>
      <c r="H886" s="55">
        <f t="shared" si="932"/>
        <v>420182</v>
      </c>
      <c r="J886" s="76" t="s">
        <v>316</v>
      </c>
      <c r="K886" s="24">
        <v>266491</v>
      </c>
      <c r="L886" s="24">
        <v>218672</v>
      </c>
      <c r="M886" s="76">
        <v>82.1</v>
      </c>
      <c r="N886" s="24">
        <v>202255</v>
      </c>
      <c r="O886" s="76">
        <v>75.900000000000006</v>
      </c>
      <c r="P886" s="76"/>
      <c r="Q886" s="24">
        <v>420927</v>
      </c>
      <c r="S886" s="57" t="str">
        <f t="shared" si="939"/>
        <v>50-54</v>
      </c>
      <c r="T886" s="56">
        <f t="shared" si="940"/>
        <v>404</v>
      </c>
      <c r="U886" s="56">
        <f t="shared" si="941"/>
        <v>341</v>
      </c>
      <c r="V886" s="56"/>
      <c r="W886" s="56">
        <f t="shared" si="942"/>
        <v>745</v>
      </c>
      <c r="X886" s="62">
        <f t="shared" si="943"/>
        <v>3.6574325547709577E-2</v>
      </c>
      <c r="Y886" s="55">
        <f t="shared" si="944"/>
        <v>404</v>
      </c>
      <c r="Z886" s="55">
        <f t="shared" si="945"/>
        <v>341</v>
      </c>
      <c r="AA886" s="90"/>
      <c r="AB886" s="35">
        <f t="shared" si="950"/>
        <v>1</v>
      </c>
      <c r="AC886" s="35"/>
      <c r="AD886" s="36"/>
      <c r="AE886" s="47" t="str">
        <f t="shared" si="933"/>
        <v>50-54</v>
      </c>
      <c r="AF886" s="45">
        <f t="shared" si="934"/>
        <v>266491</v>
      </c>
      <c r="AG886" s="45">
        <f t="shared" si="935"/>
        <v>218672</v>
      </c>
      <c r="AH886" s="45">
        <f t="shared" si="936"/>
        <v>202255</v>
      </c>
      <c r="AI886" s="45">
        <f t="shared" si="946"/>
        <v>16417</v>
      </c>
      <c r="AJ886" s="1">
        <f t="shared" si="937"/>
        <v>404</v>
      </c>
      <c r="AK886" s="1">
        <f t="shared" si="938"/>
        <v>341</v>
      </c>
    </row>
    <row r="887" spans="1:37" ht="15" thickBot="1" x14ac:dyDescent="0.4">
      <c r="A887" s="54" t="str">
        <f t="shared" si="947"/>
        <v>55-59</v>
      </c>
      <c r="B887" s="55">
        <f t="shared" si="948"/>
        <v>284260</v>
      </c>
      <c r="C887" s="55">
        <f t="shared" si="928"/>
        <v>233568</v>
      </c>
      <c r="D887" s="55">
        <f t="shared" si="929"/>
        <v>82.2</v>
      </c>
      <c r="E887" s="55">
        <f t="shared" si="930"/>
        <v>216818</v>
      </c>
      <c r="F887" s="55"/>
      <c r="G887" s="55">
        <f t="shared" si="931"/>
        <v>76.3</v>
      </c>
      <c r="H887" s="55">
        <f t="shared" si="932"/>
        <v>450386</v>
      </c>
      <c r="J887" s="75" t="s">
        <v>317</v>
      </c>
      <c r="K887" s="22">
        <v>284260</v>
      </c>
      <c r="L887" s="22">
        <v>233918</v>
      </c>
      <c r="M887" s="75">
        <v>82.3</v>
      </c>
      <c r="N887" s="22">
        <v>217130</v>
      </c>
      <c r="O887" s="75">
        <v>76.400000000000006</v>
      </c>
      <c r="P887" s="75"/>
      <c r="Q887" s="22">
        <v>451048</v>
      </c>
      <c r="S887" s="54" t="str">
        <f t="shared" si="939"/>
        <v>55-59</v>
      </c>
      <c r="T887" s="55">
        <f t="shared" si="940"/>
        <v>350</v>
      </c>
      <c r="U887" s="55">
        <f t="shared" si="941"/>
        <v>312</v>
      </c>
      <c r="V887" s="55"/>
      <c r="W887" s="55">
        <f t="shared" si="942"/>
        <v>662</v>
      </c>
      <c r="X887" s="58">
        <f t="shared" si="943"/>
        <v>3.1685678073510776E-2</v>
      </c>
      <c r="Y887" s="55">
        <f t="shared" si="944"/>
        <v>350</v>
      </c>
      <c r="Z887" s="55">
        <f t="shared" si="945"/>
        <v>312</v>
      </c>
      <c r="AA887" s="90"/>
      <c r="AB887" s="35">
        <f t="shared" si="950"/>
        <v>1</v>
      </c>
      <c r="AC887" s="65">
        <f>J875</f>
        <v>44454</v>
      </c>
      <c r="AD887" s="36"/>
      <c r="AE887" s="47" t="str">
        <f t="shared" si="933"/>
        <v>55-59</v>
      </c>
      <c r="AF887" s="45">
        <f t="shared" si="934"/>
        <v>284260</v>
      </c>
      <c r="AG887" s="45">
        <f t="shared" si="935"/>
        <v>233918</v>
      </c>
      <c r="AH887" s="45">
        <f t="shared" si="936"/>
        <v>217130</v>
      </c>
      <c r="AI887" s="45">
        <f t="shared" si="946"/>
        <v>16788</v>
      </c>
      <c r="AJ887" s="1">
        <f t="shared" si="937"/>
        <v>350</v>
      </c>
      <c r="AK887" s="1">
        <f t="shared" si="938"/>
        <v>312</v>
      </c>
    </row>
    <row r="888" spans="1:37" ht="15" thickBot="1" x14ac:dyDescent="0.4">
      <c r="A888" s="54" t="str">
        <f t="shared" si="947"/>
        <v>60-64</v>
      </c>
      <c r="B888" s="55">
        <f t="shared" si="948"/>
        <v>264339</v>
      </c>
      <c r="C888" s="55">
        <f t="shared" si="928"/>
        <v>231516</v>
      </c>
      <c r="D888" s="55">
        <f t="shared" si="929"/>
        <v>87.6</v>
      </c>
      <c r="E888" s="55">
        <f t="shared" si="930"/>
        <v>218902</v>
      </c>
      <c r="F888" s="55"/>
      <c r="G888" s="55">
        <f t="shared" si="931"/>
        <v>82.8</v>
      </c>
      <c r="H888" s="55">
        <f t="shared" si="932"/>
        <v>450418</v>
      </c>
      <c r="J888" s="76" t="s">
        <v>318</v>
      </c>
      <c r="K888" s="24">
        <v>264339</v>
      </c>
      <c r="L888" s="24">
        <v>231780</v>
      </c>
      <c r="M888" s="76">
        <v>87.7</v>
      </c>
      <c r="N888" s="24">
        <v>219143</v>
      </c>
      <c r="O888" s="76">
        <v>82.9</v>
      </c>
      <c r="P888" s="76"/>
      <c r="Q888" s="24">
        <v>450923</v>
      </c>
      <c r="S888" s="57" t="str">
        <f t="shared" si="939"/>
        <v>60-64</v>
      </c>
      <c r="T888" s="56">
        <f t="shared" si="940"/>
        <v>264</v>
      </c>
      <c r="U888" s="56">
        <f t="shared" si="941"/>
        <v>241</v>
      </c>
      <c r="V888" s="56"/>
      <c r="W888" s="56">
        <f t="shared" si="942"/>
        <v>505</v>
      </c>
      <c r="X888" s="62">
        <f t="shared" si="943"/>
        <v>2.3900054318305268E-2</v>
      </c>
      <c r="Y888" s="55">
        <f t="shared" si="944"/>
        <v>264</v>
      </c>
      <c r="Z888" s="55">
        <f t="shared" si="945"/>
        <v>241</v>
      </c>
      <c r="AA888" s="90"/>
      <c r="AB888" s="35">
        <f t="shared" si="950"/>
        <v>1</v>
      </c>
      <c r="AC888" s="49" t="s">
        <v>365</v>
      </c>
      <c r="AD888" s="35"/>
      <c r="AE888" s="47" t="str">
        <f t="shared" si="933"/>
        <v>60-64</v>
      </c>
      <c r="AF888" s="45">
        <f t="shared" si="934"/>
        <v>264339</v>
      </c>
      <c r="AG888" s="45">
        <f t="shared" si="935"/>
        <v>231780</v>
      </c>
      <c r="AH888" s="45">
        <f t="shared" si="936"/>
        <v>219143</v>
      </c>
      <c r="AI888" s="45">
        <f t="shared" si="946"/>
        <v>12637</v>
      </c>
      <c r="AJ888" s="1">
        <f t="shared" si="937"/>
        <v>264</v>
      </c>
      <c r="AK888" s="1">
        <f t="shared" si="938"/>
        <v>241</v>
      </c>
    </row>
    <row r="889" spans="1:37" ht="15" thickBot="1" x14ac:dyDescent="0.4">
      <c r="A889" s="54" t="str">
        <f t="shared" si="947"/>
        <v>65-69</v>
      </c>
      <c r="B889" s="55">
        <f t="shared" si="948"/>
        <v>210073</v>
      </c>
      <c r="C889" s="55">
        <f t="shared" si="928"/>
        <v>192687</v>
      </c>
      <c r="D889" s="55">
        <f t="shared" si="929"/>
        <v>91.7</v>
      </c>
      <c r="E889" s="55">
        <f t="shared" si="930"/>
        <v>186127</v>
      </c>
      <c r="F889" s="55"/>
      <c r="G889" s="55">
        <f t="shared" si="931"/>
        <v>88.6</v>
      </c>
      <c r="H889" s="55">
        <f t="shared" si="932"/>
        <v>378814</v>
      </c>
      <c r="J889" s="75" t="s">
        <v>319</v>
      </c>
      <c r="K889" s="22">
        <v>210073</v>
      </c>
      <c r="L889" s="22">
        <v>192866</v>
      </c>
      <c r="M889" s="75">
        <v>91.8</v>
      </c>
      <c r="N889" s="22">
        <v>186261</v>
      </c>
      <c r="O889" s="75">
        <v>88.7</v>
      </c>
      <c r="P889" s="75"/>
      <c r="Q889" s="22">
        <v>379127</v>
      </c>
      <c r="S889" s="54" t="str">
        <f t="shared" si="939"/>
        <v>65-69</v>
      </c>
      <c r="T889" s="55">
        <f t="shared" si="940"/>
        <v>179</v>
      </c>
      <c r="U889" s="55">
        <f t="shared" si="941"/>
        <v>134</v>
      </c>
      <c r="V889" s="55"/>
      <c r="W889" s="55">
        <f t="shared" si="942"/>
        <v>313</v>
      </c>
      <c r="X889" s="58">
        <f t="shared" si="943"/>
        <v>1.6204961071881224E-2</v>
      </c>
      <c r="Y889" s="55">
        <f t="shared" si="944"/>
        <v>179</v>
      </c>
      <c r="Z889" s="55">
        <f t="shared" si="945"/>
        <v>134</v>
      </c>
      <c r="AA889" s="90"/>
      <c r="AB889" s="35">
        <f t="shared" si="950"/>
        <v>1</v>
      </c>
      <c r="AC889" s="51" t="s">
        <v>366</v>
      </c>
      <c r="AD889" s="2">
        <v>0.7</v>
      </c>
      <c r="AE889" s="47" t="str">
        <f t="shared" si="933"/>
        <v>65-69</v>
      </c>
      <c r="AF889" s="45">
        <f t="shared" si="934"/>
        <v>210073</v>
      </c>
      <c r="AG889" s="45">
        <f t="shared" si="935"/>
        <v>192866</v>
      </c>
      <c r="AH889" s="45">
        <f t="shared" si="936"/>
        <v>186261</v>
      </c>
      <c r="AI889" s="45">
        <f t="shared" si="946"/>
        <v>6605</v>
      </c>
      <c r="AJ889" s="1">
        <f t="shared" si="937"/>
        <v>179</v>
      </c>
      <c r="AK889" s="1">
        <f t="shared" si="938"/>
        <v>134</v>
      </c>
    </row>
    <row r="890" spans="1:37" ht="15" thickBot="1" x14ac:dyDescent="0.4">
      <c r="A890" s="54" t="str">
        <f t="shared" si="947"/>
        <v>70-74</v>
      </c>
      <c r="B890" s="55">
        <f t="shared" si="948"/>
        <v>157657</v>
      </c>
      <c r="C890" s="55">
        <f t="shared" si="928"/>
        <v>147349</v>
      </c>
      <c r="D890" s="55">
        <f t="shared" si="929"/>
        <v>93.5</v>
      </c>
      <c r="E890" s="55">
        <f t="shared" si="930"/>
        <v>145367</v>
      </c>
      <c r="F890" s="55"/>
      <c r="G890" s="55">
        <f t="shared" si="931"/>
        <v>92.2</v>
      </c>
      <c r="H890" s="55">
        <f t="shared" si="932"/>
        <v>292716</v>
      </c>
      <c r="J890" s="76" t="s">
        <v>320</v>
      </c>
      <c r="K890" s="24">
        <v>157657</v>
      </c>
      <c r="L890" s="24">
        <v>147446</v>
      </c>
      <c r="M890" s="76">
        <v>93.5</v>
      </c>
      <c r="N890" s="24">
        <v>145450</v>
      </c>
      <c r="O890" s="76">
        <v>92.3</v>
      </c>
      <c r="P890" s="76"/>
      <c r="Q890" s="24">
        <v>292896</v>
      </c>
      <c r="S890" s="57" t="str">
        <f t="shared" si="939"/>
        <v>70-74</v>
      </c>
      <c r="T890" s="56">
        <f t="shared" si="940"/>
        <v>97</v>
      </c>
      <c r="U890" s="56">
        <f t="shared" si="941"/>
        <v>83</v>
      </c>
      <c r="V890" s="56"/>
      <c r="W890" s="56">
        <f t="shared" si="942"/>
        <v>180</v>
      </c>
      <c r="X890" s="62">
        <f t="shared" si="943"/>
        <v>8.7814593518015568E-3</v>
      </c>
      <c r="Y890" s="55">
        <f t="shared" si="944"/>
        <v>97</v>
      </c>
      <c r="Z890" s="55">
        <f t="shared" si="945"/>
        <v>83</v>
      </c>
      <c r="AA890" s="90"/>
      <c r="AB890" s="35">
        <f t="shared" si="950"/>
        <v>1</v>
      </c>
      <c r="AC890" s="50">
        <f>L896/K896</f>
        <v>0.79639098783879358</v>
      </c>
      <c r="AD890" s="2">
        <f>AC890/AD889</f>
        <v>1.1377014111982766</v>
      </c>
      <c r="AE890" s="48" t="str">
        <f t="shared" si="933"/>
        <v>70-74</v>
      </c>
      <c r="AF890" s="45">
        <f t="shared" si="934"/>
        <v>157657</v>
      </c>
      <c r="AG890" s="45">
        <f t="shared" si="935"/>
        <v>147446</v>
      </c>
      <c r="AH890" s="45">
        <f t="shared" si="936"/>
        <v>145450</v>
      </c>
      <c r="AI890" s="46">
        <f t="shared" si="946"/>
        <v>1996</v>
      </c>
      <c r="AJ890" s="1">
        <f t="shared" si="937"/>
        <v>97</v>
      </c>
      <c r="AK890" s="1">
        <f t="shared" si="938"/>
        <v>83</v>
      </c>
    </row>
    <row r="891" spans="1:37" ht="15" thickBot="1" x14ac:dyDescent="0.4">
      <c r="A891" s="54" t="str">
        <f t="shared" si="947"/>
        <v>75-79</v>
      </c>
      <c r="B891" s="55">
        <f t="shared" si="948"/>
        <v>102977</v>
      </c>
      <c r="C891" s="55">
        <f t="shared" si="928"/>
        <v>94710</v>
      </c>
      <c r="D891" s="55">
        <f t="shared" si="929"/>
        <v>92</v>
      </c>
      <c r="E891" s="55">
        <f t="shared" si="930"/>
        <v>93201</v>
      </c>
      <c r="F891" s="55"/>
      <c r="G891" s="55">
        <f t="shared" si="931"/>
        <v>90.5</v>
      </c>
      <c r="H891" s="55">
        <f t="shared" si="932"/>
        <v>187911</v>
      </c>
      <c r="J891" s="75" t="s">
        <v>321</v>
      </c>
      <c r="K891" s="22">
        <v>102977</v>
      </c>
      <c r="L891" s="22">
        <v>94767</v>
      </c>
      <c r="M891" s="75">
        <v>92</v>
      </c>
      <c r="N891" s="22">
        <v>93238</v>
      </c>
      <c r="O891" s="75">
        <v>90.5</v>
      </c>
      <c r="P891" s="75"/>
      <c r="Q891" s="22">
        <v>188005</v>
      </c>
      <c r="S891" s="54" t="str">
        <f t="shared" si="939"/>
        <v>75-79</v>
      </c>
      <c r="T891" s="55">
        <f t="shared" si="940"/>
        <v>57</v>
      </c>
      <c r="U891" s="55">
        <f t="shared" si="941"/>
        <v>37</v>
      </c>
      <c r="V891" s="55"/>
      <c r="W891" s="55">
        <f t="shared" si="942"/>
        <v>94</v>
      </c>
      <c r="X891" s="58">
        <f t="shared" si="943"/>
        <v>5.1602390005431832E-3</v>
      </c>
      <c r="Y891" s="55">
        <f t="shared" si="944"/>
        <v>57</v>
      </c>
      <c r="Z891" s="55">
        <f t="shared" si="945"/>
        <v>37</v>
      </c>
      <c r="AA891" s="90"/>
      <c r="AB891" s="35">
        <f t="shared" si="950"/>
        <v>1</v>
      </c>
      <c r="AC891" s="51" t="s">
        <v>367</v>
      </c>
      <c r="AD891" s="2">
        <v>0.7</v>
      </c>
      <c r="AE891" s="48" t="str">
        <f t="shared" si="933"/>
        <v>75-79</v>
      </c>
      <c r="AF891" s="45">
        <f t="shared" si="934"/>
        <v>102977</v>
      </c>
      <c r="AG891" s="45">
        <f t="shared" si="935"/>
        <v>94767</v>
      </c>
      <c r="AH891" s="45">
        <f t="shared" si="936"/>
        <v>93238</v>
      </c>
      <c r="AI891" s="46">
        <f t="shared" si="946"/>
        <v>1529</v>
      </c>
      <c r="AJ891" s="1">
        <f t="shared" si="937"/>
        <v>57</v>
      </c>
      <c r="AK891" s="1">
        <f t="shared" si="938"/>
        <v>37</v>
      </c>
    </row>
    <row r="892" spans="1:37" ht="15" thickBot="1" x14ac:dyDescent="0.4">
      <c r="A892" s="54" t="str">
        <f t="shared" si="947"/>
        <v>80-84</v>
      </c>
      <c r="B892" s="55">
        <f t="shared" si="948"/>
        <v>68566</v>
      </c>
      <c r="C892" s="55">
        <f t="shared" si="928"/>
        <v>62665</v>
      </c>
      <c r="D892" s="55">
        <f t="shared" si="929"/>
        <v>91.4</v>
      </c>
      <c r="E892" s="55">
        <f t="shared" si="930"/>
        <v>61627</v>
      </c>
      <c r="F892" s="55"/>
      <c r="G892" s="55">
        <f t="shared" si="931"/>
        <v>89.9</v>
      </c>
      <c r="H892" s="55">
        <f t="shared" si="932"/>
        <v>124292</v>
      </c>
      <c r="J892" s="76" t="s">
        <v>322</v>
      </c>
      <c r="K892" s="24">
        <v>68566</v>
      </c>
      <c r="L892" s="24">
        <v>62696</v>
      </c>
      <c r="M892" s="76">
        <v>91.4</v>
      </c>
      <c r="N892" s="24">
        <v>61653</v>
      </c>
      <c r="O892" s="76">
        <v>89.9</v>
      </c>
      <c r="P892" s="76"/>
      <c r="Q892" s="24">
        <v>124349</v>
      </c>
      <c r="S892" s="57" t="str">
        <f t="shared" si="939"/>
        <v>80-84</v>
      </c>
      <c r="T892" s="56">
        <f t="shared" si="940"/>
        <v>31</v>
      </c>
      <c r="U892" s="56">
        <f t="shared" si="941"/>
        <v>26</v>
      </c>
      <c r="V892" s="56"/>
      <c r="W892" s="56">
        <f t="shared" si="942"/>
        <v>57</v>
      </c>
      <c r="X892" s="62">
        <f t="shared" si="943"/>
        <v>2.8064457722252398E-3</v>
      </c>
      <c r="Y892" s="55">
        <f t="shared" si="944"/>
        <v>31</v>
      </c>
      <c r="Z892" s="55">
        <f t="shared" si="945"/>
        <v>26</v>
      </c>
      <c r="AA892" s="90"/>
      <c r="AB892" s="35">
        <f t="shared" si="950"/>
        <v>1</v>
      </c>
      <c r="AC892" s="50">
        <f>N896/K896</f>
        <v>0.71512520140170266</v>
      </c>
      <c r="AD892" s="2">
        <f>AC892/AD891</f>
        <v>1.0216074305738609</v>
      </c>
      <c r="AE892" s="48" t="str">
        <f t="shared" si="933"/>
        <v>80-84</v>
      </c>
      <c r="AF892" s="45">
        <f t="shared" si="934"/>
        <v>68566</v>
      </c>
      <c r="AG892" s="45">
        <f t="shared" si="935"/>
        <v>62696</v>
      </c>
      <c r="AH892" s="45">
        <f t="shared" si="936"/>
        <v>61653</v>
      </c>
      <c r="AI892" s="46">
        <f t="shared" si="946"/>
        <v>1043</v>
      </c>
      <c r="AJ892" s="1">
        <f t="shared" si="937"/>
        <v>31</v>
      </c>
      <c r="AK892" s="1">
        <f t="shared" si="938"/>
        <v>26</v>
      </c>
    </row>
    <row r="893" spans="1:37" ht="15" thickBot="1" x14ac:dyDescent="0.4">
      <c r="A893" s="54" t="str">
        <f t="shared" si="947"/>
        <v>85-89</v>
      </c>
      <c r="B893" s="55">
        <f t="shared" si="948"/>
        <v>44034</v>
      </c>
      <c r="C893" s="55">
        <f t="shared" si="928"/>
        <v>39977</v>
      </c>
      <c r="D893" s="55">
        <f t="shared" si="929"/>
        <v>90.8</v>
      </c>
      <c r="E893" s="55">
        <f t="shared" si="930"/>
        <v>39257</v>
      </c>
      <c r="F893" s="55"/>
      <c r="G893" s="55">
        <f t="shared" si="931"/>
        <v>89.2</v>
      </c>
      <c r="H893" s="55">
        <f t="shared" si="932"/>
        <v>79234</v>
      </c>
      <c r="J893" s="75" t="s">
        <v>323</v>
      </c>
      <c r="K893" s="22">
        <v>44034</v>
      </c>
      <c r="L893" s="22">
        <v>39998</v>
      </c>
      <c r="M893" s="75">
        <v>90.8</v>
      </c>
      <c r="N893" s="22">
        <v>39272</v>
      </c>
      <c r="O893" s="75">
        <v>89.2</v>
      </c>
      <c r="P893" s="75"/>
      <c r="Q893" s="22">
        <v>79270</v>
      </c>
      <c r="S893" s="54" t="str">
        <f t="shared" si="939"/>
        <v>85-89</v>
      </c>
      <c r="T893" s="55">
        <f t="shared" si="940"/>
        <v>21</v>
      </c>
      <c r="U893" s="55">
        <f t="shared" si="941"/>
        <v>15</v>
      </c>
      <c r="V893" s="55"/>
      <c r="W893" s="55">
        <f t="shared" si="942"/>
        <v>36</v>
      </c>
      <c r="X893" s="58">
        <f t="shared" si="943"/>
        <v>1.9011406844106464E-3</v>
      </c>
      <c r="Y893" s="55">
        <f t="shared" si="944"/>
        <v>21</v>
      </c>
      <c r="Z893" s="55">
        <f t="shared" si="945"/>
        <v>15</v>
      </c>
      <c r="AA893" s="90"/>
      <c r="AB893" s="35">
        <f t="shared" si="950"/>
        <v>1</v>
      </c>
      <c r="AC893" s="49" t="s">
        <v>362</v>
      </c>
      <c r="AD893" s="35"/>
      <c r="AE893" s="48" t="str">
        <f t="shared" si="933"/>
        <v>85-89</v>
      </c>
      <c r="AF893" s="45">
        <f t="shared" si="934"/>
        <v>44034</v>
      </c>
      <c r="AG893" s="45">
        <f t="shared" si="935"/>
        <v>39998</v>
      </c>
      <c r="AH893" s="45">
        <f t="shared" si="936"/>
        <v>39272</v>
      </c>
      <c r="AI893" s="46">
        <f t="shared" si="946"/>
        <v>726</v>
      </c>
      <c r="AJ893" s="1">
        <f t="shared" si="937"/>
        <v>21</v>
      </c>
      <c r="AK893" s="1">
        <f t="shared" si="938"/>
        <v>15</v>
      </c>
    </row>
    <row r="894" spans="1:37" ht="15" thickBot="1" x14ac:dyDescent="0.4">
      <c r="A894" s="54" t="str">
        <f t="shared" si="947"/>
        <v>90+</v>
      </c>
      <c r="B894" s="55">
        <f t="shared" si="948"/>
        <v>27669</v>
      </c>
      <c r="C894" s="55">
        <f t="shared" si="928"/>
        <v>25382</v>
      </c>
      <c r="D894" s="55">
        <f t="shared" si="929"/>
        <v>91.7</v>
      </c>
      <c r="E894" s="55">
        <f t="shared" si="930"/>
        <v>24904</v>
      </c>
      <c r="F894" s="55"/>
      <c r="G894" s="55">
        <f t="shared" si="931"/>
        <v>90</v>
      </c>
      <c r="H894" s="55">
        <f t="shared" si="932"/>
        <v>50286</v>
      </c>
      <c r="J894" s="76" t="s">
        <v>324</v>
      </c>
      <c r="K894" s="24">
        <v>27669</v>
      </c>
      <c r="L894" s="24">
        <v>25392</v>
      </c>
      <c r="M894" s="76">
        <v>91.8</v>
      </c>
      <c r="N894" s="24">
        <v>24911</v>
      </c>
      <c r="O894" s="76">
        <v>90</v>
      </c>
      <c r="P894" s="76"/>
      <c r="Q894" s="24">
        <v>50303</v>
      </c>
      <c r="S894" s="57" t="str">
        <f t="shared" si="939"/>
        <v>90+</v>
      </c>
      <c r="T894" s="56">
        <f t="shared" si="940"/>
        <v>10</v>
      </c>
      <c r="U894" s="56">
        <f t="shared" si="941"/>
        <v>7</v>
      </c>
      <c r="V894" s="56"/>
      <c r="W894" s="56">
        <f t="shared" si="942"/>
        <v>17</v>
      </c>
      <c r="X894" s="62">
        <f t="shared" si="943"/>
        <v>9.0530508781459351E-4</v>
      </c>
      <c r="Y894" s="55">
        <f t="shared" si="944"/>
        <v>10</v>
      </c>
      <c r="Z894" s="55">
        <f t="shared" si="945"/>
        <v>7</v>
      </c>
      <c r="AA894" s="90"/>
      <c r="AB894" s="35">
        <f t="shared" si="950"/>
        <v>1</v>
      </c>
      <c r="AC894" s="51" t="s">
        <v>366</v>
      </c>
      <c r="AD894" s="2">
        <v>0.7</v>
      </c>
      <c r="AE894" s="48" t="str">
        <f t="shared" si="933"/>
        <v>90+</v>
      </c>
      <c r="AF894" s="45">
        <f t="shared" si="934"/>
        <v>27669</v>
      </c>
      <c r="AG894" s="45">
        <f t="shared" si="935"/>
        <v>25392</v>
      </c>
      <c r="AH894" s="45">
        <f t="shared" si="936"/>
        <v>24911</v>
      </c>
      <c r="AI894" s="46">
        <f t="shared" si="946"/>
        <v>481</v>
      </c>
      <c r="AJ894" s="1">
        <f t="shared" si="937"/>
        <v>10</v>
      </c>
      <c r="AK894" s="1">
        <f t="shared" si="938"/>
        <v>7</v>
      </c>
    </row>
    <row r="895" spans="1:37" ht="15" thickBot="1" x14ac:dyDescent="0.4">
      <c r="A895" s="54" t="str">
        <f t="shared" si="947"/>
        <v>Unknown</v>
      </c>
      <c r="B895" s="55" t="str">
        <f t="shared" si="948"/>
        <v>NA</v>
      </c>
      <c r="C895" s="55">
        <f t="shared" si="928"/>
        <v>64627</v>
      </c>
      <c r="D895" s="55" t="str">
        <f t="shared" si="929"/>
        <v>NA</v>
      </c>
      <c r="E895" s="55">
        <f t="shared" si="930"/>
        <v>25752</v>
      </c>
      <c r="F895" s="55"/>
      <c r="G895" s="55" t="str">
        <f t="shared" si="931"/>
        <v>NA</v>
      </c>
      <c r="H895" s="55">
        <f t="shared" si="932"/>
        <v>90379</v>
      </c>
      <c r="J895" s="75" t="s">
        <v>325</v>
      </c>
      <c r="K895" s="75" t="s">
        <v>326</v>
      </c>
      <c r="L895" s="22">
        <v>64228</v>
      </c>
      <c r="M895" s="75" t="s">
        <v>326</v>
      </c>
      <c r="N895" s="22">
        <v>25433</v>
      </c>
      <c r="O895" s="75" t="s">
        <v>326</v>
      </c>
      <c r="P895" s="75"/>
      <c r="Q895" s="22">
        <v>89661</v>
      </c>
      <c r="S895" s="54" t="str">
        <f t="shared" si="939"/>
        <v>Unknown</v>
      </c>
      <c r="T895" s="54">
        <f t="shared" si="940"/>
        <v>-399</v>
      </c>
      <c r="U895" s="54">
        <f t="shared" si="941"/>
        <v>-319</v>
      </c>
      <c r="V895" s="54"/>
      <c r="W895" s="54">
        <f t="shared" si="942"/>
        <v>-718</v>
      </c>
      <c r="X895" s="58">
        <f t="shared" si="943"/>
        <v>-3.6121673003802278E-2</v>
      </c>
      <c r="Y895" s="55">
        <f t="shared" si="944"/>
        <v>-399</v>
      </c>
      <c r="Z895" s="55">
        <f t="shared" si="945"/>
        <v>-319</v>
      </c>
      <c r="AA895" s="90"/>
      <c r="AB895" s="35">
        <f t="shared" si="950"/>
        <v>1</v>
      </c>
      <c r="AC895" s="50">
        <f>L897/K897</f>
        <v>0.6773890875094728</v>
      </c>
      <c r="AD895" s="2">
        <f>AC895/AD894</f>
        <v>0.96769869644210404</v>
      </c>
      <c r="AE895" s="47" t="str">
        <f t="shared" si="933"/>
        <v>Unknown</v>
      </c>
      <c r="AF895" s="45" t="str">
        <f t="shared" si="934"/>
        <v>NA</v>
      </c>
      <c r="AG895" s="45">
        <f t="shared" si="935"/>
        <v>64228</v>
      </c>
      <c r="AH895" s="45">
        <f t="shared" si="936"/>
        <v>25433</v>
      </c>
      <c r="AI895" s="45">
        <f t="shared" si="946"/>
        <v>38795</v>
      </c>
      <c r="AJ895" s="1">
        <f t="shared" si="937"/>
        <v>-399</v>
      </c>
      <c r="AK895" s="1">
        <f t="shared" si="938"/>
        <v>-319</v>
      </c>
    </row>
    <row r="896" spans="1:37" ht="15" thickBot="1" x14ac:dyDescent="0.4">
      <c r="A896" s="54" t="str">
        <f t="shared" si="947"/>
        <v>12+</v>
      </c>
      <c r="B896" s="55">
        <f t="shared" si="948"/>
        <v>3761140</v>
      </c>
      <c r="C896" s="55">
        <f t="shared" si="928"/>
        <v>2989670</v>
      </c>
      <c r="D896" s="55">
        <f t="shared" si="929"/>
        <v>79.5</v>
      </c>
      <c r="E896" s="55">
        <f t="shared" si="930"/>
        <v>2685062</v>
      </c>
      <c r="F896" s="55"/>
      <c r="G896" s="55">
        <f t="shared" si="931"/>
        <v>71.400000000000006</v>
      </c>
      <c r="H896" s="55">
        <f t="shared" si="932"/>
        <v>5674732</v>
      </c>
      <c r="J896" s="76" t="s">
        <v>327</v>
      </c>
      <c r="K896" s="24">
        <v>3761140</v>
      </c>
      <c r="L896" s="24">
        <v>2995338</v>
      </c>
      <c r="M896" s="76">
        <v>79.599999999999994</v>
      </c>
      <c r="N896" s="24">
        <v>2689686</v>
      </c>
      <c r="O896" s="76">
        <v>71.5</v>
      </c>
      <c r="P896" s="76"/>
      <c r="Q896" s="24">
        <v>5685024</v>
      </c>
      <c r="S896" s="57" t="str">
        <f t="shared" si="939"/>
        <v>12+</v>
      </c>
      <c r="T896" s="60">
        <f>L896-C896</f>
        <v>5668</v>
      </c>
      <c r="U896" s="60">
        <f t="shared" si="941"/>
        <v>4624</v>
      </c>
      <c r="V896" s="60"/>
      <c r="W896" s="63">
        <f t="shared" si="942"/>
        <v>10292</v>
      </c>
      <c r="X896" s="62">
        <f t="shared" si="943"/>
        <v>0.51312692377331159</v>
      </c>
      <c r="Y896" s="60">
        <f t="shared" si="944"/>
        <v>5668</v>
      </c>
      <c r="Z896" s="60">
        <f t="shared" si="945"/>
        <v>4624</v>
      </c>
      <c r="AA896" s="91"/>
      <c r="AB896" s="35">
        <f t="shared" si="950"/>
        <v>1</v>
      </c>
      <c r="AC896" s="51" t="s">
        <v>367</v>
      </c>
      <c r="AD896" s="2">
        <v>0.7</v>
      </c>
      <c r="AE896" s="35"/>
      <c r="AF896" s="35"/>
      <c r="AG896" s="38"/>
      <c r="AH896" s="35"/>
      <c r="AI896" s="35"/>
      <c r="AJ896" s="35"/>
      <c r="AK896" s="35"/>
    </row>
    <row r="897" spans="1:37" x14ac:dyDescent="0.35">
      <c r="A897" s="54" t="str">
        <f t="shared" si="947"/>
        <v>ALL</v>
      </c>
      <c r="B897" s="55">
        <f t="shared" si="948"/>
        <v>4421887</v>
      </c>
      <c r="C897" s="55">
        <f t="shared" si="928"/>
        <v>2989670</v>
      </c>
      <c r="D897" s="55">
        <f t="shared" si="929"/>
        <v>67.599999999999994</v>
      </c>
      <c r="E897" s="55">
        <f t="shared" si="930"/>
        <v>2685062</v>
      </c>
      <c r="F897" s="55"/>
      <c r="G897" s="55">
        <f t="shared" si="931"/>
        <v>60.7</v>
      </c>
      <c r="H897" s="55">
        <f t="shared" si="932"/>
        <v>5674732</v>
      </c>
      <c r="J897" s="75" t="s">
        <v>328</v>
      </c>
      <c r="K897" s="22">
        <v>4421887</v>
      </c>
      <c r="L897" s="22">
        <v>2995338</v>
      </c>
      <c r="M897" s="75">
        <v>67.7</v>
      </c>
      <c r="N897" s="22">
        <v>2689686</v>
      </c>
      <c r="O897" s="75">
        <v>60.8</v>
      </c>
      <c r="P897" s="75"/>
      <c r="Q897" s="22">
        <v>5685024</v>
      </c>
      <c r="S897" s="54" t="str">
        <f t="shared" si="939"/>
        <v>ALL</v>
      </c>
      <c r="T897" s="60">
        <f t="shared" ref="T897" si="951">L897-C897</f>
        <v>5668</v>
      </c>
      <c r="U897" s="60">
        <f t="shared" si="941"/>
        <v>4624</v>
      </c>
      <c r="V897" s="60"/>
      <c r="W897" s="63">
        <f t="shared" si="942"/>
        <v>10292</v>
      </c>
      <c r="X897" s="58">
        <f t="shared" si="943"/>
        <v>0.51312692377331159</v>
      </c>
      <c r="Y897" s="60">
        <f t="shared" si="944"/>
        <v>5668</v>
      </c>
      <c r="Z897" s="60">
        <f t="shared" si="945"/>
        <v>4624</v>
      </c>
      <c r="AA897" s="91"/>
      <c r="AB897" s="35">
        <f t="shared" si="950"/>
        <v>1</v>
      </c>
      <c r="AC897" s="50">
        <f>N897/K897</f>
        <v>0.60826656131194667</v>
      </c>
      <c r="AD897" s="2">
        <f>AC897/AD896</f>
        <v>0.86895223044563819</v>
      </c>
      <c r="AE897" s="35"/>
      <c r="AF897" s="35"/>
      <c r="AG897" s="2">
        <f>T896/L896</f>
        <v>1.8922739270159162E-3</v>
      </c>
      <c r="AH897" s="2">
        <f>U896/N896</f>
        <v>1.7191597829635133E-3</v>
      </c>
      <c r="AI897" s="2">
        <f>W896/Q896</f>
        <v>1.8103705454893418E-3</v>
      </c>
      <c r="AJ897" s="35"/>
      <c r="AK897" s="35"/>
    </row>
    <row r="898" spans="1:37" x14ac:dyDescent="0.35">
      <c r="A898" s="110">
        <f>J875</f>
        <v>44454</v>
      </c>
      <c r="B898" s="110"/>
      <c r="C898" s="110"/>
      <c r="D898" s="110"/>
      <c r="E898" s="110"/>
      <c r="F898" s="110"/>
      <c r="G898" s="110"/>
      <c r="H898" s="110"/>
      <c r="J898" s="109">
        <v>44458</v>
      </c>
      <c r="K898" s="109"/>
      <c r="L898" s="109"/>
      <c r="M898" s="109"/>
      <c r="N898" s="109"/>
      <c r="O898" s="109"/>
      <c r="P898" s="109"/>
      <c r="Q898" s="109"/>
      <c r="S898" s="113" t="str">
        <f>"Change " &amp; TEXT(A898,"DDDD MMM DD, YYYY") &amp; " -  " &amp;TEXT(J898,"DDDD MMM DD, YYYY")</f>
        <v>Change Wednesday Sep 15, 2021 -  Sunday Sep 19, 2021</v>
      </c>
      <c r="T898" s="113"/>
      <c r="U898" s="113"/>
      <c r="V898" s="113"/>
      <c r="W898" s="113"/>
      <c r="X898" s="113"/>
      <c r="Y898" s="113"/>
      <c r="Z898" s="113"/>
      <c r="AA898" s="88"/>
      <c r="AB898" s="35"/>
      <c r="AC898" s="65">
        <f>J898</f>
        <v>44458</v>
      </c>
      <c r="AD898" s="35"/>
      <c r="AE898" s="35"/>
      <c r="AF898" s="35"/>
      <c r="AG898" s="35"/>
      <c r="AH898" s="35"/>
      <c r="AI898" s="35"/>
      <c r="AJ898" s="35"/>
      <c r="AK898" s="35"/>
    </row>
    <row r="899" spans="1:37" ht="36" thickBot="1" x14ac:dyDescent="0.4">
      <c r="A899" s="53" t="str">
        <f>J876</f>
        <v>Age group</v>
      </c>
      <c r="B899" s="53" t="str">
        <f t="shared" ref="B899" si="952">K876</f>
        <v>Population</v>
      </c>
      <c r="C899" s="53" t="str">
        <f t="shared" ref="C899:C920" si="953">L876</f>
        <v>At least 1 dose</v>
      </c>
      <c r="D899" s="53" t="str">
        <f t="shared" ref="D899:D920" si="954">M876</f>
        <v>% of population with at least 1 dose</v>
      </c>
      <c r="E899" s="53" t="str">
        <f t="shared" ref="E899:E920" si="955">N876</f>
        <v>2 doses</v>
      </c>
      <c r="F899" s="53"/>
      <c r="G899" s="53" t="str">
        <f t="shared" ref="G899:G920" si="956">O876</f>
        <v>% of population fully vaccinated</v>
      </c>
      <c r="H899" s="53" t="str">
        <f t="shared" ref="H899:H920" si="957">Q876</f>
        <v>Total administered</v>
      </c>
      <c r="J899" s="25" t="s">
        <v>305</v>
      </c>
      <c r="K899" s="25" t="s">
        <v>2</v>
      </c>
      <c r="L899" s="25" t="s">
        <v>368</v>
      </c>
      <c r="M899" s="25" t="s">
        <v>306</v>
      </c>
      <c r="N899" s="25" t="s">
        <v>369</v>
      </c>
      <c r="O899" s="25" t="s">
        <v>307</v>
      </c>
      <c r="P899" s="85" t="s">
        <v>389</v>
      </c>
      <c r="Q899" s="25" t="s">
        <v>304</v>
      </c>
      <c r="S899" s="53" t="s">
        <v>305</v>
      </c>
      <c r="T899" s="53" t="s">
        <v>302</v>
      </c>
      <c r="U899" s="53" t="s">
        <v>303</v>
      </c>
      <c r="V899" s="53" t="s">
        <v>390</v>
      </c>
      <c r="W899" s="53" t="s">
        <v>304</v>
      </c>
      <c r="X899" s="53" t="s">
        <v>335</v>
      </c>
      <c r="Y899" s="53" t="s">
        <v>336</v>
      </c>
      <c r="Z899" s="53" t="s">
        <v>337</v>
      </c>
      <c r="AA899" s="53" t="s">
        <v>391</v>
      </c>
      <c r="AB899" s="35"/>
      <c r="AC899" s="49" t="s">
        <v>365</v>
      </c>
      <c r="AD899" s="64"/>
      <c r="AE899" s="47" t="str">
        <f t="shared" ref="AE899:AE918" si="958">J899</f>
        <v>Age group</v>
      </c>
      <c r="AF899" s="47" t="str">
        <f t="shared" ref="AF899:AF918" si="959">K899</f>
        <v>Population</v>
      </c>
      <c r="AG899" s="47" t="str">
        <f t="shared" ref="AG899:AG918" si="960">L899</f>
        <v>At least 1 dose</v>
      </c>
      <c r="AH899" s="47" t="str">
        <f t="shared" ref="AH899:AH918" si="961">N899</f>
        <v>2 doses</v>
      </c>
      <c r="AI899" s="47" t="s">
        <v>334</v>
      </c>
      <c r="AJ899" s="47" t="str">
        <f t="shared" ref="AJ899:AJ918" si="962">T899</f>
        <v>Dose 1</v>
      </c>
      <c r="AK899" s="47" t="str">
        <f t="shared" ref="AK899:AK918" si="963">U899</f>
        <v>Dose 2</v>
      </c>
    </row>
    <row r="900" spans="1:37" ht="15" thickBot="1" x14ac:dyDescent="0.4">
      <c r="A900" s="54" t="str">
        <f>J877</f>
        <v>00-11</v>
      </c>
      <c r="B900" s="55">
        <f>K877</f>
        <v>660747</v>
      </c>
      <c r="C900" s="55">
        <f t="shared" si="953"/>
        <v>0</v>
      </c>
      <c r="D900" s="55">
        <f t="shared" si="954"/>
        <v>0</v>
      </c>
      <c r="E900" s="55">
        <f t="shared" si="955"/>
        <v>0</v>
      </c>
      <c r="F900" s="55"/>
      <c r="G900" s="55">
        <f t="shared" si="956"/>
        <v>0</v>
      </c>
      <c r="H900" s="55">
        <f t="shared" si="957"/>
        <v>0</v>
      </c>
      <c r="J900" s="75" t="s">
        <v>308</v>
      </c>
      <c r="K900" s="22">
        <v>660747</v>
      </c>
      <c r="L900" s="75">
        <v>0</v>
      </c>
      <c r="M900" s="75">
        <v>0</v>
      </c>
      <c r="N900" s="75">
        <v>0</v>
      </c>
      <c r="O900" s="75">
        <v>0</v>
      </c>
      <c r="P900" s="86">
        <v>0</v>
      </c>
      <c r="Q900" s="75">
        <v>0</v>
      </c>
      <c r="S900" s="54" t="str">
        <f t="shared" ref="S900:S920" si="964">A900</f>
        <v>00-11</v>
      </c>
      <c r="T900" s="55">
        <f t="shared" ref="T900:T918" si="965">L900-C900</f>
        <v>0</v>
      </c>
      <c r="U900" s="55">
        <f t="shared" ref="U900:U920" si="966">N900-E900</f>
        <v>0</v>
      </c>
      <c r="V900" s="55">
        <f t="shared" ref="V900" si="967">P900-F900</f>
        <v>0</v>
      </c>
      <c r="W900" s="55">
        <f t="shared" ref="W900:W920" si="968">Q900-H900</f>
        <v>0</v>
      </c>
      <c r="X900" s="58">
        <f t="shared" ref="X900:X920" si="969">T900/T$299</f>
        <v>0</v>
      </c>
      <c r="Y900" s="55">
        <f t="shared" ref="Y900:Y920" si="970">T900/$AB900</f>
        <v>0</v>
      </c>
      <c r="Z900" s="55">
        <f t="shared" ref="Z900:AA920" si="971">U900/$AB900</f>
        <v>0</v>
      </c>
      <c r="AA900" s="55">
        <f t="shared" si="971"/>
        <v>0</v>
      </c>
      <c r="AB900" s="35">
        <f>IF(DATEDIF(A898,J898,"D")&lt;1,1,DATEDIF(A898,J898,"D"))</f>
        <v>4</v>
      </c>
      <c r="AC900" s="51" t="s">
        <v>366</v>
      </c>
      <c r="AD900" s="2">
        <v>0.7</v>
      </c>
      <c r="AE900" s="47" t="str">
        <f t="shared" si="958"/>
        <v>00-11</v>
      </c>
      <c r="AF900" s="45">
        <f t="shared" si="959"/>
        <v>660747</v>
      </c>
      <c r="AG900" s="45">
        <f t="shared" si="960"/>
        <v>0</v>
      </c>
      <c r="AH900" s="45">
        <f t="shared" si="961"/>
        <v>0</v>
      </c>
      <c r="AI900" s="45">
        <f t="shared" ref="AI900:AI918" si="972">AG900-AH900</f>
        <v>0</v>
      </c>
      <c r="AJ900" s="1">
        <f t="shared" si="962"/>
        <v>0</v>
      </c>
      <c r="AK900" s="1">
        <f t="shared" si="963"/>
        <v>0</v>
      </c>
    </row>
    <row r="901" spans="1:37" ht="15" thickBot="1" x14ac:dyDescent="0.4">
      <c r="A901" s="54" t="str">
        <f t="shared" ref="A901:A920" si="973">J878</f>
        <v>12-14</v>
      </c>
      <c r="B901" s="55">
        <f t="shared" ref="B901:B920" si="974">K878</f>
        <v>162530</v>
      </c>
      <c r="C901" s="60">
        <f t="shared" si="953"/>
        <v>113494</v>
      </c>
      <c r="D901" s="55">
        <f t="shared" si="954"/>
        <v>69.8</v>
      </c>
      <c r="E901" s="60">
        <f t="shared" si="955"/>
        <v>98314</v>
      </c>
      <c r="F901" s="60"/>
      <c r="G901" s="55">
        <f t="shared" si="956"/>
        <v>60.5</v>
      </c>
      <c r="H901" s="55">
        <f t="shared" si="957"/>
        <v>211808</v>
      </c>
      <c r="J901" s="82" t="str">
        <f t="shared" ref="J901" si="975">S878</f>
        <v>12-14</v>
      </c>
      <c r="K901" s="24">
        <v>162530</v>
      </c>
      <c r="L901" s="24">
        <v>117008</v>
      </c>
      <c r="M901" s="76">
        <v>72</v>
      </c>
      <c r="N901" s="24">
        <v>100181</v>
      </c>
      <c r="O901" s="76">
        <v>61.6</v>
      </c>
      <c r="P901" s="86">
        <v>21</v>
      </c>
      <c r="Q901" s="24">
        <v>217210</v>
      </c>
      <c r="S901" s="59" t="str">
        <f t="shared" si="964"/>
        <v>12-14</v>
      </c>
      <c r="T901" s="60">
        <f t="shared" si="965"/>
        <v>3514</v>
      </c>
      <c r="U901" s="60">
        <f t="shared" si="966"/>
        <v>1867</v>
      </c>
      <c r="V901" s="60">
        <f>P901-F901</f>
        <v>21</v>
      </c>
      <c r="W901" s="60">
        <f t="shared" si="968"/>
        <v>5402</v>
      </c>
      <c r="X901" s="61">
        <f t="shared" si="969"/>
        <v>0.31812420785804818</v>
      </c>
      <c r="Y901" s="60">
        <f t="shared" si="970"/>
        <v>878.5</v>
      </c>
      <c r="Z901" s="60">
        <f t="shared" si="971"/>
        <v>466.75</v>
      </c>
      <c r="AA901" s="60">
        <f t="shared" si="971"/>
        <v>5.25</v>
      </c>
      <c r="AB901" s="35">
        <f>AB900</f>
        <v>4</v>
      </c>
      <c r="AC901" s="50">
        <f>C919/B919</f>
        <v>0.79639098783879358</v>
      </c>
      <c r="AD901" s="2">
        <f>AC901/AD900</f>
        <v>1.1377014111982766</v>
      </c>
      <c r="AE901" s="47" t="str">
        <f t="shared" si="958"/>
        <v>12-14</v>
      </c>
      <c r="AF901" s="45">
        <f t="shared" si="959"/>
        <v>162530</v>
      </c>
      <c r="AG901" s="45">
        <f t="shared" si="960"/>
        <v>117008</v>
      </c>
      <c r="AH901" s="45">
        <f t="shared" si="961"/>
        <v>100181</v>
      </c>
      <c r="AI901" s="45">
        <f t="shared" si="972"/>
        <v>16827</v>
      </c>
      <c r="AJ901" s="1">
        <f t="shared" si="962"/>
        <v>3514</v>
      </c>
      <c r="AK901" s="1">
        <f t="shared" si="963"/>
        <v>1867</v>
      </c>
    </row>
    <row r="902" spans="1:37" ht="15" thickBot="1" x14ac:dyDescent="0.4">
      <c r="A902" s="54" t="str">
        <f t="shared" si="973"/>
        <v>15-19</v>
      </c>
      <c r="B902" s="55">
        <f t="shared" si="974"/>
        <v>256743</v>
      </c>
      <c r="C902" s="60">
        <f t="shared" si="953"/>
        <v>183059</v>
      </c>
      <c r="D902" s="55">
        <f t="shared" si="954"/>
        <v>71.3</v>
      </c>
      <c r="E902" s="60">
        <f t="shared" si="955"/>
        <v>159294</v>
      </c>
      <c r="F902" s="60"/>
      <c r="G902" s="55">
        <f t="shared" si="956"/>
        <v>62</v>
      </c>
      <c r="H902" s="55">
        <f t="shared" si="957"/>
        <v>342353</v>
      </c>
      <c r="J902" s="75" t="s">
        <v>309</v>
      </c>
      <c r="K902" s="22">
        <v>256743</v>
      </c>
      <c r="L902" s="22">
        <v>188395</v>
      </c>
      <c r="M902" s="75">
        <v>73.400000000000006</v>
      </c>
      <c r="N902" s="22">
        <v>162155</v>
      </c>
      <c r="O902" s="75">
        <v>63.2</v>
      </c>
      <c r="P902" s="86">
        <v>97</v>
      </c>
      <c r="Q902" s="22">
        <v>350647</v>
      </c>
      <c r="S902" s="54" t="str">
        <f t="shared" si="964"/>
        <v>15-19</v>
      </c>
      <c r="T902" s="60">
        <f t="shared" si="965"/>
        <v>5336</v>
      </c>
      <c r="U902" s="60">
        <f t="shared" si="966"/>
        <v>2861</v>
      </c>
      <c r="V902" s="60">
        <f>P902-F902</f>
        <v>97</v>
      </c>
      <c r="W902" s="60">
        <f t="shared" si="968"/>
        <v>8294</v>
      </c>
      <c r="X902" s="61">
        <f t="shared" si="969"/>
        <v>0.48307079485786708</v>
      </c>
      <c r="Y902" s="60">
        <f t="shared" si="970"/>
        <v>1334</v>
      </c>
      <c r="Z902" s="60">
        <f t="shared" si="971"/>
        <v>715.25</v>
      </c>
      <c r="AA902" s="60">
        <f t="shared" si="971"/>
        <v>24.25</v>
      </c>
      <c r="AB902" s="35">
        <f t="shared" ref="AB902:AB920" si="976">AB901</f>
        <v>4</v>
      </c>
      <c r="AC902" s="52" t="s">
        <v>367</v>
      </c>
      <c r="AD902" s="2">
        <v>0.7</v>
      </c>
      <c r="AE902" s="47" t="str">
        <f t="shared" si="958"/>
        <v>15-19</v>
      </c>
      <c r="AF902" s="45">
        <f t="shared" si="959"/>
        <v>256743</v>
      </c>
      <c r="AG902" s="45">
        <f t="shared" si="960"/>
        <v>188395</v>
      </c>
      <c r="AH902" s="45">
        <f t="shared" si="961"/>
        <v>162155</v>
      </c>
      <c r="AI902" s="45">
        <f t="shared" si="972"/>
        <v>26240</v>
      </c>
      <c r="AJ902" s="1">
        <f t="shared" si="962"/>
        <v>5336</v>
      </c>
      <c r="AK902" s="1">
        <f t="shared" si="963"/>
        <v>2861</v>
      </c>
    </row>
    <row r="903" spans="1:37" ht="15" thickBot="1" x14ac:dyDescent="0.4">
      <c r="A903" s="54" t="str">
        <f t="shared" si="973"/>
        <v>20-24</v>
      </c>
      <c r="B903" s="55">
        <f t="shared" si="974"/>
        <v>277328</v>
      </c>
      <c r="C903" s="55">
        <f t="shared" si="953"/>
        <v>191657</v>
      </c>
      <c r="D903" s="55">
        <f t="shared" si="954"/>
        <v>69.099999999999994</v>
      </c>
      <c r="E903" s="55">
        <f t="shared" si="955"/>
        <v>159602</v>
      </c>
      <c r="F903" s="55"/>
      <c r="G903" s="55">
        <f t="shared" si="956"/>
        <v>57.5</v>
      </c>
      <c r="H903" s="55">
        <f t="shared" si="957"/>
        <v>351259</v>
      </c>
      <c r="J903" s="76" t="s">
        <v>310</v>
      </c>
      <c r="K903" s="24">
        <v>277328</v>
      </c>
      <c r="L903" s="24">
        <v>197950</v>
      </c>
      <c r="M903" s="76">
        <v>71.400000000000006</v>
      </c>
      <c r="N903" s="24">
        <v>163250</v>
      </c>
      <c r="O903" s="76">
        <v>58.9</v>
      </c>
      <c r="P903" s="86">
        <v>152</v>
      </c>
      <c r="Q903" s="24">
        <v>361352</v>
      </c>
      <c r="S903" s="57" t="str">
        <f t="shared" si="964"/>
        <v>20-24</v>
      </c>
      <c r="T903" s="56">
        <f t="shared" si="965"/>
        <v>6293</v>
      </c>
      <c r="U903" s="56">
        <f t="shared" si="966"/>
        <v>3648</v>
      </c>
      <c r="V903" s="55">
        <f t="shared" ref="V903:V917" si="977">P903-F903</f>
        <v>152</v>
      </c>
      <c r="W903" s="56">
        <f t="shared" si="968"/>
        <v>10093</v>
      </c>
      <c r="X903" s="62">
        <f t="shared" si="969"/>
        <v>0.56970849176172367</v>
      </c>
      <c r="Y903" s="55">
        <f t="shared" si="970"/>
        <v>1573.25</v>
      </c>
      <c r="Z903" s="55">
        <f t="shared" si="971"/>
        <v>912</v>
      </c>
      <c r="AA903" s="55">
        <f t="shared" si="971"/>
        <v>38</v>
      </c>
      <c r="AB903" s="35">
        <f t="shared" si="976"/>
        <v>4</v>
      </c>
      <c r="AC903" s="50">
        <f>E919/B919</f>
        <v>0.71512520140170266</v>
      </c>
      <c r="AD903" s="2">
        <f>AC903/AD902</f>
        <v>1.0216074305738609</v>
      </c>
      <c r="AE903" s="47" t="str">
        <f t="shared" si="958"/>
        <v>20-24</v>
      </c>
      <c r="AF903" s="45">
        <f t="shared" si="959"/>
        <v>277328</v>
      </c>
      <c r="AG903" s="45">
        <f t="shared" si="960"/>
        <v>197950</v>
      </c>
      <c r="AH903" s="45">
        <f t="shared" si="961"/>
        <v>163250</v>
      </c>
      <c r="AI903" s="45">
        <f t="shared" si="972"/>
        <v>34700</v>
      </c>
      <c r="AJ903" s="1">
        <f t="shared" si="962"/>
        <v>6293</v>
      </c>
      <c r="AK903" s="1">
        <f t="shared" si="963"/>
        <v>3648</v>
      </c>
    </row>
    <row r="904" spans="1:37" ht="15" thickBot="1" x14ac:dyDescent="0.4">
      <c r="A904" s="54" t="str">
        <f t="shared" si="973"/>
        <v>25-29</v>
      </c>
      <c r="B904" s="55">
        <f t="shared" si="974"/>
        <v>314508</v>
      </c>
      <c r="C904" s="55">
        <f t="shared" si="953"/>
        <v>210414</v>
      </c>
      <c r="D904" s="55">
        <f t="shared" si="954"/>
        <v>66.900000000000006</v>
      </c>
      <c r="E904" s="55">
        <f t="shared" si="955"/>
        <v>177874</v>
      </c>
      <c r="F904" s="55"/>
      <c r="G904" s="55">
        <f t="shared" si="956"/>
        <v>56.6</v>
      </c>
      <c r="H904" s="55">
        <f t="shared" si="957"/>
        <v>388288</v>
      </c>
      <c r="J904" s="75" t="s">
        <v>311</v>
      </c>
      <c r="K904" s="22">
        <v>314508</v>
      </c>
      <c r="L904" s="22">
        <v>216683</v>
      </c>
      <c r="M904" s="75">
        <v>68.900000000000006</v>
      </c>
      <c r="N904" s="22">
        <v>181530</v>
      </c>
      <c r="O904" s="75">
        <v>57.7</v>
      </c>
      <c r="P904" s="86">
        <v>257</v>
      </c>
      <c r="Q904" s="22">
        <v>398470</v>
      </c>
      <c r="S904" s="54" t="str">
        <f t="shared" si="964"/>
        <v>25-29</v>
      </c>
      <c r="T904" s="55">
        <f t="shared" si="965"/>
        <v>6269</v>
      </c>
      <c r="U904" s="55">
        <f t="shared" si="966"/>
        <v>3656</v>
      </c>
      <c r="V904" s="55">
        <f t="shared" si="977"/>
        <v>257</v>
      </c>
      <c r="W904" s="55">
        <f t="shared" si="968"/>
        <v>10182</v>
      </c>
      <c r="X904" s="58">
        <f t="shared" si="969"/>
        <v>0.56753575955096869</v>
      </c>
      <c r="Y904" s="55">
        <f t="shared" si="970"/>
        <v>1567.25</v>
      </c>
      <c r="Z904" s="55">
        <f t="shared" si="971"/>
        <v>914</v>
      </c>
      <c r="AA904" s="55">
        <f t="shared" si="971"/>
        <v>64.25</v>
      </c>
      <c r="AB904" s="35">
        <f t="shared" si="976"/>
        <v>4</v>
      </c>
      <c r="AC904" s="49" t="s">
        <v>363</v>
      </c>
      <c r="AD904" s="35"/>
      <c r="AE904" s="47" t="str">
        <f t="shared" si="958"/>
        <v>25-29</v>
      </c>
      <c r="AF904" s="45">
        <f t="shared" si="959"/>
        <v>314508</v>
      </c>
      <c r="AG904" s="45">
        <f t="shared" si="960"/>
        <v>216683</v>
      </c>
      <c r="AH904" s="45">
        <f t="shared" si="961"/>
        <v>181530</v>
      </c>
      <c r="AI904" s="45">
        <f t="shared" si="972"/>
        <v>35153</v>
      </c>
      <c r="AJ904" s="1">
        <f t="shared" si="962"/>
        <v>6269</v>
      </c>
      <c r="AK904" s="1">
        <f t="shared" si="963"/>
        <v>3656</v>
      </c>
    </row>
    <row r="905" spans="1:37" ht="15" thickBot="1" x14ac:dyDescent="0.4">
      <c r="A905" s="54" t="str">
        <f t="shared" si="973"/>
        <v>30-34</v>
      </c>
      <c r="B905" s="55">
        <f t="shared" si="974"/>
        <v>356228</v>
      </c>
      <c r="C905" s="55">
        <f t="shared" si="953"/>
        <v>246938</v>
      </c>
      <c r="D905" s="55">
        <f t="shared" si="954"/>
        <v>69.3</v>
      </c>
      <c r="E905" s="55">
        <f t="shared" si="955"/>
        <v>214264</v>
      </c>
      <c r="F905" s="55"/>
      <c r="G905" s="55">
        <f t="shared" si="956"/>
        <v>60.1</v>
      </c>
      <c r="H905" s="55">
        <f t="shared" si="957"/>
        <v>461202</v>
      </c>
      <c r="J905" s="76" t="s">
        <v>312</v>
      </c>
      <c r="K905" s="24">
        <v>356228</v>
      </c>
      <c r="L905" s="24">
        <v>253548</v>
      </c>
      <c r="M905" s="76">
        <v>71.2</v>
      </c>
      <c r="N905" s="24">
        <v>218057</v>
      </c>
      <c r="O905" s="76">
        <v>61.2</v>
      </c>
      <c r="P905" s="86">
        <v>417</v>
      </c>
      <c r="Q905" s="24">
        <v>472022</v>
      </c>
      <c r="S905" s="57" t="str">
        <f t="shared" si="964"/>
        <v>30-34</v>
      </c>
      <c r="T905" s="56">
        <f t="shared" si="965"/>
        <v>6610</v>
      </c>
      <c r="U905" s="56">
        <f t="shared" si="966"/>
        <v>3793</v>
      </c>
      <c r="V905" s="55">
        <f t="shared" si="977"/>
        <v>417</v>
      </c>
      <c r="W905" s="56">
        <f t="shared" si="968"/>
        <v>10820</v>
      </c>
      <c r="X905" s="62">
        <f t="shared" si="969"/>
        <v>0.59840666304544632</v>
      </c>
      <c r="Y905" s="55">
        <f t="shared" si="970"/>
        <v>1652.5</v>
      </c>
      <c r="Z905" s="55">
        <f t="shared" si="971"/>
        <v>948.25</v>
      </c>
      <c r="AA905" s="55">
        <f t="shared" si="971"/>
        <v>104.25</v>
      </c>
      <c r="AB905" s="35">
        <f t="shared" si="976"/>
        <v>4</v>
      </c>
      <c r="AC905" s="51" t="s">
        <v>366</v>
      </c>
      <c r="AD905" s="2">
        <v>0.7</v>
      </c>
      <c r="AE905" s="47" t="str">
        <f t="shared" si="958"/>
        <v>30-34</v>
      </c>
      <c r="AF905" s="45">
        <f t="shared" si="959"/>
        <v>356228</v>
      </c>
      <c r="AG905" s="45">
        <f t="shared" si="960"/>
        <v>253548</v>
      </c>
      <c r="AH905" s="45">
        <f t="shared" si="961"/>
        <v>218057</v>
      </c>
      <c r="AI905" s="45">
        <f t="shared" si="972"/>
        <v>35491</v>
      </c>
      <c r="AJ905" s="1">
        <f t="shared" si="962"/>
        <v>6610</v>
      </c>
      <c r="AK905" s="1">
        <f t="shared" si="963"/>
        <v>3793</v>
      </c>
    </row>
    <row r="906" spans="1:37" ht="15" thickBot="1" x14ac:dyDescent="0.4">
      <c r="A906" s="54" t="str">
        <f t="shared" si="973"/>
        <v>35-39</v>
      </c>
      <c r="B906" s="55">
        <f t="shared" si="974"/>
        <v>359302</v>
      </c>
      <c r="C906" s="55">
        <f t="shared" si="953"/>
        <v>264301</v>
      </c>
      <c r="D906" s="55">
        <f t="shared" si="954"/>
        <v>73.599999999999994</v>
      </c>
      <c r="E906" s="55">
        <f t="shared" si="955"/>
        <v>234172</v>
      </c>
      <c r="F906" s="55"/>
      <c r="G906" s="55">
        <f t="shared" si="956"/>
        <v>65.2</v>
      </c>
      <c r="H906" s="55">
        <f t="shared" si="957"/>
        <v>498473</v>
      </c>
      <c r="J906" s="75" t="s">
        <v>313</v>
      </c>
      <c r="K906" s="22">
        <v>359302</v>
      </c>
      <c r="L906" s="22">
        <v>270712</v>
      </c>
      <c r="M906" s="75">
        <v>75.3</v>
      </c>
      <c r="N906" s="22">
        <v>237854</v>
      </c>
      <c r="O906" s="75">
        <v>66.2</v>
      </c>
      <c r="P906" s="86">
        <v>790</v>
      </c>
      <c r="Q906" s="22">
        <v>509356</v>
      </c>
      <c r="S906" s="54" t="str">
        <f t="shared" si="964"/>
        <v>35-39</v>
      </c>
      <c r="T906" s="55">
        <f t="shared" si="965"/>
        <v>6411</v>
      </c>
      <c r="U906" s="55">
        <f t="shared" si="966"/>
        <v>3682</v>
      </c>
      <c r="V906" s="55">
        <f t="shared" si="977"/>
        <v>790</v>
      </c>
      <c r="W906" s="55">
        <f t="shared" si="968"/>
        <v>10883</v>
      </c>
      <c r="X906" s="58">
        <f t="shared" si="969"/>
        <v>0.58039109179793591</v>
      </c>
      <c r="Y906" s="55">
        <f t="shared" si="970"/>
        <v>1602.75</v>
      </c>
      <c r="Z906" s="55">
        <f t="shared" si="971"/>
        <v>920.5</v>
      </c>
      <c r="AA906" s="55">
        <f t="shared" si="971"/>
        <v>197.5</v>
      </c>
      <c r="AB906" s="35">
        <f t="shared" si="976"/>
        <v>4</v>
      </c>
      <c r="AC906" s="50">
        <f>C920/B920</f>
        <v>0.6773890875094728</v>
      </c>
      <c r="AD906" s="2">
        <f>AC906/AD905</f>
        <v>0.96769869644210404</v>
      </c>
      <c r="AE906" s="47" t="str">
        <f t="shared" si="958"/>
        <v>35-39</v>
      </c>
      <c r="AF906" s="45">
        <f t="shared" si="959"/>
        <v>359302</v>
      </c>
      <c r="AG906" s="45">
        <f t="shared" si="960"/>
        <v>270712</v>
      </c>
      <c r="AH906" s="45">
        <f t="shared" si="961"/>
        <v>237854</v>
      </c>
      <c r="AI906" s="45">
        <f t="shared" si="972"/>
        <v>32858</v>
      </c>
      <c r="AJ906" s="1">
        <f t="shared" si="962"/>
        <v>6411</v>
      </c>
      <c r="AK906" s="1">
        <f t="shared" si="963"/>
        <v>3682</v>
      </c>
    </row>
    <row r="907" spans="1:37" ht="15" thickBot="1" x14ac:dyDescent="0.4">
      <c r="A907" s="54" t="str">
        <f t="shared" si="973"/>
        <v>40-44</v>
      </c>
      <c r="B907" s="55">
        <f t="shared" si="974"/>
        <v>319889</v>
      </c>
      <c r="C907" s="55">
        <f t="shared" si="953"/>
        <v>245866</v>
      </c>
      <c r="D907" s="55">
        <f t="shared" si="954"/>
        <v>76.900000000000006</v>
      </c>
      <c r="E907" s="55">
        <f t="shared" si="955"/>
        <v>222742</v>
      </c>
      <c r="F907" s="55"/>
      <c r="G907" s="55">
        <f t="shared" si="956"/>
        <v>69.599999999999994</v>
      </c>
      <c r="H907" s="55">
        <f t="shared" si="957"/>
        <v>468608</v>
      </c>
      <c r="J907" s="76" t="s">
        <v>314</v>
      </c>
      <c r="K907" s="24">
        <v>319889</v>
      </c>
      <c r="L907" s="24">
        <v>251065</v>
      </c>
      <c r="M907" s="76">
        <v>78.5</v>
      </c>
      <c r="N907" s="24">
        <v>225877</v>
      </c>
      <c r="O907" s="76">
        <v>70.599999999999994</v>
      </c>
      <c r="P907" s="87">
        <v>4022</v>
      </c>
      <c r="Q907" s="24">
        <v>480964</v>
      </c>
      <c r="S907" s="57" t="str">
        <f t="shared" si="964"/>
        <v>40-44</v>
      </c>
      <c r="T907" s="56">
        <f t="shared" si="965"/>
        <v>5199</v>
      </c>
      <c r="U907" s="56">
        <f t="shared" si="966"/>
        <v>3135</v>
      </c>
      <c r="V907" s="55">
        <f t="shared" si="977"/>
        <v>4022</v>
      </c>
      <c r="W907" s="56">
        <f t="shared" si="968"/>
        <v>12356</v>
      </c>
      <c r="X907" s="62">
        <f t="shared" si="969"/>
        <v>0.47066811515480717</v>
      </c>
      <c r="Y907" s="55">
        <f t="shared" si="970"/>
        <v>1299.75</v>
      </c>
      <c r="Z907" s="55">
        <f t="shared" si="971"/>
        <v>783.75</v>
      </c>
      <c r="AA907" s="55">
        <f t="shared" si="971"/>
        <v>1005.5</v>
      </c>
      <c r="AB907" s="35">
        <f t="shared" si="976"/>
        <v>4</v>
      </c>
      <c r="AC907" s="52" t="s">
        <v>367</v>
      </c>
      <c r="AD907" s="2">
        <v>0.7</v>
      </c>
      <c r="AE907" s="47" t="str">
        <f t="shared" si="958"/>
        <v>40-44</v>
      </c>
      <c r="AF907" s="45">
        <f t="shared" si="959"/>
        <v>319889</v>
      </c>
      <c r="AG907" s="45">
        <f t="shared" si="960"/>
        <v>251065</v>
      </c>
      <c r="AH907" s="45">
        <f t="shared" si="961"/>
        <v>225877</v>
      </c>
      <c r="AI907" s="45">
        <f t="shared" si="972"/>
        <v>25188</v>
      </c>
      <c r="AJ907" s="1">
        <f t="shared" si="962"/>
        <v>5199</v>
      </c>
      <c r="AK907" s="1">
        <f t="shared" si="963"/>
        <v>3135</v>
      </c>
    </row>
    <row r="908" spans="1:37" ht="15" thickBot="1" x14ac:dyDescent="0.4">
      <c r="A908" s="54" t="str">
        <f t="shared" si="973"/>
        <v>45-49</v>
      </c>
      <c r="B908" s="55">
        <f t="shared" si="974"/>
        <v>288547</v>
      </c>
      <c r="C908" s="55">
        <f t="shared" si="953"/>
        <v>227846</v>
      </c>
      <c r="D908" s="55">
        <f t="shared" si="954"/>
        <v>79</v>
      </c>
      <c r="E908" s="55">
        <f t="shared" si="955"/>
        <v>208678</v>
      </c>
      <c r="F908" s="55"/>
      <c r="G908" s="55">
        <f t="shared" si="956"/>
        <v>72.3</v>
      </c>
      <c r="H908" s="55">
        <f t="shared" si="957"/>
        <v>436524</v>
      </c>
      <c r="J908" s="75" t="s">
        <v>315</v>
      </c>
      <c r="K908" s="22">
        <v>288547</v>
      </c>
      <c r="L908" s="22">
        <v>231828</v>
      </c>
      <c r="M908" s="75">
        <v>80.3</v>
      </c>
      <c r="N908" s="22">
        <v>211051</v>
      </c>
      <c r="O908" s="75">
        <v>73.099999999999994</v>
      </c>
      <c r="P908" s="87">
        <v>4660</v>
      </c>
      <c r="Q908" s="22">
        <v>447539</v>
      </c>
      <c r="S908" s="54" t="str">
        <f t="shared" si="964"/>
        <v>45-49</v>
      </c>
      <c r="T908" s="55">
        <f t="shared" si="965"/>
        <v>3982</v>
      </c>
      <c r="U908" s="55">
        <f t="shared" si="966"/>
        <v>2373</v>
      </c>
      <c r="V908" s="55">
        <f t="shared" si="977"/>
        <v>4660</v>
      </c>
      <c r="W908" s="55">
        <f t="shared" si="968"/>
        <v>11015</v>
      </c>
      <c r="X908" s="58">
        <f t="shared" si="969"/>
        <v>0.36049248596777111</v>
      </c>
      <c r="Y908" s="55">
        <f t="shared" si="970"/>
        <v>995.5</v>
      </c>
      <c r="Z908" s="55">
        <f t="shared" si="971"/>
        <v>593.25</v>
      </c>
      <c r="AA908" s="55">
        <f t="shared" si="971"/>
        <v>1165</v>
      </c>
      <c r="AB908" s="35">
        <f t="shared" si="976"/>
        <v>4</v>
      </c>
      <c r="AC908" s="50">
        <f>E920/B920</f>
        <v>0.60826656131194667</v>
      </c>
      <c r="AD908" s="2">
        <f>AC908/AD907</f>
        <v>0.86895223044563819</v>
      </c>
      <c r="AE908" s="47" t="str">
        <f t="shared" si="958"/>
        <v>45-49</v>
      </c>
      <c r="AF908" s="45">
        <f t="shared" si="959"/>
        <v>288547</v>
      </c>
      <c r="AG908" s="45">
        <f t="shared" si="960"/>
        <v>231828</v>
      </c>
      <c r="AH908" s="45">
        <f t="shared" si="961"/>
        <v>211051</v>
      </c>
      <c r="AI908" s="45">
        <f t="shared" si="972"/>
        <v>20777</v>
      </c>
      <c r="AJ908" s="1">
        <f t="shared" si="962"/>
        <v>3982</v>
      </c>
      <c r="AK908" s="1">
        <f t="shared" si="963"/>
        <v>2373</v>
      </c>
    </row>
    <row r="909" spans="1:37" ht="15" thickBot="1" x14ac:dyDescent="0.4">
      <c r="A909" s="54" t="str">
        <f t="shared" si="973"/>
        <v>50-54</v>
      </c>
      <c r="B909" s="55">
        <f t="shared" si="974"/>
        <v>266491</v>
      </c>
      <c r="C909" s="55">
        <f t="shared" si="953"/>
        <v>218672</v>
      </c>
      <c r="D909" s="55">
        <f t="shared" si="954"/>
        <v>82.1</v>
      </c>
      <c r="E909" s="55">
        <f t="shared" si="955"/>
        <v>202255</v>
      </c>
      <c r="F909" s="55"/>
      <c r="G909" s="55">
        <f t="shared" si="956"/>
        <v>75.900000000000006</v>
      </c>
      <c r="H909" s="55">
        <f t="shared" si="957"/>
        <v>420927</v>
      </c>
      <c r="J909" s="76" t="s">
        <v>316</v>
      </c>
      <c r="K909" s="24">
        <v>266491</v>
      </c>
      <c r="L909" s="24">
        <v>221683</v>
      </c>
      <c r="M909" s="76">
        <v>83.2</v>
      </c>
      <c r="N909" s="24">
        <v>204113</v>
      </c>
      <c r="O909" s="76">
        <v>76.599999999999994</v>
      </c>
      <c r="P909" s="87">
        <v>4455</v>
      </c>
      <c r="Q909" s="24">
        <v>430251</v>
      </c>
      <c r="S909" s="57" t="str">
        <f t="shared" si="964"/>
        <v>50-54</v>
      </c>
      <c r="T909" s="56">
        <f t="shared" si="965"/>
        <v>3011</v>
      </c>
      <c r="U909" s="56">
        <f t="shared" si="966"/>
        <v>1858</v>
      </c>
      <c r="V909" s="55">
        <f t="shared" si="977"/>
        <v>4455</v>
      </c>
      <c r="W909" s="56">
        <f t="shared" si="968"/>
        <v>9324</v>
      </c>
      <c r="X909" s="62">
        <f t="shared" si="969"/>
        <v>0.2725873619409741</v>
      </c>
      <c r="Y909" s="55">
        <f t="shared" si="970"/>
        <v>752.75</v>
      </c>
      <c r="Z909" s="55">
        <f t="shared" si="971"/>
        <v>464.5</v>
      </c>
      <c r="AA909" s="55">
        <f t="shared" si="971"/>
        <v>1113.75</v>
      </c>
      <c r="AB909" s="35">
        <f t="shared" si="976"/>
        <v>4</v>
      </c>
      <c r="AC909" s="35"/>
      <c r="AD909" s="36"/>
      <c r="AE909" s="47" t="str">
        <f t="shared" si="958"/>
        <v>50-54</v>
      </c>
      <c r="AF909" s="45">
        <f t="shared" si="959"/>
        <v>266491</v>
      </c>
      <c r="AG909" s="45">
        <f t="shared" si="960"/>
        <v>221683</v>
      </c>
      <c r="AH909" s="45">
        <f t="shared" si="961"/>
        <v>204113</v>
      </c>
      <c r="AI909" s="45">
        <f t="shared" si="972"/>
        <v>17570</v>
      </c>
      <c r="AJ909" s="1">
        <f t="shared" si="962"/>
        <v>3011</v>
      </c>
      <c r="AK909" s="1">
        <f t="shared" si="963"/>
        <v>1858</v>
      </c>
    </row>
    <row r="910" spans="1:37" ht="15" thickBot="1" x14ac:dyDescent="0.4">
      <c r="A910" s="54" t="str">
        <f t="shared" si="973"/>
        <v>55-59</v>
      </c>
      <c r="B910" s="55">
        <f t="shared" si="974"/>
        <v>284260</v>
      </c>
      <c r="C910" s="55">
        <f t="shared" si="953"/>
        <v>233918</v>
      </c>
      <c r="D910" s="55">
        <f t="shared" si="954"/>
        <v>82.3</v>
      </c>
      <c r="E910" s="55">
        <f t="shared" si="955"/>
        <v>217130</v>
      </c>
      <c r="F910" s="55"/>
      <c r="G910" s="55">
        <f t="shared" si="956"/>
        <v>76.400000000000006</v>
      </c>
      <c r="H910" s="55">
        <f t="shared" si="957"/>
        <v>451048</v>
      </c>
      <c r="J910" s="75" t="s">
        <v>317</v>
      </c>
      <c r="K910" s="22">
        <v>284260</v>
      </c>
      <c r="L910" s="22">
        <v>236380</v>
      </c>
      <c r="M910" s="75">
        <v>83.2</v>
      </c>
      <c r="N910" s="22">
        <v>218734</v>
      </c>
      <c r="O910" s="75">
        <v>77</v>
      </c>
      <c r="P910" s="87">
        <v>6743</v>
      </c>
      <c r="Q910" s="22">
        <v>461857</v>
      </c>
      <c r="S910" s="54" t="str">
        <f t="shared" si="964"/>
        <v>55-59</v>
      </c>
      <c r="T910" s="55">
        <f t="shared" si="965"/>
        <v>2462</v>
      </c>
      <c r="U910" s="55">
        <f t="shared" si="966"/>
        <v>1604</v>
      </c>
      <c r="V910" s="55">
        <f t="shared" si="977"/>
        <v>6743</v>
      </c>
      <c r="W910" s="55">
        <f t="shared" si="968"/>
        <v>10809</v>
      </c>
      <c r="X910" s="58">
        <f t="shared" si="969"/>
        <v>0.22288611261995292</v>
      </c>
      <c r="Y910" s="55">
        <f t="shared" si="970"/>
        <v>615.5</v>
      </c>
      <c r="Z910" s="55">
        <f t="shared" si="971"/>
        <v>401</v>
      </c>
      <c r="AA910" s="55">
        <f t="shared" si="971"/>
        <v>1685.75</v>
      </c>
      <c r="AB910" s="35">
        <f t="shared" si="976"/>
        <v>4</v>
      </c>
      <c r="AC910" s="65">
        <f>J898</f>
        <v>44458</v>
      </c>
      <c r="AD910" s="36"/>
      <c r="AE910" s="47" t="str">
        <f t="shared" si="958"/>
        <v>55-59</v>
      </c>
      <c r="AF910" s="45">
        <f t="shared" si="959"/>
        <v>284260</v>
      </c>
      <c r="AG910" s="45">
        <f t="shared" si="960"/>
        <v>236380</v>
      </c>
      <c r="AH910" s="45">
        <f t="shared" si="961"/>
        <v>218734</v>
      </c>
      <c r="AI910" s="45">
        <f t="shared" si="972"/>
        <v>17646</v>
      </c>
      <c r="AJ910" s="1">
        <f t="shared" si="962"/>
        <v>2462</v>
      </c>
      <c r="AK910" s="1">
        <f t="shared" si="963"/>
        <v>1604</v>
      </c>
    </row>
    <row r="911" spans="1:37" ht="15" thickBot="1" x14ac:dyDescent="0.4">
      <c r="A911" s="54" t="str">
        <f t="shared" si="973"/>
        <v>60-64</v>
      </c>
      <c r="B911" s="55">
        <f t="shared" si="974"/>
        <v>264339</v>
      </c>
      <c r="C911" s="55">
        <f t="shared" si="953"/>
        <v>231780</v>
      </c>
      <c r="D911" s="55">
        <f t="shared" si="954"/>
        <v>87.7</v>
      </c>
      <c r="E911" s="55">
        <f t="shared" si="955"/>
        <v>219143</v>
      </c>
      <c r="F911" s="55"/>
      <c r="G911" s="55">
        <f t="shared" si="956"/>
        <v>82.9</v>
      </c>
      <c r="H911" s="55">
        <f t="shared" si="957"/>
        <v>450923</v>
      </c>
      <c r="J911" s="76" t="s">
        <v>318</v>
      </c>
      <c r="K911" s="24">
        <v>264339</v>
      </c>
      <c r="L911" s="24">
        <v>233580</v>
      </c>
      <c r="M911" s="76">
        <v>88.4</v>
      </c>
      <c r="N911" s="24">
        <v>220312</v>
      </c>
      <c r="O911" s="76">
        <v>83.3</v>
      </c>
      <c r="P911" s="87">
        <v>11073</v>
      </c>
      <c r="Q911" s="24">
        <v>464965</v>
      </c>
      <c r="S911" s="57" t="str">
        <f t="shared" si="964"/>
        <v>60-64</v>
      </c>
      <c r="T911" s="56">
        <f t="shared" si="965"/>
        <v>1800</v>
      </c>
      <c r="U911" s="56">
        <f t="shared" si="966"/>
        <v>1169</v>
      </c>
      <c r="V911" s="55">
        <f t="shared" si="977"/>
        <v>11073</v>
      </c>
      <c r="W911" s="56">
        <f t="shared" si="968"/>
        <v>14042</v>
      </c>
      <c r="X911" s="62">
        <f t="shared" si="969"/>
        <v>0.16295491580662683</v>
      </c>
      <c r="Y911" s="55">
        <f t="shared" si="970"/>
        <v>450</v>
      </c>
      <c r="Z911" s="55">
        <f t="shared" si="971"/>
        <v>292.25</v>
      </c>
      <c r="AA911" s="55">
        <f t="shared" si="971"/>
        <v>2768.25</v>
      </c>
      <c r="AB911" s="35">
        <f t="shared" si="976"/>
        <v>4</v>
      </c>
      <c r="AC911" s="49" t="s">
        <v>365</v>
      </c>
      <c r="AD911" s="35"/>
      <c r="AE911" s="47" t="str">
        <f t="shared" si="958"/>
        <v>60-64</v>
      </c>
      <c r="AF911" s="45">
        <f t="shared" si="959"/>
        <v>264339</v>
      </c>
      <c r="AG911" s="45">
        <f t="shared" si="960"/>
        <v>233580</v>
      </c>
      <c r="AH911" s="45">
        <f t="shared" si="961"/>
        <v>220312</v>
      </c>
      <c r="AI911" s="45">
        <f t="shared" si="972"/>
        <v>13268</v>
      </c>
      <c r="AJ911" s="1">
        <f t="shared" si="962"/>
        <v>1800</v>
      </c>
      <c r="AK911" s="1">
        <f t="shared" si="963"/>
        <v>1169</v>
      </c>
    </row>
    <row r="912" spans="1:37" ht="15" thickBot="1" x14ac:dyDescent="0.4">
      <c r="A912" s="54" t="str">
        <f t="shared" si="973"/>
        <v>65-69</v>
      </c>
      <c r="B912" s="55">
        <f t="shared" si="974"/>
        <v>210073</v>
      </c>
      <c r="C912" s="55">
        <f t="shared" si="953"/>
        <v>192866</v>
      </c>
      <c r="D912" s="55">
        <f t="shared" si="954"/>
        <v>91.8</v>
      </c>
      <c r="E912" s="55">
        <f t="shared" si="955"/>
        <v>186261</v>
      </c>
      <c r="F912" s="55"/>
      <c r="G912" s="55">
        <f t="shared" si="956"/>
        <v>88.7</v>
      </c>
      <c r="H912" s="55">
        <f t="shared" si="957"/>
        <v>379127</v>
      </c>
      <c r="J912" s="75" t="s">
        <v>319</v>
      </c>
      <c r="K912" s="22">
        <v>210073</v>
      </c>
      <c r="L912" s="22">
        <v>193938</v>
      </c>
      <c r="M912" s="75">
        <v>92.3</v>
      </c>
      <c r="N912" s="22">
        <v>186955</v>
      </c>
      <c r="O912" s="75">
        <v>89</v>
      </c>
      <c r="P912" s="87">
        <v>1825</v>
      </c>
      <c r="Q912" s="22">
        <v>382718</v>
      </c>
      <c r="S912" s="54" t="str">
        <f t="shared" si="964"/>
        <v>65-69</v>
      </c>
      <c r="T912" s="55">
        <f t="shared" si="965"/>
        <v>1072</v>
      </c>
      <c r="U912" s="55">
        <f t="shared" si="966"/>
        <v>694</v>
      </c>
      <c r="V912" s="55">
        <f t="shared" si="977"/>
        <v>1825</v>
      </c>
      <c r="W912" s="55">
        <f t="shared" si="968"/>
        <v>3591</v>
      </c>
      <c r="X912" s="58">
        <f t="shared" si="969"/>
        <v>9.7048705413724429E-2</v>
      </c>
      <c r="Y912" s="55">
        <f t="shared" si="970"/>
        <v>268</v>
      </c>
      <c r="Z912" s="55">
        <f t="shared" si="971"/>
        <v>173.5</v>
      </c>
      <c r="AA912" s="55">
        <f t="shared" si="971"/>
        <v>456.25</v>
      </c>
      <c r="AB912" s="35">
        <f t="shared" si="976"/>
        <v>4</v>
      </c>
      <c r="AC912" s="51" t="s">
        <v>366</v>
      </c>
      <c r="AD912" s="2">
        <v>0.7</v>
      </c>
      <c r="AE912" s="47" t="str">
        <f t="shared" si="958"/>
        <v>65-69</v>
      </c>
      <c r="AF912" s="45">
        <f t="shared" si="959"/>
        <v>210073</v>
      </c>
      <c r="AG912" s="45">
        <f t="shared" si="960"/>
        <v>193938</v>
      </c>
      <c r="AH912" s="45">
        <f t="shared" si="961"/>
        <v>186955</v>
      </c>
      <c r="AI912" s="45">
        <f t="shared" si="972"/>
        <v>6983</v>
      </c>
      <c r="AJ912" s="1">
        <f t="shared" si="962"/>
        <v>1072</v>
      </c>
      <c r="AK912" s="1">
        <f t="shared" si="963"/>
        <v>694</v>
      </c>
    </row>
    <row r="913" spans="1:37" ht="15" thickBot="1" x14ac:dyDescent="0.4">
      <c r="A913" s="54" t="str">
        <f t="shared" si="973"/>
        <v>70-74</v>
      </c>
      <c r="B913" s="55">
        <f t="shared" si="974"/>
        <v>157657</v>
      </c>
      <c r="C913" s="55">
        <f t="shared" si="953"/>
        <v>147446</v>
      </c>
      <c r="D913" s="55">
        <f t="shared" si="954"/>
        <v>93.5</v>
      </c>
      <c r="E913" s="55">
        <f t="shared" si="955"/>
        <v>145450</v>
      </c>
      <c r="F913" s="55"/>
      <c r="G913" s="55">
        <f t="shared" si="956"/>
        <v>92.3</v>
      </c>
      <c r="H913" s="55">
        <f t="shared" si="957"/>
        <v>292896</v>
      </c>
      <c r="J913" s="76" t="s">
        <v>320</v>
      </c>
      <c r="K913" s="24">
        <v>157657</v>
      </c>
      <c r="L913" s="24">
        <v>148026</v>
      </c>
      <c r="M913" s="76">
        <v>93.9</v>
      </c>
      <c r="N913" s="24">
        <v>145838</v>
      </c>
      <c r="O913" s="76">
        <v>92.5</v>
      </c>
      <c r="P913" s="87">
        <v>1910</v>
      </c>
      <c r="Q913" s="24">
        <v>295774</v>
      </c>
      <c r="S913" s="57" t="str">
        <f t="shared" si="964"/>
        <v>70-74</v>
      </c>
      <c r="T913" s="56">
        <f t="shared" si="965"/>
        <v>580</v>
      </c>
      <c r="U913" s="56">
        <f t="shared" si="966"/>
        <v>388</v>
      </c>
      <c r="V913" s="55">
        <f t="shared" si="977"/>
        <v>1910</v>
      </c>
      <c r="W913" s="56">
        <f t="shared" si="968"/>
        <v>2878</v>
      </c>
      <c r="X913" s="62">
        <f t="shared" si="969"/>
        <v>5.2507695093246425E-2</v>
      </c>
      <c r="Y913" s="55">
        <f t="shared" si="970"/>
        <v>145</v>
      </c>
      <c r="Z913" s="55">
        <f t="shared" si="971"/>
        <v>97</v>
      </c>
      <c r="AA913" s="55">
        <f t="shared" si="971"/>
        <v>477.5</v>
      </c>
      <c r="AB913" s="35">
        <f t="shared" si="976"/>
        <v>4</v>
      </c>
      <c r="AC913" s="50">
        <f>L919/K919</f>
        <v>0.81044443971774516</v>
      </c>
      <c r="AD913" s="2">
        <f>AC913/AD912</f>
        <v>1.1577777710253503</v>
      </c>
      <c r="AE913" s="48" t="str">
        <f t="shared" si="958"/>
        <v>70-74</v>
      </c>
      <c r="AF913" s="45">
        <f t="shared" si="959"/>
        <v>157657</v>
      </c>
      <c r="AG913" s="45">
        <f t="shared" si="960"/>
        <v>148026</v>
      </c>
      <c r="AH913" s="45">
        <f t="shared" si="961"/>
        <v>145838</v>
      </c>
      <c r="AI913" s="46">
        <f t="shared" si="972"/>
        <v>2188</v>
      </c>
      <c r="AJ913" s="1">
        <f t="shared" si="962"/>
        <v>580</v>
      </c>
      <c r="AK913" s="1">
        <f t="shared" si="963"/>
        <v>388</v>
      </c>
    </row>
    <row r="914" spans="1:37" ht="15" thickBot="1" x14ac:dyDescent="0.4">
      <c r="A914" s="54" t="str">
        <f t="shared" si="973"/>
        <v>75-79</v>
      </c>
      <c r="B914" s="55">
        <f t="shared" si="974"/>
        <v>102977</v>
      </c>
      <c r="C914" s="55">
        <f t="shared" si="953"/>
        <v>94767</v>
      </c>
      <c r="D914" s="55">
        <f t="shared" si="954"/>
        <v>92</v>
      </c>
      <c r="E914" s="55">
        <f t="shared" si="955"/>
        <v>93238</v>
      </c>
      <c r="F914" s="55"/>
      <c r="G914" s="55">
        <f t="shared" si="956"/>
        <v>90.5</v>
      </c>
      <c r="H914" s="55">
        <f t="shared" si="957"/>
        <v>188005</v>
      </c>
      <c r="J914" s="75" t="s">
        <v>321</v>
      </c>
      <c r="K914" s="22">
        <v>102977</v>
      </c>
      <c r="L914" s="22">
        <v>95071</v>
      </c>
      <c r="M914" s="75">
        <v>92.3</v>
      </c>
      <c r="N914" s="22">
        <v>93424</v>
      </c>
      <c r="O914" s="75">
        <v>90.7</v>
      </c>
      <c r="P914" s="87">
        <v>2022</v>
      </c>
      <c r="Q914" s="22">
        <v>190517</v>
      </c>
      <c r="S914" s="54" t="str">
        <f t="shared" si="964"/>
        <v>75-79</v>
      </c>
      <c r="T914" s="55">
        <f t="shared" si="965"/>
        <v>304</v>
      </c>
      <c r="U914" s="55">
        <f t="shared" si="966"/>
        <v>186</v>
      </c>
      <c r="V914" s="55">
        <f t="shared" si="977"/>
        <v>2022</v>
      </c>
      <c r="W914" s="55">
        <f t="shared" si="968"/>
        <v>2512</v>
      </c>
      <c r="X914" s="58">
        <f t="shared" si="969"/>
        <v>2.7521274669563642E-2</v>
      </c>
      <c r="Y914" s="55">
        <f t="shared" si="970"/>
        <v>76</v>
      </c>
      <c r="Z914" s="55">
        <f t="shared" si="971"/>
        <v>46.5</v>
      </c>
      <c r="AA914" s="55">
        <f t="shared" si="971"/>
        <v>505.5</v>
      </c>
      <c r="AB914" s="35">
        <f t="shared" si="976"/>
        <v>4</v>
      </c>
      <c r="AC914" s="51" t="s">
        <v>367</v>
      </c>
      <c r="AD914" s="2">
        <v>0.7</v>
      </c>
      <c r="AE914" s="48" t="str">
        <f t="shared" si="958"/>
        <v>75-79</v>
      </c>
      <c r="AF914" s="45">
        <f t="shared" si="959"/>
        <v>102977</v>
      </c>
      <c r="AG914" s="45">
        <f t="shared" si="960"/>
        <v>95071</v>
      </c>
      <c r="AH914" s="45">
        <f t="shared" si="961"/>
        <v>93424</v>
      </c>
      <c r="AI914" s="46">
        <f t="shared" si="972"/>
        <v>1647</v>
      </c>
      <c r="AJ914" s="1">
        <f t="shared" si="962"/>
        <v>304</v>
      </c>
      <c r="AK914" s="1">
        <f t="shared" si="963"/>
        <v>186</v>
      </c>
    </row>
    <row r="915" spans="1:37" ht="15" thickBot="1" x14ac:dyDescent="0.4">
      <c r="A915" s="54" t="str">
        <f t="shared" si="973"/>
        <v>80-84</v>
      </c>
      <c r="B915" s="55">
        <f t="shared" si="974"/>
        <v>68566</v>
      </c>
      <c r="C915" s="55">
        <f t="shared" si="953"/>
        <v>62696</v>
      </c>
      <c r="D915" s="55">
        <f t="shared" si="954"/>
        <v>91.4</v>
      </c>
      <c r="E915" s="55">
        <f t="shared" si="955"/>
        <v>61653</v>
      </c>
      <c r="F915" s="55"/>
      <c r="G915" s="55">
        <f t="shared" si="956"/>
        <v>89.9</v>
      </c>
      <c r="H915" s="55">
        <f t="shared" si="957"/>
        <v>124349</v>
      </c>
      <c r="J915" s="76" t="s">
        <v>322</v>
      </c>
      <c r="K915" s="24">
        <v>68566</v>
      </c>
      <c r="L915" s="24">
        <v>62857</v>
      </c>
      <c r="M915" s="76">
        <v>91.7</v>
      </c>
      <c r="N915" s="24">
        <v>61753</v>
      </c>
      <c r="O915" s="76">
        <v>90.1</v>
      </c>
      <c r="P915" s="87">
        <v>2512</v>
      </c>
      <c r="Q915" s="24">
        <v>127122</v>
      </c>
      <c r="S915" s="57" t="str">
        <f t="shared" si="964"/>
        <v>80-84</v>
      </c>
      <c r="T915" s="56">
        <f t="shared" si="965"/>
        <v>161</v>
      </c>
      <c r="U915" s="56">
        <f t="shared" si="966"/>
        <v>100</v>
      </c>
      <c r="V915" s="55">
        <f t="shared" si="977"/>
        <v>2512</v>
      </c>
      <c r="W915" s="56">
        <f t="shared" si="968"/>
        <v>2773</v>
      </c>
      <c r="X915" s="62">
        <f t="shared" si="969"/>
        <v>1.4575411913814956E-2</v>
      </c>
      <c r="Y915" s="55">
        <f t="shared" si="970"/>
        <v>40.25</v>
      </c>
      <c r="Z915" s="55">
        <f t="shared" si="971"/>
        <v>25</v>
      </c>
      <c r="AA915" s="55">
        <f t="shared" si="971"/>
        <v>628</v>
      </c>
      <c r="AB915" s="35">
        <f t="shared" si="976"/>
        <v>4</v>
      </c>
      <c r="AC915" s="50">
        <f>N919/K919</f>
        <v>0.72324428231865867</v>
      </c>
      <c r="AD915" s="2">
        <f>AC915/AD914</f>
        <v>1.0332061175980838</v>
      </c>
      <c r="AE915" s="48" t="str">
        <f t="shared" si="958"/>
        <v>80-84</v>
      </c>
      <c r="AF915" s="45">
        <f t="shared" si="959"/>
        <v>68566</v>
      </c>
      <c r="AG915" s="45">
        <f t="shared" si="960"/>
        <v>62857</v>
      </c>
      <c r="AH915" s="45">
        <f t="shared" si="961"/>
        <v>61753</v>
      </c>
      <c r="AI915" s="46">
        <f t="shared" si="972"/>
        <v>1104</v>
      </c>
      <c r="AJ915" s="1">
        <f t="shared" si="962"/>
        <v>161</v>
      </c>
      <c r="AK915" s="1">
        <f t="shared" si="963"/>
        <v>100</v>
      </c>
    </row>
    <row r="916" spans="1:37" ht="15" thickBot="1" x14ac:dyDescent="0.4">
      <c r="A916" s="54" t="str">
        <f t="shared" si="973"/>
        <v>85-89</v>
      </c>
      <c r="B916" s="55">
        <f t="shared" si="974"/>
        <v>44034</v>
      </c>
      <c r="C916" s="55">
        <f t="shared" si="953"/>
        <v>39998</v>
      </c>
      <c r="D916" s="55">
        <f t="shared" si="954"/>
        <v>90.8</v>
      </c>
      <c r="E916" s="55">
        <f t="shared" si="955"/>
        <v>39272</v>
      </c>
      <c r="F916" s="55"/>
      <c r="G916" s="55">
        <f t="shared" si="956"/>
        <v>89.2</v>
      </c>
      <c r="H916" s="55">
        <f t="shared" si="957"/>
        <v>79270</v>
      </c>
      <c r="J916" s="75" t="s">
        <v>323</v>
      </c>
      <c r="K916" s="22">
        <v>44034</v>
      </c>
      <c r="L916" s="22">
        <v>40092</v>
      </c>
      <c r="M916" s="75">
        <v>91</v>
      </c>
      <c r="N916" s="22">
        <v>39331</v>
      </c>
      <c r="O916" s="75">
        <v>89.3</v>
      </c>
      <c r="P916" s="87">
        <v>3202</v>
      </c>
      <c r="Q916" s="22">
        <v>82625</v>
      </c>
      <c r="S916" s="54" t="str">
        <f t="shared" si="964"/>
        <v>85-89</v>
      </c>
      <c r="T916" s="55">
        <f t="shared" si="965"/>
        <v>94</v>
      </c>
      <c r="U916" s="55">
        <f t="shared" si="966"/>
        <v>59</v>
      </c>
      <c r="V916" s="55">
        <f t="shared" si="977"/>
        <v>3202</v>
      </c>
      <c r="W916" s="55">
        <f t="shared" si="968"/>
        <v>3355</v>
      </c>
      <c r="X916" s="58">
        <f t="shared" si="969"/>
        <v>8.5098678254571791E-3</v>
      </c>
      <c r="Y916" s="55">
        <f t="shared" si="970"/>
        <v>23.5</v>
      </c>
      <c r="Z916" s="55">
        <f t="shared" si="971"/>
        <v>14.75</v>
      </c>
      <c r="AA916" s="55">
        <f t="shared" si="971"/>
        <v>800.5</v>
      </c>
      <c r="AB916" s="35">
        <f t="shared" si="976"/>
        <v>4</v>
      </c>
      <c r="AC916" s="49" t="s">
        <v>362</v>
      </c>
      <c r="AD916" s="35"/>
      <c r="AE916" s="48" t="str">
        <f t="shared" si="958"/>
        <v>85-89</v>
      </c>
      <c r="AF916" s="45">
        <f t="shared" si="959"/>
        <v>44034</v>
      </c>
      <c r="AG916" s="45">
        <f t="shared" si="960"/>
        <v>40092</v>
      </c>
      <c r="AH916" s="45">
        <f t="shared" si="961"/>
        <v>39331</v>
      </c>
      <c r="AI916" s="46">
        <f t="shared" si="972"/>
        <v>761</v>
      </c>
      <c r="AJ916" s="1">
        <f t="shared" si="962"/>
        <v>94</v>
      </c>
      <c r="AK916" s="1">
        <f t="shared" si="963"/>
        <v>59</v>
      </c>
    </row>
    <row r="917" spans="1:37" ht="15" thickBot="1" x14ac:dyDescent="0.4">
      <c r="A917" s="54" t="str">
        <f t="shared" si="973"/>
        <v>90+</v>
      </c>
      <c r="B917" s="55">
        <f t="shared" si="974"/>
        <v>27669</v>
      </c>
      <c r="C917" s="55">
        <f t="shared" si="953"/>
        <v>25392</v>
      </c>
      <c r="D917" s="55">
        <f t="shared" si="954"/>
        <v>91.8</v>
      </c>
      <c r="E917" s="55">
        <f t="shared" si="955"/>
        <v>24911</v>
      </c>
      <c r="F917" s="55"/>
      <c r="G917" s="55">
        <f t="shared" si="956"/>
        <v>90</v>
      </c>
      <c r="H917" s="55">
        <f t="shared" si="957"/>
        <v>50303</v>
      </c>
      <c r="J917" s="76" t="s">
        <v>324</v>
      </c>
      <c r="K917" s="24">
        <v>27669</v>
      </c>
      <c r="L917" s="24">
        <v>25442</v>
      </c>
      <c r="M917" s="76">
        <v>92</v>
      </c>
      <c r="N917" s="24">
        <v>24948</v>
      </c>
      <c r="O917" s="76">
        <v>90.2</v>
      </c>
      <c r="P917" s="87">
        <v>4176</v>
      </c>
      <c r="Q917" s="24">
        <v>54566</v>
      </c>
      <c r="S917" s="57" t="str">
        <f t="shared" si="964"/>
        <v>90+</v>
      </c>
      <c r="T917" s="56">
        <f t="shared" si="965"/>
        <v>50</v>
      </c>
      <c r="U917" s="56">
        <f t="shared" si="966"/>
        <v>37</v>
      </c>
      <c r="V917" s="55">
        <f t="shared" si="977"/>
        <v>4176</v>
      </c>
      <c r="W917" s="56">
        <f t="shared" si="968"/>
        <v>4263</v>
      </c>
      <c r="X917" s="62">
        <f t="shared" si="969"/>
        <v>4.5265254390729672E-3</v>
      </c>
      <c r="Y917" s="55">
        <f t="shared" si="970"/>
        <v>12.5</v>
      </c>
      <c r="Z917" s="55">
        <f t="shared" si="971"/>
        <v>9.25</v>
      </c>
      <c r="AA917" s="55">
        <f t="shared" si="971"/>
        <v>1044</v>
      </c>
      <c r="AB917" s="35">
        <f t="shared" si="976"/>
        <v>4</v>
      </c>
      <c r="AC917" s="51" t="s">
        <v>366</v>
      </c>
      <c r="AD917" s="2">
        <v>0.7</v>
      </c>
      <c r="AE917" s="48" t="str">
        <f t="shared" si="958"/>
        <v>90+</v>
      </c>
      <c r="AF917" s="45">
        <f t="shared" si="959"/>
        <v>27669</v>
      </c>
      <c r="AG917" s="45">
        <f t="shared" si="960"/>
        <v>25442</v>
      </c>
      <c r="AH917" s="45">
        <f t="shared" si="961"/>
        <v>24948</v>
      </c>
      <c r="AI917" s="46">
        <f t="shared" si="972"/>
        <v>494</v>
      </c>
      <c r="AJ917" s="1">
        <f t="shared" si="962"/>
        <v>50</v>
      </c>
      <c r="AK917" s="1">
        <f t="shared" si="963"/>
        <v>37</v>
      </c>
    </row>
    <row r="918" spans="1:37" ht="15" thickBot="1" x14ac:dyDescent="0.4">
      <c r="A918" s="54" t="str">
        <f t="shared" si="973"/>
        <v>Unknown</v>
      </c>
      <c r="B918" s="55" t="str">
        <f t="shared" si="974"/>
        <v>NA</v>
      </c>
      <c r="C918" s="55">
        <f t="shared" si="953"/>
        <v>64228</v>
      </c>
      <c r="D918" s="55" t="str">
        <f t="shared" si="954"/>
        <v>NA</v>
      </c>
      <c r="E918" s="55">
        <f t="shared" si="955"/>
        <v>25433</v>
      </c>
      <c r="F918" s="55"/>
      <c r="G918" s="55" t="str">
        <f t="shared" si="956"/>
        <v>NA</v>
      </c>
      <c r="H918" s="55">
        <f t="shared" si="957"/>
        <v>89661</v>
      </c>
      <c r="J918" s="75" t="s">
        <v>325</v>
      </c>
      <c r="K918" s="75" t="s">
        <v>326</v>
      </c>
      <c r="L918" s="22">
        <v>63937</v>
      </c>
      <c r="M918" s="75" t="s">
        <v>326</v>
      </c>
      <c r="N918" s="22">
        <v>24860</v>
      </c>
      <c r="O918" s="75" t="s">
        <v>326</v>
      </c>
      <c r="P918" s="86">
        <v>0</v>
      </c>
      <c r="Q918" s="22">
        <v>88797</v>
      </c>
      <c r="S918" s="54" t="str">
        <f t="shared" si="964"/>
        <v>Unknown</v>
      </c>
      <c r="T918" s="54">
        <f t="shared" si="965"/>
        <v>-291</v>
      </c>
      <c r="U918" s="54">
        <f t="shared" si="966"/>
        <v>-573</v>
      </c>
      <c r="V918" s="55">
        <f>P918-F918</f>
        <v>0</v>
      </c>
      <c r="W918" s="54">
        <f t="shared" si="968"/>
        <v>-864</v>
      </c>
      <c r="X918" s="58">
        <f t="shared" si="969"/>
        <v>-2.6344378055404672E-2</v>
      </c>
      <c r="Y918" s="55">
        <f t="shared" si="970"/>
        <v>-72.75</v>
      </c>
      <c r="Z918" s="55">
        <f t="shared" si="971"/>
        <v>-143.25</v>
      </c>
      <c r="AA918" s="55">
        <f t="shared" si="971"/>
        <v>0</v>
      </c>
      <c r="AB918" s="35">
        <f t="shared" si="976"/>
        <v>4</v>
      </c>
      <c r="AC918" s="50">
        <f>L920/K920</f>
        <v>0.6893425815720754</v>
      </c>
      <c r="AD918" s="2">
        <f>AC918/AD917</f>
        <v>0.98477511653153638</v>
      </c>
      <c r="AE918" s="47" t="str">
        <f t="shared" si="958"/>
        <v>Unknown</v>
      </c>
      <c r="AF918" s="45" t="str">
        <f t="shared" si="959"/>
        <v>NA</v>
      </c>
      <c r="AG918" s="45">
        <f t="shared" si="960"/>
        <v>63937</v>
      </c>
      <c r="AH918" s="45">
        <f t="shared" si="961"/>
        <v>24860</v>
      </c>
      <c r="AI918" s="45">
        <f t="shared" si="972"/>
        <v>39077</v>
      </c>
      <c r="AJ918" s="1">
        <f t="shared" si="962"/>
        <v>-291</v>
      </c>
      <c r="AK918" s="1">
        <f t="shared" si="963"/>
        <v>-573</v>
      </c>
    </row>
    <row r="919" spans="1:37" ht="15" thickBot="1" x14ac:dyDescent="0.4">
      <c r="A919" s="54" t="str">
        <f t="shared" si="973"/>
        <v>12+</v>
      </c>
      <c r="B919" s="55">
        <f t="shared" si="974"/>
        <v>3761140</v>
      </c>
      <c r="C919" s="55">
        <f t="shared" si="953"/>
        <v>2995338</v>
      </c>
      <c r="D919" s="55">
        <f t="shared" si="954"/>
        <v>79.599999999999994</v>
      </c>
      <c r="E919" s="55">
        <f t="shared" si="955"/>
        <v>2689686</v>
      </c>
      <c r="F919" s="55"/>
      <c r="G919" s="55">
        <f t="shared" si="956"/>
        <v>71.5</v>
      </c>
      <c r="H919" s="55">
        <f t="shared" si="957"/>
        <v>5685024</v>
      </c>
      <c r="J919" s="76" t="s">
        <v>327</v>
      </c>
      <c r="K919" s="24">
        <v>3761140</v>
      </c>
      <c r="L919" s="24">
        <v>3048195</v>
      </c>
      <c r="M919" s="76">
        <v>81</v>
      </c>
      <c r="N919" s="24">
        <v>2720223</v>
      </c>
      <c r="O919" s="76">
        <v>72.3</v>
      </c>
      <c r="P919" s="87">
        <v>48334</v>
      </c>
      <c r="Q919" s="24">
        <v>5816752</v>
      </c>
      <c r="S919" s="57" t="str">
        <f t="shared" si="964"/>
        <v>12+</v>
      </c>
      <c r="T919" s="60">
        <f>L919-C919</f>
        <v>52857</v>
      </c>
      <c r="U919" s="60">
        <f t="shared" si="966"/>
        <v>30537</v>
      </c>
      <c r="V919" s="60">
        <f>P919-F919</f>
        <v>48334</v>
      </c>
      <c r="W919" s="63">
        <f t="shared" si="968"/>
        <v>131728</v>
      </c>
      <c r="X919" s="62">
        <f t="shared" si="969"/>
        <v>4.7851711026615966</v>
      </c>
      <c r="Y919" s="60">
        <f t="shared" si="970"/>
        <v>13214.25</v>
      </c>
      <c r="Z919" s="60">
        <f t="shared" si="971"/>
        <v>7634.25</v>
      </c>
      <c r="AA919" s="60">
        <f t="shared" si="971"/>
        <v>12083.5</v>
      </c>
      <c r="AB919" s="35">
        <f t="shared" si="976"/>
        <v>4</v>
      </c>
      <c r="AC919" s="51" t="s">
        <v>367</v>
      </c>
      <c r="AD919" s="2">
        <v>0.7</v>
      </c>
      <c r="AE919" s="35"/>
      <c r="AF919" s="35"/>
      <c r="AG919" s="38"/>
      <c r="AH919" s="35"/>
      <c r="AI919" s="35"/>
      <c r="AJ919" s="35"/>
      <c r="AK919" s="35"/>
    </row>
    <row r="920" spans="1:37" x14ac:dyDescent="0.35">
      <c r="A920" s="54" t="str">
        <f t="shared" si="973"/>
        <v>ALL</v>
      </c>
      <c r="B920" s="55">
        <f t="shared" si="974"/>
        <v>4421887</v>
      </c>
      <c r="C920" s="55">
        <f t="shared" si="953"/>
        <v>2995338</v>
      </c>
      <c r="D920" s="55">
        <f t="shared" si="954"/>
        <v>67.7</v>
      </c>
      <c r="E920" s="55">
        <f t="shared" si="955"/>
        <v>2689686</v>
      </c>
      <c r="F920" s="55"/>
      <c r="G920" s="55">
        <f t="shared" si="956"/>
        <v>60.8</v>
      </c>
      <c r="H920" s="55">
        <f t="shared" si="957"/>
        <v>5685024</v>
      </c>
      <c r="J920" s="75" t="s">
        <v>328</v>
      </c>
      <c r="K920" s="22">
        <v>4421887</v>
      </c>
      <c r="L920" s="22">
        <v>3048195</v>
      </c>
      <c r="M920" s="75">
        <v>68.900000000000006</v>
      </c>
      <c r="N920" s="22">
        <v>2720223</v>
      </c>
      <c r="O920" s="75">
        <v>61.5</v>
      </c>
      <c r="P920" s="87">
        <v>48334</v>
      </c>
      <c r="Q920" s="22">
        <v>5816752</v>
      </c>
      <c r="S920" s="54" t="str">
        <f t="shared" si="964"/>
        <v>ALL</v>
      </c>
      <c r="T920" s="60">
        <f t="shared" ref="T920" si="978">L920-C920</f>
        <v>52857</v>
      </c>
      <c r="U920" s="60">
        <f t="shared" si="966"/>
        <v>30537</v>
      </c>
      <c r="V920" s="60">
        <f>P920-F920</f>
        <v>48334</v>
      </c>
      <c r="W920" s="63">
        <f t="shared" si="968"/>
        <v>131728</v>
      </c>
      <c r="X920" s="58">
        <f t="shared" si="969"/>
        <v>4.7851711026615966</v>
      </c>
      <c r="Y920" s="60">
        <f t="shared" si="970"/>
        <v>13214.25</v>
      </c>
      <c r="Z920" s="60">
        <f t="shared" si="971"/>
        <v>7634.25</v>
      </c>
      <c r="AA920" s="60">
        <f t="shared" si="971"/>
        <v>12083.5</v>
      </c>
      <c r="AB920" s="35">
        <f t="shared" si="976"/>
        <v>4</v>
      </c>
      <c r="AC920" s="50">
        <f>N920/K920</f>
        <v>0.61517243656384701</v>
      </c>
      <c r="AD920" s="2">
        <f>AC920/AD919</f>
        <v>0.8788177665197815</v>
      </c>
      <c r="AE920" s="35"/>
      <c r="AF920" s="35"/>
      <c r="AG920" s="2">
        <f>T919/L919</f>
        <v>1.7340426055419682E-2</v>
      </c>
      <c r="AH920" s="2">
        <f>U919/N919</f>
        <v>1.1225917875115387E-2</v>
      </c>
      <c r="AI920" s="2">
        <f>W919/Q919</f>
        <v>2.2646315331992836E-2</v>
      </c>
      <c r="AJ920" s="35"/>
      <c r="AK920" s="35"/>
    </row>
    <row r="921" spans="1:37" x14ac:dyDescent="0.35">
      <c r="A921" s="110">
        <f>J898</f>
        <v>44458</v>
      </c>
      <c r="B921" s="110"/>
      <c r="C921" s="110"/>
      <c r="D921" s="110"/>
      <c r="E921" s="110"/>
      <c r="F921" s="110"/>
      <c r="G921" s="110"/>
      <c r="H921" s="110"/>
      <c r="J921" s="109">
        <v>44460</v>
      </c>
      <c r="K921" s="109"/>
      <c r="L921" s="109"/>
      <c r="M921" s="109"/>
      <c r="N921" s="109"/>
      <c r="O921" s="109"/>
      <c r="P921" s="109"/>
      <c r="Q921" s="109"/>
      <c r="S921" s="113" t="str">
        <f>"Change " &amp; TEXT(A921,"DDDD MMM DD, YYYY") &amp; " -  " &amp;TEXT(J921,"DDDD MMM DD, YYYY")</f>
        <v>Change Sunday Sep 19, 2021 -  Tuesday Sep 21, 2021</v>
      </c>
      <c r="T921" s="113"/>
      <c r="U921" s="113"/>
      <c r="V921" s="113"/>
      <c r="W921" s="113"/>
      <c r="X921" s="113"/>
      <c r="Y921" s="113"/>
      <c r="Z921" s="113"/>
      <c r="AA921" s="88"/>
      <c r="AB921" s="35"/>
      <c r="AC921" s="65">
        <f>J921</f>
        <v>44460</v>
      </c>
      <c r="AD921" s="35"/>
      <c r="AE921" s="35"/>
      <c r="AF921" s="35"/>
      <c r="AG921" s="35"/>
      <c r="AH921" s="35"/>
      <c r="AI921" s="35"/>
      <c r="AJ921" s="35"/>
      <c r="AK921" s="35"/>
    </row>
    <row r="922" spans="1:37" ht="36" thickBot="1" x14ac:dyDescent="0.4">
      <c r="A922" s="53" t="str">
        <f>J899</f>
        <v>Age group</v>
      </c>
      <c r="B922" s="53" t="str">
        <f t="shared" ref="B922" si="979">K899</f>
        <v>Population</v>
      </c>
      <c r="C922" s="53" t="str">
        <f t="shared" ref="C922:C943" si="980">L899</f>
        <v>At least 1 dose</v>
      </c>
      <c r="D922" s="53" t="str">
        <f t="shared" ref="D922:D943" si="981">M899</f>
        <v>% of population with at least 1 dose</v>
      </c>
      <c r="E922" s="53" t="str">
        <f t="shared" ref="E922:E943" si="982">N899</f>
        <v>2 doses</v>
      </c>
      <c r="F922" s="53" t="str">
        <f>P899</f>
        <v>3 doses</v>
      </c>
      <c r="G922" s="53" t="str">
        <f t="shared" ref="G922:G943" si="983">O899</f>
        <v>% of population fully vaccinated</v>
      </c>
      <c r="H922" s="53" t="str">
        <f t="shared" ref="H922:H943" si="984">Q899</f>
        <v>Total administered</v>
      </c>
      <c r="J922" s="25" t="s">
        <v>305</v>
      </c>
      <c r="K922" s="25" t="s">
        <v>2</v>
      </c>
      <c r="L922" s="25" t="s">
        <v>368</v>
      </c>
      <c r="M922" s="25" t="s">
        <v>306</v>
      </c>
      <c r="N922" s="25" t="s">
        <v>369</v>
      </c>
      <c r="O922" s="25" t="s">
        <v>307</v>
      </c>
      <c r="P922" s="25" t="s">
        <v>389</v>
      </c>
      <c r="Q922" s="25" t="s">
        <v>304</v>
      </c>
      <c r="S922" s="53" t="s">
        <v>305</v>
      </c>
      <c r="T922" s="53" t="s">
        <v>302</v>
      </c>
      <c r="U922" s="53" t="s">
        <v>303</v>
      </c>
      <c r="V922" s="53" t="s">
        <v>390</v>
      </c>
      <c r="W922" s="53" t="s">
        <v>304</v>
      </c>
      <c r="X922" s="53" t="s">
        <v>335</v>
      </c>
      <c r="Y922" s="53" t="s">
        <v>336</v>
      </c>
      <c r="Z922" s="53" t="s">
        <v>337</v>
      </c>
      <c r="AA922" s="53" t="s">
        <v>391</v>
      </c>
      <c r="AB922" s="35"/>
      <c r="AC922" s="49" t="s">
        <v>365</v>
      </c>
      <c r="AD922" s="64"/>
      <c r="AE922" s="47" t="str">
        <f t="shared" ref="AE922:AE941" si="985">J922</f>
        <v>Age group</v>
      </c>
      <c r="AF922" s="47" t="str">
        <f t="shared" ref="AF922:AF941" si="986">K922</f>
        <v>Population</v>
      </c>
      <c r="AG922" s="47" t="str">
        <f t="shared" ref="AG922:AG941" si="987">L922</f>
        <v>At least 1 dose</v>
      </c>
      <c r="AH922" s="47" t="str">
        <f t="shared" ref="AH922:AH941" si="988">N922</f>
        <v>2 doses</v>
      </c>
      <c r="AI922" s="47" t="s">
        <v>334</v>
      </c>
      <c r="AJ922" s="47" t="str">
        <f t="shared" ref="AJ922:AJ941" si="989">T922</f>
        <v>Dose 1</v>
      </c>
      <c r="AK922" s="47" t="str">
        <f t="shared" ref="AK922:AK941" si="990">U922</f>
        <v>Dose 2</v>
      </c>
    </row>
    <row r="923" spans="1:37" ht="15" thickBot="1" x14ac:dyDescent="0.4">
      <c r="A923" s="54" t="str">
        <f>J900</f>
        <v>00-11</v>
      </c>
      <c r="B923" s="55">
        <f>K900</f>
        <v>660747</v>
      </c>
      <c r="C923" s="55">
        <f t="shared" si="980"/>
        <v>0</v>
      </c>
      <c r="D923" s="55">
        <f t="shared" si="981"/>
        <v>0</v>
      </c>
      <c r="E923" s="55">
        <f t="shared" si="982"/>
        <v>0</v>
      </c>
      <c r="F923" s="55">
        <f>P900</f>
        <v>0</v>
      </c>
      <c r="G923" s="55">
        <f t="shared" si="983"/>
        <v>0</v>
      </c>
      <c r="H923" s="55">
        <f t="shared" si="984"/>
        <v>0</v>
      </c>
      <c r="J923" s="75" t="s">
        <v>308</v>
      </c>
      <c r="K923" s="22">
        <v>660747</v>
      </c>
      <c r="L923" s="75">
        <v>0</v>
      </c>
      <c r="M923" s="75">
        <v>0</v>
      </c>
      <c r="N923" s="75">
        <v>0</v>
      </c>
      <c r="O923" s="75">
        <v>0</v>
      </c>
      <c r="P923" s="75">
        <v>0</v>
      </c>
      <c r="Q923" s="75">
        <v>0</v>
      </c>
      <c r="S923" s="54" t="str">
        <f t="shared" ref="S923:S943" si="991">A923</f>
        <v>00-11</v>
      </c>
      <c r="T923" s="55">
        <f t="shared" ref="T923:T941" si="992">L923-C923</f>
        <v>0</v>
      </c>
      <c r="U923" s="55">
        <f t="shared" ref="U923:U943" si="993">N923-E923</f>
        <v>0</v>
      </c>
      <c r="V923" s="55">
        <f t="shared" ref="V923" si="994">P923-F923</f>
        <v>0</v>
      </c>
      <c r="W923" s="55">
        <f t="shared" ref="W923:W943" si="995">Q923-H923</f>
        <v>0</v>
      </c>
      <c r="X923" s="58">
        <f t="shared" ref="X923:X943" si="996">T923/T$299</f>
        <v>0</v>
      </c>
      <c r="Y923" s="55">
        <f t="shared" ref="Y923:Y943" si="997">T923/$AB923</f>
        <v>0</v>
      </c>
      <c r="Z923" s="55">
        <f t="shared" ref="Z923:AA943" si="998">U923/$AB923</f>
        <v>0</v>
      </c>
      <c r="AA923" s="55">
        <f t="shared" si="998"/>
        <v>0</v>
      </c>
      <c r="AB923" s="35">
        <f>IF(DATEDIF(A921,J921,"D")&lt;1,1,DATEDIF(A921,J921,"D"))</f>
        <v>2</v>
      </c>
      <c r="AC923" s="51" t="s">
        <v>366</v>
      </c>
      <c r="AD923" s="2">
        <v>0.7</v>
      </c>
      <c r="AE923" s="47" t="str">
        <f t="shared" si="985"/>
        <v>00-11</v>
      </c>
      <c r="AF923" s="45">
        <f t="shared" si="986"/>
        <v>660747</v>
      </c>
      <c r="AG923" s="45">
        <f t="shared" si="987"/>
        <v>0</v>
      </c>
      <c r="AH923" s="45">
        <f t="shared" si="988"/>
        <v>0</v>
      </c>
      <c r="AI923" s="45">
        <f t="shared" ref="AI923:AI941" si="999">AG923-AH923</f>
        <v>0</v>
      </c>
      <c r="AJ923" s="1">
        <f t="shared" si="989"/>
        <v>0</v>
      </c>
      <c r="AK923" s="1">
        <f t="shared" si="990"/>
        <v>0</v>
      </c>
    </row>
    <row r="924" spans="1:37" ht="15" thickBot="1" x14ac:dyDescent="0.4">
      <c r="A924" s="54" t="str">
        <f t="shared" ref="A924:A943" si="1000">J901</f>
        <v>12-14</v>
      </c>
      <c r="B924" s="55">
        <f t="shared" ref="B924:B943" si="1001">K901</f>
        <v>162530</v>
      </c>
      <c r="C924" s="60">
        <f t="shared" si="980"/>
        <v>117008</v>
      </c>
      <c r="D924" s="55">
        <f t="shared" si="981"/>
        <v>72</v>
      </c>
      <c r="E924" s="60">
        <f t="shared" si="982"/>
        <v>100181</v>
      </c>
      <c r="F924" s="55">
        <f t="shared" ref="F924:F943" si="1002">P901</f>
        <v>21</v>
      </c>
      <c r="G924" s="55">
        <f t="shared" si="983"/>
        <v>61.6</v>
      </c>
      <c r="H924" s="55">
        <f t="shared" si="984"/>
        <v>217210</v>
      </c>
      <c r="J924" s="82" t="str">
        <f t="shared" ref="J924" si="1003">S901</f>
        <v>12-14</v>
      </c>
      <c r="K924" s="24">
        <v>162530</v>
      </c>
      <c r="L924" s="24">
        <v>118647</v>
      </c>
      <c r="M924" s="76">
        <v>73</v>
      </c>
      <c r="N924" s="24">
        <v>100855</v>
      </c>
      <c r="O924" s="76">
        <v>62</v>
      </c>
      <c r="P924" s="76">
        <v>21</v>
      </c>
      <c r="Q924" s="24">
        <v>219523</v>
      </c>
      <c r="S924" s="59" t="str">
        <f t="shared" si="991"/>
        <v>12-14</v>
      </c>
      <c r="T924" s="60">
        <f t="shared" si="992"/>
        <v>1639</v>
      </c>
      <c r="U924" s="60">
        <f t="shared" si="993"/>
        <v>674</v>
      </c>
      <c r="V924" s="60">
        <f>P924-F924</f>
        <v>0</v>
      </c>
      <c r="W924" s="60">
        <f t="shared" si="995"/>
        <v>2313</v>
      </c>
      <c r="X924" s="61">
        <f t="shared" si="996"/>
        <v>0.14837950389281188</v>
      </c>
      <c r="Y924" s="60">
        <f t="shared" si="997"/>
        <v>819.5</v>
      </c>
      <c r="Z924" s="60">
        <f t="shared" si="998"/>
        <v>337</v>
      </c>
      <c r="AA924" s="60">
        <f t="shared" si="998"/>
        <v>0</v>
      </c>
      <c r="AB924" s="35">
        <f>AB923</f>
        <v>2</v>
      </c>
      <c r="AC924" s="50">
        <f>C942/B942</f>
        <v>0.81044443971774516</v>
      </c>
      <c r="AD924" s="2">
        <f>AC924/AD923</f>
        <v>1.1577777710253503</v>
      </c>
      <c r="AE924" s="47" t="str">
        <f t="shared" si="985"/>
        <v>12-14</v>
      </c>
      <c r="AF924" s="45">
        <f t="shared" si="986"/>
        <v>162530</v>
      </c>
      <c r="AG924" s="45">
        <f t="shared" si="987"/>
        <v>118647</v>
      </c>
      <c r="AH924" s="45">
        <f t="shared" si="988"/>
        <v>100855</v>
      </c>
      <c r="AI924" s="45">
        <f t="shared" si="999"/>
        <v>17792</v>
      </c>
      <c r="AJ924" s="1">
        <f t="shared" si="989"/>
        <v>1639</v>
      </c>
      <c r="AK924" s="1">
        <f t="shared" si="990"/>
        <v>674</v>
      </c>
    </row>
    <row r="925" spans="1:37" ht="15" thickBot="1" x14ac:dyDescent="0.4">
      <c r="A925" s="54" t="str">
        <f t="shared" si="1000"/>
        <v>15-19</v>
      </c>
      <c r="B925" s="55">
        <f t="shared" si="1001"/>
        <v>256743</v>
      </c>
      <c r="C925" s="60">
        <f t="shared" si="980"/>
        <v>188395</v>
      </c>
      <c r="D925" s="55">
        <f t="shared" si="981"/>
        <v>73.400000000000006</v>
      </c>
      <c r="E925" s="60">
        <f t="shared" si="982"/>
        <v>162155</v>
      </c>
      <c r="F925" s="55">
        <f t="shared" si="1002"/>
        <v>97</v>
      </c>
      <c r="G925" s="55">
        <f t="shared" si="983"/>
        <v>63.2</v>
      </c>
      <c r="H925" s="55">
        <f t="shared" si="984"/>
        <v>350647</v>
      </c>
      <c r="J925" s="75" t="s">
        <v>309</v>
      </c>
      <c r="K925" s="22">
        <v>256743</v>
      </c>
      <c r="L925" s="22">
        <v>191225</v>
      </c>
      <c r="M925" s="75">
        <v>74.5</v>
      </c>
      <c r="N925" s="22">
        <v>163607</v>
      </c>
      <c r="O925" s="75">
        <v>63.7</v>
      </c>
      <c r="P925" s="75">
        <v>103</v>
      </c>
      <c r="Q925" s="22">
        <v>354935</v>
      </c>
      <c r="S925" s="54" t="str">
        <f t="shared" si="991"/>
        <v>15-19</v>
      </c>
      <c r="T925" s="60">
        <f t="shared" si="992"/>
        <v>2830</v>
      </c>
      <c r="U925" s="60">
        <f t="shared" si="993"/>
        <v>1452</v>
      </c>
      <c r="V925" s="60">
        <f>P925-F925</f>
        <v>6</v>
      </c>
      <c r="W925" s="60">
        <f t="shared" si="995"/>
        <v>4288</v>
      </c>
      <c r="X925" s="61">
        <f t="shared" si="996"/>
        <v>0.25620133985152999</v>
      </c>
      <c r="Y925" s="60">
        <f t="shared" si="997"/>
        <v>1415</v>
      </c>
      <c r="Z925" s="60">
        <f t="shared" si="998"/>
        <v>726</v>
      </c>
      <c r="AA925" s="60">
        <f t="shared" si="998"/>
        <v>3</v>
      </c>
      <c r="AB925" s="35">
        <f t="shared" ref="AB925:AB943" si="1004">AB924</f>
        <v>2</v>
      </c>
      <c r="AC925" s="52" t="s">
        <v>367</v>
      </c>
      <c r="AD925" s="2">
        <v>0.7</v>
      </c>
      <c r="AE925" s="47" t="str">
        <f t="shared" si="985"/>
        <v>15-19</v>
      </c>
      <c r="AF925" s="45">
        <f t="shared" si="986"/>
        <v>256743</v>
      </c>
      <c r="AG925" s="45">
        <f t="shared" si="987"/>
        <v>191225</v>
      </c>
      <c r="AH925" s="45">
        <f t="shared" si="988"/>
        <v>163607</v>
      </c>
      <c r="AI925" s="45">
        <f t="shared" si="999"/>
        <v>27618</v>
      </c>
      <c r="AJ925" s="1">
        <f t="shared" si="989"/>
        <v>2830</v>
      </c>
      <c r="AK925" s="1">
        <f t="shared" si="990"/>
        <v>1452</v>
      </c>
    </row>
    <row r="926" spans="1:37" ht="15" thickBot="1" x14ac:dyDescent="0.4">
      <c r="A926" s="54" t="str">
        <f t="shared" si="1000"/>
        <v>20-24</v>
      </c>
      <c r="B926" s="55">
        <f t="shared" si="1001"/>
        <v>277328</v>
      </c>
      <c r="C926" s="55">
        <f t="shared" si="980"/>
        <v>197950</v>
      </c>
      <c r="D926" s="55">
        <f t="shared" si="981"/>
        <v>71.400000000000006</v>
      </c>
      <c r="E926" s="55">
        <f t="shared" si="982"/>
        <v>163250</v>
      </c>
      <c r="F926" s="55">
        <f t="shared" si="1002"/>
        <v>152</v>
      </c>
      <c r="G926" s="55">
        <f t="shared" si="983"/>
        <v>58.9</v>
      </c>
      <c r="H926" s="55">
        <f t="shared" si="984"/>
        <v>361352</v>
      </c>
      <c r="J926" s="76" t="s">
        <v>310</v>
      </c>
      <c r="K926" s="24">
        <v>277328</v>
      </c>
      <c r="L926" s="24">
        <v>201471</v>
      </c>
      <c r="M926" s="76">
        <v>72.7</v>
      </c>
      <c r="N926" s="24">
        <v>165359</v>
      </c>
      <c r="O926" s="76">
        <v>59.6</v>
      </c>
      <c r="P926" s="76">
        <v>174</v>
      </c>
      <c r="Q926" s="24">
        <v>367004</v>
      </c>
      <c r="S926" s="57" t="str">
        <f t="shared" si="991"/>
        <v>20-24</v>
      </c>
      <c r="T926" s="56">
        <f t="shared" si="992"/>
        <v>3521</v>
      </c>
      <c r="U926" s="56">
        <f t="shared" si="993"/>
        <v>2109</v>
      </c>
      <c r="V926" s="55">
        <f t="shared" ref="V926:V940" si="1005">P926-F926</f>
        <v>22</v>
      </c>
      <c r="W926" s="56">
        <f t="shared" si="995"/>
        <v>5652</v>
      </c>
      <c r="X926" s="62">
        <f t="shared" si="996"/>
        <v>0.31875792141951836</v>
      </c>
      <c r="Y926" s="55">
        <f t="shared" si="997"/>
        <v>1760.5</v>
      </c>
      <c r="Z926" s="55">
        <f t="shared" si="998"/>
        <v>1054.5</v>
      </c>
      <c r="AA926" s="55">
        <f t="shared" si="998"/>
        <v>11</v>
      </c>
      <c r="AB926" s="35">
        <f t="shared" si="1004"/>
        <v>2</v>
      </c>
      <c r="AC926" s="50">
        <f>E942/B942</f>
        <v>0.72324428231865867</v>
      </c>
      <c r="AD926" s="2">
        <f>AC926/AD925</f>
        <v>1.0332061175980838</v>
      </c>
      <c r="AE926" s="47" t="str">
        <f t="shared" si="985"/>
        <v>20-24</v>
      </c>
      <c r="AF926" s="45">
        <f t="shared" si="986"/>
        <v>277328</v>
      </c>
      <c r="AG926" s="45">
        <f t="shared" si="987"/>
        <v>201471</v>
      </c>
      <c r="AH926" s="45">
        <f t="shared" si="988"/>
        <v>165359</v>
      </c>
      <c r="AI926" s="45">
        <f t="shared" si="999"/>
        <v>36112</v>
      </c>
      <c r="AJ926" s="1">
        <f t="shared" si="989"/>
        <v>3521</v>
      </c>
      <c r="AK926" s="1">
        <f t="shared" si="990"/>
        <v>2109</v>
      </c>
    </row>
    <row r="927" spans="1:37" ht="15" thickBot="1" x14ac:dyDescent="0.4">
      <c r="A927" s="54" t="str">
        <f t="shared" si="1000"/>
        <v>25-29</v>
      </c>
      <c r="B927" s="55">
        <f t="shared" si="1001"/>
        <v>314508</v>
      </c>
      <c r="C927" s="55">
        <f t="shared" si="980"/>
        <v>216683</v>
      </c>
      <c r="D927" s="55">
        <f t="shared" si="981"/>
        <v>68.900000000000006</v>
      </c>
      <c r="E927" s="55">
        <f t="shared" si="982"/>
        <v>181530</v>
      </c>
      <c r="F927" s="55">
        <f t="shared" si="1002"/>
        <v>257</v>
      </c>
      <c r="G927" s="55">
        <f t="shared" si="983"/>
        <v>57.7</v>
      </c>
      <c r="H927" s="55">
        <f t="shared" si="984"/>
        <v>398470</v>
      </c>
      <c r="J927" s="75" t="s">
        <v>311</v>
      </c>
      <c r="K927" s="22">
        <v>314508</v>
      </c>
      <c r="L927" s="22">
        <v>220012</v>
      </c>
      <c r="M927" s="75">
        <v>70</v>
      </c>
      <c r="N927" s="22">
        <v>183630</v>
      </c>
      <c r="O927" s="75">
        <v>58.4</v>
      </c>
      <c r="P927" s="75">
        <v>275</v>
      </c>
      <c r="Q927" s="22">
        <v>403917</v>
      </c>
      <c r="S927" s="54" t="str">
        <f t="shared" si="991"/>
        <v>25-29</v>
      </c>
      <c r="T927" s="55">
        <f t="shared" si="992"/>
        <v>3329</v>
      </c>
      <c r="U927" s="55">
        <f t="shared" si="993"/>
        <v>2100</v>
      </c>
      <c r="V927" s="55">
        <f t="shared" si="1005"/>
        <v>18</v>
      </c>
      <c r="W927" s="55">
        <f t="shared" si="995"/>
        <v>5447</v>
      </c>
      <c r="X927" s="58">
        <f t="shared" si="996"/>
        <v>0.30137606373347819</v>
      </c>
      <c r="Y927" s="55">
        <f t="shared" si="997"/>
        <v>1664.5</v>
      </c>
      <c r="Z927" s="55">
        <f t="shared" si="998"/>
        <v>1050</v>
      </c>
      <c r="AA927" s="55">
        <f t="shared" si="998"/>
        <v>9</v>
      </c>
      <c r="AB927" s="35">
        <f t="shared" si="1004"/>
        <v>2</v>
      </c>
      <c r="AC927" s="49" t="s">
        <v>363</v>
      </c>
      <c r="AD927" s="35"/>
      <c r="AE927" s="47" t="str">
        <f t="shared" si="985"/>
        <v>25-29</v>
      </c>
      <c r="AF927" s="45">
        <f t="shared" si="986"/>
        <v>314508</v>
      </c>
      <c r="AG927" s="45">
        <f t="shared" si="987"/>
        <v>220012</v>
      </c>
      <c r="AH927" s="45">
        <f t="shared" si="988"/>
        <v>183630</v>
      </c>
      <c r="AI927" s="45">
        <f t="shared" si="999"/>
        <v>36382</v>
      </c>
      <c r="AJ927" s="1">
        <f t="shared" si="989"/>
        <v>3329</v>
      </c>
      <c r="AK927" s="1">
        <f t="shared" si="990"/>
        <v>2100</v>
      </c>
    </row>
    <row r="928" spans="1:37" ht="15" thickBot="1" x14ac:dyDescent="0.4">
      <c r="A928" s="54" t="str">
        <f t="shared" si="1000"/>
        <v>30-34</v>
      </c>
      <c r="B928" s="55">
        <f t="shared" si="1001"/>
        <v>356228</v>
      </c>
      <c r="C928" s="55">
        <f t="shared" si="980"/>
        <v>253548</v>
      </c>
      <c r="D928" s="55">
        <f t="shared" si="981"/>
        <v>71.2</v>
      </c>
      <c r="E928" s="55">
        <f t="shared" si="982"/>
        <v>218057</v>
      </c>
      <c r="F928" s="55">
        <f t="shared" si="1002"/>
        <v>417</v>
      </c>
      <c r="G928" s="55">
        <f t="shared" si="983"/>
        <v>61.2</v>
      </c>
      <c r="H928" s="55">
        <f t="shared" si="984"/>
        <v>472022</v>
      </c>
      <c r="J928" s="76" t="s">
        <v>312</v>
      </c>
      <c r="K928" s="24">
        <v>356228</v>
      </c>
      <c r="L928" s="24">
        <v>256991</v>
      </c>
      <c r="M928" s="76">
        <v>72.099999999999994</v>
      </c>
      <c r="N928" s="24">
        <v>220158</v>
      </c>
      <c r="O928" s="76">
        <v>61.8</v>
      </c>
      <c r="P928" s="76">
        <v>453</v>
      </c>
      <c r="Q928" s="24">
        <v>477602</v>
      </c>
      <c r="S928" s="57" t="str">
        <f t="shared" si="991"/>
        <v>30-34</v>
      </c>
      <c r="T928" s="56">
        <f t="shared" si="992"/>
        <v>3443</v>
      </c>
      <c r="U928" s="56">
        <f t="shared" si="993"/>
        <v>2101</v>
      </c>
      <c r="V928" s="55">
        <f t="shared" si="1005"/>
        <v>36</v>
      </c>
      <c r="W928" s="56">
        <f t="shared" si="995"/>
        <v>5580</v>
      </c>
      <c r="X928" s="62">
        <f t="shared" si="996"/>
        <v>0.31169654173456457</v>
      </c>
      <c r="Y928" s="55">
        <f t="shared" si="997"/>
        <v>1721.5</v>
      </c>
      <c r="Z928" s="55">
        <f t="shared" si="998"/>
        <v>1050.5</v>
      </c>
      <c r="AA928" s="55">
        <f t="shared" si="998"/>
        <v>18</v>
      </c>
      <c r="AB928" s="35">
        <f t="shared" si="1004"/>
        <v>2</v>
      </c>
      <c r="AC928" s="51" t="s">
        <v>366</v>
      </c>
      <c r="AD928" s="2">
        <v>0.7</v>
      </c>
      <c r="AE928" s="47" t="str">
        <f t="shared" si="985"/>
        <v>30-34</v>
      </c>
      <c r="AF928" s="45">
        <f t="shared" si="986"/>
        <v>356228</v>
      </c>
      <c r="AG928" s="45">
        <f t="shared" si="987"/>
        <v>256991</v>
      </c>
      <c r="AH928" s="45">
        <f t="shared" si="988"/>
        <v>220158</v>
      </c>
      <c r="AI928" s="45">
        <f t="shared" si="999"/>
        <v>36833</v>
      </c>
      <c r="AJ928" s="1">
        <f t="shared" si="989"/>
        <v>3443</v>
      </c>
      <c r="AK928" s="1">
        <f t="shared" si="990"/>
        <v>2101</v>
      </c>
    </row>
    <row r="929" spans="1:37" ht="15" thickBot="1" x14ac:dyDescent="0.4">
      <c r="A929" s="54" t="str">
        <f t="shared" si="1000"/>
        <v>35-39</v>
      </c>
      <c r="B929" s="55">
        <f t="shared" si="1001"/>
        <v>359302</v>
      </c>
      <c r="C929" s="55">
        <f t="shared" si="980"/>
        <v>270712</v>
      </c>
      <c r="D929" s="55">
        <f t="shared" si="981"/>
        <v>75.3</v>
      </c>
      <c r="E929" s="55">
        <f t="shared" si="982"/>
        <v>237854</v>
      </c>
      <c r="F929" s="55">
        <f t="shared" si="1002"/>
        <v>790</v>
      </c>
      <c r="G929" s="55">
        <f t="shared" si="983"/>
        <v>66.2</v>
      </c>
      <c r="H929" s="55">
        <f t="shared" si="984"/>
        <v>509356</v>
      </c>
      <c r="J929" s="75" t="s">
        <v>313</v>
      </c>
      <c r="K929" s="22">
        <v>359302</v>
      </c>
      <c r="L929" s="22">
        <v>273913</v>
      </c>
      <c r="M929" s="75">
        <v>76.2</v>
      </c>
      <c r="N929" s="22">
        <v>239812</v>
      </c>
      <c r="O929" s="75">
        <v>66.7</v>
      </c>
      <c r="P929" s="75">
        <v>873</v>
      </c>
      <c r="Q929" s="22">
        <v>514598</v>
      </c>
      <c r="S929" s="54" t="str">
        <f t="shared" si="991"/>
        <v>35-39</v>
      </c>
      <c r="T929" s="55">
        <f t="shared" si="992"/>
        <v>3201</v>
      </c>
      <c r="U929" s="55">
        <f t="shared" si="993"/>
        <v>1958</v>
      </c>
      <c r="V929" s="55">
        <f t="shared" si="1005"/>
        <v>83</v>
      </c>
      <c r="W929" s="55">
        <f t="shared" si="995"/>
        <v>5242</v>
      </c>
      <c r="X929" s="58">
        <f t="shared" si="996"/>
        <v>0.2897881586094514</v>
      </c>
      <c r="Y929" s="55">
        <f t="shared" si="997"/>
        <v>1600.5</v>
      </c>
      <c r="Z929" s="55">
        <f t="shared" si="998"/>
        <v>979</v>
      </c>
      <c r="AA929" s="55">
        <f t="shared" si="998"/>
        <v>41.5</v>
      </c>
      <c r="AB929" s="35">
        <f t="shared" si="1004"/>
        <v>2</v>
      </c>
      <c r="AC929" s="50">
        <f>C943/B943</f>
        <v>0.6893425815720754</v>
      </c>
      <c r="AD929" s="2">
        <f>AC929/AD928</f>
        <v>0.98477511653153638</v>
      </c>
      <c r="AE929" s="47" t="str">
        <f t="shared" si="985"/>
        <v>35-39</v>
      </c>
      <c r="AF929" s="45">
        <f t="shared" si="986"/>
        <v>359302</v>
      </c>
      <c r="AG929" s="45">
        <f t="shared" si="987"/>
        <v>273913</v>
      </c>
      <c r="AH929" s="45">
        <f t="shared" si="988"/>
        <v>239812</v>
      </c>
      <c r="AI929" s="45">
        <f t="shared" si="999"/>
        <v>34101</v>
      </c>
      <c r="AJ929" s="1">
        <f t="shared" si="989"/>
        <v>3201</v>
      </c>
      <c r="AK929" s="1">
        <f t="shared" si="990"/>
        <v>1958</v>
      </c>
    </row>
    <row r="930" spans="1:37" ht="15" thickBot="1" x14ac:dyDescent="0.4">
      <c r="A930" s="54" t="str">
        <f t="shared" si="1000"/>
        <v>40-44</v>
      </c>
      <c r="B930" s="55">
        <f t="shared" si="1001"/>
        <v>319889</v>
      </c>
      <c r="C930" s="55">
        <f t="shared" si="980"/>
        <v>251065</v>
      </c>
      <c r="D930" s="55">
        <f t="shared" si="981"/>
        <v>78.5</v>
      </c>
      <c r="E930" s="55">
        <f t="shared" si="982"/>
        <v>225877</v>
      </c>
      <c r="F930" s="55">
        <f t="shared" si="1002"/>
        <v>4022</v>
      </c>
      <c r="G930" s="55">
        <f t="shared" si="983"/>
        <v>70.599999999999994</v>
      </c>
      <c r="H930" s="55">
        <f t="shared" si="984"/>
        <v>480964</v>
      </c>
      <c r="J930" s="76" t="s">
        <v>314</v>
      </c>
      <c r="K930" s="24">
        <v>319889</v>
      </c>
      <c r="L930" s="24">
        <v>253693</v>
      </c>
      <c r="M930" s="76">
        <v>79.3</v>
      </c>
      <c r="N930" s="24">
        <v>227491</v>
      </c>
      <c r="O930" s="76">
        <v>71.099999999999994</v>
      </c>
      <c r="P930" s="24">
        <v>4396</v>
      </c>
      <c r="Q930" s="24">
        <v>485580</v>
      </c>
      <c r="S930" s="57" t="str">
        <f t="shared" si="991"/>
        <v>40-44</v>
      </c>
      <c r="T930" s="56">
        <f t="shared" si="992"/>
        <v>2628</v>
      </c>
      <c r="U930" s="56">
        <f t="shared" si="993"/>
        <v>1614</v>
      </c>
      <c r="V930" s="55">
        <f t="shared" si="1005"/>
        <v>374</v>
      </c>
      <c r="W930" s="56">
        <f t="shared" si="995"/>
        <v>4616</v>
      </c>
      <c r="X930" s="62">
        <f t="shared" si="996"/>
        <v>0.23791417707767518</v>
      </c>
      <c r="Y930" s="55">
        <f t="shared" si="997"/>
        <v>1314</v>
      </c>
      <c r="Z930" s="55">
        <f t="shared" si="998"/>
        <v>807</v>
      </c>
      <c r="AA930" s="55">
        <f t="shared" si="998"/>
        <v>187</v>
      </c>
      <c r="AB930" s="35">
        <f t="shared" si="1004"/>
        <v>2</v>
      </c>
      <c r="AC930" s="52" t="s">
        <v>367</v>
      </c>
      <c r="AD930" s="2">
        <v>0.7</v>
      </c>
      <c r="AE930" s="47" t="str">
        <f t="shared" si="985"/>
        <v>40-44</v>
      </c>
      <c r="AF930" s="45">
        <f t="shared" si="986"/>
        <v>319889</v>
      </c>
      <c r="AG930" s="45">
        <f t="shared" si="987"/>
        <v>253693</v>
      </c>
      <c r="AH930" s="45">
        <f t="shared" si="988"/>
        <v>227491</v>
      </c>
      <c r="AI930" s="45">
        <f t="shared" si="999"/>
        <v>26202</v>
      </c>
      <c r="AJ930" s="1">
        <f t="shared" si="989"/>
        <v>2628</v>
      </c>
      <c r="AK930" s="1">
        <f t="shared" si="990"/>
        <v>1614</v>
      </c>
    </row>
    <row r="931" spans="1:37" ht="15" thickBot="1" x14ac:dyDescent="0.4">
      <c r="A931" s="54" t="str">
        <f t="shared" si="1000"/>
        <v>45-49</v>
      </c>
      <c r="B931" s="55">
        <f t="shared" si="1001"/>
        <v>288547</v>
      </c>
      <c r="C931" s="55">
        <f t="shared" si="980"/>
        <v>231828</v>
      </c>
      <c r="D931" s="55">
        <f t="shared" si="981"/>
        <v>80.3</v>
      </c>
      <c r="E931" s="55">
        <f t="shared" si="982"/>
        <v>211051</v>
      </c>
      <c r="F931" s="55">
        <f t="shared" si="1002"/>
        <v>4660</v>
      </c>
      <c r="G931" s="55">
        <f t="shared" si="983"/>
        <v>73.099999999999994</v>
      </c>
      <c r="H931" s="55">
        <f t="shared" si="984"/>
        <v>447539</v>
      </c>
      <c r="J931" s="75" t="s">
        <v>315</v>
      </c>
      <c r="K931" s="22">
        <v>288547</v>
      </c>
      <c r="L931" s="22">
        <v>233812</v>
      </c>
      <c r="M931" s="75">
        <v>81</v>
      </c>
      <c r="N931" s="22">
        <v>212328</v>
      </c>
      <c r="O931" s="75">
        <v>73.599999999999994</v>
      </c>
      <c r="P931" s="22">
        <v>5032</v>
      </c>
      <c r="Q931" s="22">
        <v>451172</v>
      </c>
      <c r="S931" s="54" t="str">
        <f t="shared" si="991"/>
        <v>45-49</v>
      </c>
      <c r="T931" s="55">
        <f t="shared" si="992"/>
        <v>1984</v>
      </c>
      <c r="U931" s="55">
        <f t="shared" si="993"/>
        <v>1277</v>
      </c>
      <c r="V931" s="55">
        <f t="shared" si="1005"/>
        <v>372</v>
      </c>
      <c r="W931" s="55">
        <f t="shared" si="995"/>
        <v>3633</v>
      </c>
      <c r="X931" s="58">
        <f t="shared" si="996"/>
        <v>0.17961252942241535</v>
      </c>
      <c r="Y931" s="55">
        <f t="shared" si="997"/>
        <v>992</v>
      </c>
      <c r="Z931" s="55">
        <f t="shared" si="998"/>
        <v>638.5</v>
      </c>
      <c r="AA931" s="55">
        <f t="shared" si="998"/>
        <v>186</v>
      </c>
      <c r="AB931" s="35">
        <f t="shared" si="1004"/>
        <v>2</v>
      </c>
      <c r="AC931" s="50">
        <f>E943/B943</f>
        <v>0.61517243656384701</v>
      </c>
      <c r="AD931" s="2">
        <f>AC931/AD930</f>
        <v>0.8788177665197815</v>
      </c>
      <c r="AE931" s="47" t="str">
        <f t="shared" si="985"/>
        <v>45-49</v>
      </c>
      <c r="AF931" s="45">
        <f t="shared" si="986"/>
        <v>288547</v>
      </c>
      <c r="AG931" s="45">
        <f t="shared" si="987"/>
        <v>233812</v>
      </c>
      <c r="AH931" s="45">
        <f t="shared" si="988"/>
        <v>212328</v>
      </c>
      <c r="AI931" s="45">
        <f t="shared" si="999"/>
        <v>21484</v>
      </c>
      <c r="AJ931" s="1">
        <f t="shared" si="989"/>
        <v>1984</v>
      </c>
      <c r="AK931" s="1">
        <f t="shared" si="990"/>
        <v>1277</v>
      </c>
    </row>
    <row r="932" spans="1:37" ht="15" thickBot="1" x14ac:dyDescent="0.4">
      <c r="A932" s="54" t="str">
        <f t="shared" si="1000"/>
        <v>50-54</v>
      </c>
      <c r="B932" s="55">
        <f t="shared" si="1001"/>
        <v>266491</v>
      </c>
      <c r="C932" s="55">
        <f t="shared" si="980"/>
        <v>221683</v>
      </c>
      <c r="D932" s="55">
        <f t="shared" si="981"/>
        <v>83.2</v>
      </c>
      <c r="E932" s="55">
        <f t="shared" si="982"/>
        <v>204113</v>
      </c>
      <c r="F932" s="55">
        <f t="shared" si="1002"/>
        <v>4455</v>
      </c>
      <c r="G932" s="55">
        <f t="shared" si="983"/>
        <v>76.599999999999994</v>
      </c>
      <c r="H932" s="55">
        <f t="shared" si="984"/>
        <v>430251</v>
      </c>
      <c r="J932" s="76" t="s">
        <v>316</v>
      </c>
      <c r="K932" s="24">
        <v>266491</v>
      </c>
      <c r="L932" s="24">
        <v>223155</v>
      </c>
      <c r="M932" s="76">
        <v>83.7</v>
      </c>
      <c r="N932" s="24">
        <v>205176</v>
      </c>
      <c r="O932" s="76">
        <v>77</v>
      </c>
      <c r="P932" s="24">
        <v>4796</v>
      </c>
      <c r="Q932" s="24">
        <v>433127</v>
      </c>
      <c r="S932" s="57" t="str">
        <f t="shared" si="991"/>
        <v>50-54</v>
      </c>
      <c r="T932" s="56">
        <f t="shared" si="992"/>
        <v>1472</v>
      </c>
      <c r="U932" s="56">
        <f t="shared" si="993"/>
        <v>1063</v>
      </c>
      <c r="V932" s="55">
        <f t="shared" si="1005"/>
        <v>341</v>
      </c>
      <c r="W932" s="56">
        <f t="shared" si="995"/>
        <v>2876</v>
      </c>
      <c r="X932" s="62">
        <f t="shared" si="996"/>
        <v>0.13326090892630815</v>
      </c>
      <c r="Y932" s="55">
        <f t="shared" si="997"/>
        <v>736</v>
      </c>
      <c r="Z932" s="55">
        <f t="shared" si="998"/>
        <v>531.5</v>
      </c>
      <c r="AA932" s="55">
        <f t="shared" si="998"/>
        <v>170.5</v>
      </c>
      <c r="AB932" s="35">
        <f t="shared" si="1004"/>
        <v>2</v>
      </c>
      <c r="AC932" s="35"/>
      <c r="AD932" s="36"/>
      <c r="AE932" s="47" t="str">
        <f t="shared" si="985"/>
        <v>50-54</v>
      </c>
      <c r="AF932" s="45">
        <f t="shared" si="986"/>
        <v>266491</v>
      </c>
      <c r="AG932" s="45">
        <f t="shared" si="987"/>
        <v>223155</v>
      </c>
      <c r="AH932" s="45">
        <f t="shared" si="988"/>
        <v>205176</v>
      </c>
      <c r="AI932" s="45">
        <f t="shared" si="999"/>
        <v>17979</v>
      </c>
      <c r="AJ932" s="1">
        <f t="shared" si="989"/>
        <v>1472</v>
      </c>
      <c r="AK932" s="1">
        <f t="shared" si="990"/>
        <v>1063</v>
      </c>
    </row>
    <row r="933" spans="1:37" ht="15" thickBot="1" x14ac:dyDescent="0.4">
      <c r="A933" s="54" t="str">
        <f t="shared" si="1000"/>
        <v>55-59</v>
      </c>
      <c r="B933" s="55">
        <f t="shared" si="1001"/>
        <v>284260</v>
      </c>
      <c r="C933" s="55">
        <f t="shared" si="980"/>
        <v>236380</v>
      </c>
      <c r="D933" s="55">
        <f t="shared" si="981"/>
        <v>83.2</v>
      </c>
      <c r="E933" s="55">
        <f t="shared" si="982"/>
        <v>218734</v>
      </c>
      <c r="F933" s="55">
        <f t="shared" si="1002"/>
        <v>6743</v>
      </c>
      <c r="G933" s="55">
        <f t="shared" si="983"/>
        <v>77</v>
      </c>
      <c r="H933" s="55">
        <f t="shared" si="984"/>
        <v>461857</v>
      </c>
      <c r="J933" s="75" t="s">
        <v>317</v>
      </c>
      <c r="K933" s="22">
        <v>284260</v>
      </c>
      <c r="L933" s="22">
        <v>237620</v>
      </c>
      <c r="M933" s="75">
        <v>83.6</v>
      </c>
      <c r="N933" s="22">
        <v>219757</v>
      </c>
      <c r="O933" s="75">
        <v>77.3</v>
      </c>
      <c r="P933" s="22">
        <v>7318</v>
      </c>
      <c r="Q933" s="22">
        <v>464695</v>
      </c>
      <c r="S933" s="54" t="str">
        <f t="shared" si="991"/>
        <v>55-59</v>
      </c>
      <c r="T933" s="55">
        <f t="shared" si="992"/>
        <v>1240</v>
      </c>
      <c r="U933" s="55">
        <f t="shared" si="993"/>
        <v>1023</v>
      </c>
      <c r="V933" s="55">
        <f t="shared" si="1005"/>
        <v>575</v>
      </c>
      <c r="W933" s="55">
        <f t="shared" si="995"/>
        <v>2838</v>
      </c>
      <c r="X933" s="58">
        <f t="shared" si="996"/>
        <v>0.11225783088900959</v>
      </c>
      <c r="Y933" s="55">
        <f t="shared" si="997"/>
        <v>620</v>
      </c>
      <c r="Z933" s="55">
        <f t="shared" si="998"/>
        <v>511.5</v>
      </c>
      <c r="AA933" s="55">
        <f t="shared" si="998"/>
        <v>287.5</v>
      </c>
      <c r="AB933" s="35">
        <f t="shared" si="1004"/>
        <v>2</v>
      </c>
      <c r="AC933" s="65">
        <f>J921</f>
        <v>44460</v>
      </c>
      <c r="AD933" s="36"/>
      <c r="AE933" s="47" t="str">
        <f t="shared" si="985"/>
        <v>55-59</v>
      </c>
      <c r="AF933" s="45">
        <f t="shared" si="986"/>
        <v>284260</v>
      </c>
      <c r="AG933" s="45">
        <f t="shared" si="987"/>
        <v>237620</v>
      </c>
      <c r="AH933" s="45">
        <f t="shared" si="988"/>
        <v>219757</v>
      </c>
      <c r="AI933" s="45">
        <f t="shared" si="999"/>
        <v>17863</v>
      </c>
      <c r="AJ933" s="1">
        <f t="shared" si="989"/>
        <v>1240</v>
      </c>
      <c r="AK933" s="1">
        <f t="shared" si="990"/>
        <v>1023</v>
      </c>
    </row>
    <row r="934" spans="1:37" ht="15" thickBot="1" x14ac:dyDescent="0.4">
      <c r="A934" s="54" t="str">
        <f t="shared" si="1000"/>
        <v>60-64</v>
      </c>
      <c r="B934" s="55">
        <f t="shared" si="1001"/>
        <v>264339</v>
      </c>
      <c r="C934" s="55">
        <f t="shared" si="980"/>
        <v>233580</v>
      </c>
      <c r="D934" s="55">
        <f t="shared" si="981"/>
        <v>88.4</v>
      </c>
      <c r="E934" s="55">
        <f t="shared" si="982"/>
        <v>220312</v>
      </c>
      <c r="F934" s="55">
        <f t="shared" si="1002"/>
        <v>11073</v>
      </c>
      <c r="G934" s="55">
        <f t="shared" si="983"/>
        <v>83.3</v>
      </c>
      <c r="H934" s="55">
        <f t="shared" si="984"/>
        <v>464965</v>
      </c>
      <c r="J934" s="76" t="s">
        <v>318</v>
      </c>
      <c r="K934" s="24">
        <v>264339</v>
      </c>
      <c r="L934" s="24">
        <v>234566</v>
      </c>
      <c r="M934" s="76">
        <v>88.7</v>
      </c>
      <c r="N934" s="24">
        <v>221153</v>
      </c>
      <c r="O934" s="76">
        <v>83.7</v>
      </c>
      <c r="P934" s="24">
        <v>12014</v>
      </c>
      <c r="Q934" s="24">
        <v>467733</v>
      </c>
      <c r="S934" s="57" t="str">
        <f t="shared" si="991"/>
        <v>60-64</v>
      </c>
      <c r="T934" s="56">
        <f t="shared" si="992"/>
        <v>986</v>
      </c>
      <c r="U934" s="56">
        <f t="shared" si="993"/>
        <v>841</v>
      </c>
      <c r="V934" s="55">
        <f t="shared" si="1005"/>
        <v>941</v>
      </c>
      <c r="W934" s="56">
        <f t="shared" si="995"/>
        <v>2768</v>
      </c>
      <c r="X934" s="62">
        <f t="shared" si="996"/>
        <v>8.9263081658518914E-2</v>
      </c>
      <c r="Y934" s="55">
        <f t="shared" si="997"/>
        <v>493</v>
      </c>
      <c r="Z934" s="55">
        <f t="shared" si="998"/>
        <v>420.5</v>
      </c>
      <c r="AA934" s="55">
        <f t="shared" si="998"/>
        <v>470.5</v>
      </c>
      <c r="AB934" s="35">
        <f t="shared" si="1004"/>
        <v>2</v>
      </c>
      <c r="AC934" s="49" t="s">
        <v>365</v>
      </c>
      <c r="AD934" s="35"/>
      <c r="AE934" s="47" t="str">
        <f t="shared" si="985"/>
        <v>60-64</v>
      </c>
      <c r="AF934" s="45">
        <f t="shared" si="986"/>
        <v>264339</v>
      </c>
      <c r="AG934" s="45">
        <f t="shared" si="987"/>
        <v>234566</v>
      </c>
      <c r="AH934" s="45">
        <f t="shared" si="988"/>
        <v>221153</v>
      </c>
      <c r="AI934" s="45">
        <f t="shared" si="999"/>
        <v>13413</v>
      </c>
      <c r="AJ934" s="1">
        <f t="shared" si="989"/>
        <v>986</v>
      </c>
      <c r="AK934" s="1">
        <f t="shared" si="990"/>
        <v>841</v>
      </c>
    </row>
    <row r="935" spans="1:37" ht="15" thickBot="1" x14ac:dyDescent="0.4">
      <c r="A935" s="54" t="str">
        <f t="shared" si="1000"/>
        <v>65-69</v>
      </c>
      <c r="B935" s="55">
        <f t="shared" si="1001"/>
        <v>210073</v>
      </c>
      <c r="C935" s="55">
        <f t="shared" si="980"/>
        <v>193938</v>
      </c>
      <c r="D935" s="55">
        <f t="shared" si="981"/>
        <v>92.3</v>
      </c>
      <c r="E935" s="55">
        <f t="shared" si="982"/>
        <v>186955</v>
      </c>
      <c r="F935" s="55">
        <f t="shared" si="1002"/>
        <v>1825</v>
      </c>
      <c r="G935" s="55">
        <f t="shared" si="983"/>
        <v>89</v>
      </c>
      <c r="H935" s="55">
        <f t="shared" si="984"/>
        <v>382718</v>
      </c>
      <c r="J935" s="75" t="s">
        <v>319</v>
      </c>
      <c r="K935" s="22">
        <v>210073</v>
      </c>
      <c r="L935" s="22">
        <v>194598</v>
      </c>
      <c r="M935" s="75">
        <v>92.6</v>
      </c>
      <c r="N935" s="22">
        <v>187576</v>
      </c>
      <c r="O935" s="75">
        <v>89.3</v>
      </c>
      <c r="P935" s="22">
        <v>2070</v>
      </c>
      <c r="Q935" s="22">
        <v>384244</v>
      </c>
      <c r="S935" s="54" t="str">
        <f t="shared" si="991"/>
        <v>65-69</v>
      </c>
      <c r="T935" s="55">
        <f t="shared" si="992"/>
        <v>660</v>
      </c>
      <c r="U935" s="55">
        <f t="shared" si="993"/>
        <v>621</v>
      </c>
      <c r="V935" s="55">
        <f t="shared" si="1005"/>
        <v>245</v>
      </c>
      <c r="W935" s="55">
        <f t="shared" si="995"/>
        <v>1526</v>
      </c>
      <c r="X935" s="58">
        <f t="shared" si="996"/>
        <v>5.9750135795763173E-2</v>
      </c>
      <c r="Y935" s="55">
        <f t="shared" si="997"/>
        <v>330</v>
      </c>
      <c r="Z935" s="55">
        <f t="shared" si="998"/>
        <v>310.5</v>
      </c>
      <c r="AA935" s="55">
        <f t="shared" si="998"/>
        <v>122.5</v>
      </c>
      <c r="AB935" s="35">
        <f t="shared" si="1004"/>
        <v>2</v>
      </c>
      <c r="AC935" s="51" t="s">
        <v>366</v>
      </c>
      <c r="AD935" s="2">
        <v>0.7</v>
      </c>
      <c r="AE935" s="47" t="str">
        <f t="shared" si="985"/>
        <v>65-69</v>
      </c>
      <c r="AF935" s="45">
        <f t="shared" si="986"/>
        <v>210073</v>
      </c>
      <c r="AG935" s="45">
        <f t="shared" si="987"/>
        <v>194598</v>
      </c>
      <c r="AH935" s="45">
        <f t="shared" si="988"/>
        <v>187576</v>
      </c>
      <c r="AI935" s="45">
        <f t="shared" si="999"/>
        <v>7022</v>
      </c>
      <c r="AJ935" s="1">
        <f t="shared" si="989"/>
        <v>660</v>
      </c>
      <c r="AK935" s="1">
        <f t="shared" si="990"/>
        <v>621</v>
      </c>
    </row>
    <row r="936" spans="1:37" ht="15" thickBot="1" x14ac:dyDescent="0.4">
      <c r="A936" s="54" t="str">
        <f t="shared" si="1000"/>
        <v>70-74</v>
      </c>
      <c r="B936" s="55">
        <f t="shared" si="1001"/>
        <v>157657</v>
      </c>
      <c r="C936" s="55">
        <f t="shared" si="980"/>
        <v>148026</v>
      </c>
      <c r="D936" s="55">
        <f t="shared" si="981"/>
        <v>93.9</v>
      </c>
      <c r="E936" s="55">
        <f t="shared" si="982"/>
        <v>145838</v>
      </c>
      <c r="F936" s="55">
        <f t="shared" si="1002"/>
        <v>1910</v>
      </c>
      <c r="G936" s="55">
        <f t="shared" si="983"/>
        <v>92.5</v>
      </c>
      <c r="H936" s="55">
        <f t="shared" si="984"/>
        <v>295774</v>
      </c>
      <c r="J936" s="76" t="s">
        <v>320</v>
      </c>
      <c r="K936" s="24">
        <v>157657</v>
      </c>
      <c r="L936" s="24">
        <v>148412</v>
      </c>
      <c r="M936" s="76">
        <v>94.1</v>
      </c>
      <c r="N936" s="24">
        <v>146238</v>
      </c>
      <c r="O936" s="76">
        <v>92.8</v>
      </c>
      <c r="P936" s="24">
        <v>2192</v>
      </c>
      <c r="Q936" s="24">
        <v>296842</v>
      </c>
      <c r="S936" s="57" t="str">
        <f t="shared" si="991"/>
        <v>70-74</v>
      </c>
      <c r="T936" s="56">
        <f t="shared" si="992"/>
        <v>386</v>
      </c>
      <c r="U936" s="56">
        <f t="shared" si="993"/>
        <v>400</v>
      </c>
      <c r="V936" s="55">
        <f t="shared" si="1005"/>
        <v>282</v>
      </c>
      <c r="W936" s="56">
        <f t="shared" si="995"/>
        <v>1068</v>
      </c>
      <c r="X936" s="62">
        <f t="shared" si="996"/>
        <v>3.4944776389643308E-2</v>
      </c>
      <c r="Y936" s="55">
        <f t="shared" si="997"/>
        <v>193</v>
      </c>
      <c r="Z936" s="55">
        <f t="shared" si="998"/>
        <v>200</v>
      </c>
      <c r="AA936" s="55">
        <f t="shared" si="998"/>
        <v>141</v>
      </c>
      <c r="AB936" s="35">
        <f t="shared" si="1004"/>
        <v>2</v>
      </c>
      <c r="AC936" s="50">
        <f>L942/K942</f>
        <v>0.81748645357524585</v>
      </c>
      <c r="AD936" s="2">
        <f>AC936/AD935</f>
        <v>1.1678377908217799</v>
      </c>
      <c r="AE936" s="48" t="str">
        <f t="shared" si="985"/>
        <v>70-74</v>
      </c>
      <c r="AF936" s="45">
        <f t="shared" si="986"/>
        <v>157657</v>
      </c>
      <c r="AG936" s="45">
        <f t="shared" si="987"/>
        <v>148412</v>
      </c>
      <c r="AH936" s="45">
        <f t="shared" si="988"/>
        <v>146238</v>
      </c>
      <c r="AI936" s="46">
        <f t="shared" si="999"/>
        <v>2174</v>
      </c>
      <c r="AJ936" s="1">
        <f t="shared" si="989"/>
        <v>386</v>
      </c>
      <c r="AK936" s="1">
        <f t="shared" si="990"/>
        <v>400</v>
      </c>
    </row>
    <row r="937" spans="1:37" ht="15" thickBot="1" x14ac:dyDescent="0.4">
      <c r="A937" s="54" t="str">
        <f t="shared" si="1000"/>
        <v>75-79</v>
      </c>
      <c r="B937" s="55">
        <f t="shared" si="1001"/>
        <v>102977</v>
      </c>
      <c r="C937" s="55">
        <f t="shared" si="980"/>
        <v>95071</v>
      </c>
      <c r="D937" s="55">
        <f t="shared" si="981"/>
        <v>92.3</v>
      </c>
      <c r="E937" s="55">
        <f t="shared" si="982"/>
        <v>93424</v>
      </c>
      <c r="F937" s="55">
        <f t="shared" si="1002"/>
        <v>2022</v>
      </c>
      <c r="G937" s="55">
        <f t="shared" si="983"/>
        <v>90.7</v>
      </c>
      <c r="H937" s="55">
        <f t="shared" si="984"/>
        <v>190517</v>
      </c>
      <c r="J937" s="75" t="s">
        <v>321</v>
      </c>
      <c r="K937" s="22">
        <v>102977</v>
      </c>
      <c r="L937" s="22">
        <v>95278</v>
      </c>
      <c r="M937" s="75">
        <v>92.5</v>
      </c>
      <c r="N937" s="22">
        <v>93588</v>
      </c>
      <c r="O937" s="75">
        <v>90.9</v>
      </c>
      <c r="P937" s="22">
        <v>2419</v>
      </c>
      <c r="Q937" s="22">
        <v>191285</v>
      </c>
      <c r="S937" s="54" t="str">
        <f t="shared" si="991"/>
        <v>75-79</v>
      </c>
      <c r="T937" s="55">
        <f t="shared" si="992"/>
        <v>207</v>
      </c>
      <c r="U937" s="55">
        <f t="shared" si="993"/>
        <v>164</v>
      </c>
      <c r="V937" s="55">
        <f t="shared" si="1005"/>
        <v>397</v>
      </c>
      <c r="W937" s="55">
        <f t="shared" si="995"/>
        <v>768</v>
      </c>
      <c r="X937" s="58">
        <f t="shared" si="996"/>
        <v>1.8739815317762087E-2</v>
      </c>
      <c r="Y937" s="55">
        <f t="shared" si="997"/>
        <v>103.5</v>
      </c>
      <c r="Z937" s="55">
        <f t="shared" si="998"/>
        <v>82</v>
      </c>
      <c r="AA937" s="55">
        <f t="shared" si="998"/>
        <v>198.5</v>
      </c>
      <c r="AB937" s="35">
        <f t="shared" si="1004"/>
        <v>2</v>
      </c>
      <c r="AC937" s="51" t="s">
        <v>367</v>
      </c>
      <c r="AD937" s="2">
        <v>0.7</v>
      </c>
      <c r="AE937" s="48" t="str">
        <f t="shared" si="985"/>
        <v>75-79</v>
      </c>
      <c r="AF937" s="45">
        <f t="shared" si="986"/>
        <v>102977</v>
      </c>
      <c r="AG937" s="45">
        <f t="shared" si="987"/>
        <v>95278</v>
      </c>
      <c r="AH937" s="45">
        <f t="shared" si="988"/>
        <v>93588</v>
      </c>
      <c r="AI937" s="46">
        <f t="shared" si="999"/>
        <v>1690</v>
      </c>
      <c r="AJ937" s="1">
        <f t="shared" si="989"/>
        <v>207</v>
      </c>
      <c r="AK937" s="1">
        <f t="shared" si="990"/>
        <v>164</v>
      </c>
    </row>
    <row r="938" spans="1:37" ht="15" thickBot="1" x14ac:dyDescent="0.4">
      <c r="A938" s="54" t="str">
        <f t="shared" si="1000"/>
        <v>80-84</v>
      </c>
      <c r="B938" s="55">
        <f t="shared" si="1001"/>
        <v>68566</v>
      </c>
      <c r="C938" s="55">
        <f t="shared" si="980"/>
        <v>62857</v>
      </c>
      <c r="D938" s="55">
        <f t="shared" si="981"/>
        <v>91.7</v>
      </c>
      <c r="E938" s="55">
        <f t="shared" si="982"/>
        <v>61753</v>
      </c>
      <c r="F938" s="55">
        <f t="shared" si="1002"/>
        <v>2512</v>
      </c>
      <c r="G938" s="55">
        <f t="shared" si="983"/>
        <v>90.1</v>
      </c>
      <c r="H938" s="55">
        <f t="shared" si="984"/>
        <v>127122</v>
      </c>
      <c r="J938" s="76" t="s">
        <v>322</v>
      </c>
      <c r="K938" s="24">
        <v>68566</v>
      </c>
      <c r="L938" s="24">
        <v>62962</v>
      </c>
      <c r="M938" s="76">
        <v>91.8</v>
      </c>
      <c r="N938" s="24">
        <v>61838</v>
      </c>
      <c r="O938" s="76">
        <v>90.2</v>
      </c>
      <c r="P938" s="24">
        <v>3039</v>
      </c>
      <c r="Q938" s="24">
        <v>127839</v>
      </c>
      <c r="S938" s="57" t="str">
        <f t="shared" si="991"/>
        <v>80-84</v>
      </c>
      <c r="T938" s="56">
        <f t="shared" si="992"/>
        <v>105</v>
      </c>
      <c r="U938" s="56">
        <f t="shared" si="993"/>
        <v>85</v>
      </c>
      <c r="V938" s="55">
        <f t="shared" si="1005"/>
        <v>527</v>
      </c>
      <c r="W938" s="56">
        <f t="shared" si="995"/>
        <v>717</v>
      </c>
      <c r="X938" s="62">
        <f t="shared" si="996"/>
        <v>9.5057034220532317E-3</v>
      </c>
      <c r="Y938" s="55">
        <f t="shared" si="997"/>
        <v>52.5</v>
      </c>
      <c r="Z938" s="55">
        <f t="shared" si="998"/>
        <v>42.5</v>
      </c>
      <c r="AA938" s="55">
        <f t="shared" si="998"/>
        <v>263.5</v>
      </c>
      <c r="AB938" s="35">
        <f t="shared" si="1004"/>
        <v>2</v>
      </c>
      <c r="AC938" s="50">
        <f>N942/K942</f>
        <v>0.73013527813375734</v>
      </c>
      <c r="AD938" s="2">
        <f>AC938/AD937</f>
        <v>1.0430503973339391</v>
      </c>
      <c r="AE938" s="48" t="str">
        <f t="shared" si="985"/>
        <v>80-84</v>
      </c>
      <c r="AF938" s="45">
        <f t="shared" si="986"/>
        <v>68566</v>
      </c>
      <c r="AG938" s="45">
        <f t="shared" si="987"/>
        <v>62962</v>
      </c>
      <c r="AH938" s="45">
        <f t="shared" si="988"/>
        <v>61838</v>
      </c>
      <c r="AI938" s="46">
        <f t="shared" si="999"/>
        <v>1124</v>
      </c>
      <c r="AJ938" s="1">
        <f t="shared" si="989"/>
        <v>105</v>
      </c>
      <c r="AK938" s="1">
        <f t="shared" si="990"/>
        <v>85</v>
      </c>
    </row>
    <row r="939" spans="1:37" ht="15" thickBot="1" x14ac:dyDescent="0.4">
      <c r="A939" s="54" t="str">
        <f t="shared" si="1000"/>
        <v>85-89</v>
      </c>
      <c r="B939" s="55">
        <f t="shared" si="1001"/>
        <v>44034</v>
      </c>
      <c r="C939" s="55">
        <f t="shared" si="980"/>
        <v>40092</v>
      </c>
      <c r="D939" s="55">
        <f t="shared" si="981"/>
        <v>91</v>
      </c>
      <c r="E939" s="55">
        <f t="shared" si="982"/>
        <v>39331</v>
      </c>
      <c r="F939" s="55">
        <f t="shared" si="1002"/>
        <v>3202</v>
      </c>
      <c r="G939" s="55">
        <f t="shared" si="983"/>
        <v>89.3</v>
      </c>
      <c r="H939" s="55">
        <f t="shared" si="984"/>
        <v>82625</v>
      </c>
      <c r="J939" s="75" t="s">
        <v>323</v>
      </c>
      <c r="K939" s="22">
        <v>44034</v>
      </c>
      <c r="L939" s="22">
        <v>40144</v>
      </c>
      <c r="M939" s="75">
        <v>91.2</v>
      </c>
      <c r="N939" s="22">
        <v>39379</v>
      </c>
      <c r="O939" s="75">
        <v>89.4</v>
      </c>
      <c r="P939" s="22">
        <v>3932</v>
      </c>
      <c r="Q939" s="22">
        <v>83455</v>
      </c>
      <c r="S939" s="54" t="str">
        <f t="shared" si="991"/>
        <v>85-89</v>
      </c>
      <c r="T939" s="55">
        <f t="shared" si="992"/>
        <v>52</v>
      </c>
      <c r="U939" s="55">
        <f t="shared" si="993"/>
        <v>48</v>
      </c>
      <c r="V939" s="55">
        <f t="shared" si="1005"/>
        <v>730</v>
      </c>
      <c r="W939" s="55">
        <f t="shared" si="995"/>
        <v>830</v>
      </c>
      <c r="X939" s="58">
        <f t="shared" si="996"/>
        <v>4.7075864566358859E-3</v>
      </c>
      <c r="Y939" s="55">
        <f t="shared" si="997"/>
        <v>26</v>
      </c>
      <c r="Z939" s="55">
        <f t="shared" si="998"/>
        <v>24</v>
      </c>
      <c r="AA939" s="55">
        <f t="shared" si="998"/>
        <v>365</v>
      </c>
      <c r="AB939" s="35">
        <f t="shared" si="1004"/>
        <v>2</v>
      </c>
      <c r="AC939" s="49" t="s">
        <v>362</v>
      </c>
      <c r="AD939" s="35"/>
      <c r="AE939" s="48" t="str">
        <f t="shared" si="985"/>
        <v>85-89</v>
      </c>
      <c r="AF939" s="45">
        <f t="shared" si="986"/>
        <v>44034</v>
      </c>
      <c r="AG939" s="45">
        <f t="shared" si="987"/>
        <v>40144</v>
      </c>
      <c r="AH939" s="45">
        <f t="shared" si="988"/>
        <v>39379</v>
      </c>
      <c r="AI939" s="46">
        <f t="shared" si="999"/>
        <v>765</v>
      </c>
      <c r="AJ939" s="1">
        <f t="shared" si="989"/>
        <v>52</v>
      </c>
      <c r="AK939" s="1">
        <f t="shared" si="990"/>
        <v>48</v>
      </c>
    </row>
    <row r="940" spans="1:37" ht="15" thickBot="1" x14ac:dyDescent="0.4">
      <c r="A940" s="54" t="str">
        <f t="shared" si="1000"/>
        <v>90+</v>
      </c>
      <c r="B940" s="55">
        <f t="shared" si="1001"/>
        <v>27669</v>
      </c>
      <c r="C940" s="55">
        <f t="shared" si="980"/>
        <v>25442</v>
      </c>
      <c r="D940" s="55">
        <f t="shared" si="981"/>
        <v>92</v>
      </c>
      <c r="E940" s="55">
        <f t="shared" si="982"/>
        <v>24948</v>
      </c>
      <c r="F940" s="55">
        <f t="shared" si="1002"/>
        <v>4176</v>
      </c>
      <c r="G940" s="55">
        <f t="shared" si="983"/>
        <v>90.2</v>
      </c>
      <c r="H940" s="55">
        <f t="shared" si="984"/>
        <v>54566</v>
      </c>
      <c r="J940" s="76" t="s">
        <v>324</v>
      </c>
      <c r="K940" s="24">
        <v>27669</v>
      </c>
      <c r="L940" s="24">
        <v>25465</v>
      </c>
      <c r="M940" s="76">
        <v>92</v>
      </c>
      <c r="N940" s="24">
        <v>24975</v>
      </c>
      <c r="O940" s="76">
        <v>90.3</v>
      </c>
      <c r="P940" s="24">
        <v>5071</v>
      </c>
      <c r="Q940" s="24">
        <v>55511</v>
      </c>
      <c r="S940" s="57" t="str">
        <f t="shared" si="991"/>
        <v>90+</v>
      </c>
      <c r="T940" s="56">
        <f t="shared" si="992"/>
        <v>23</v>
      </c>
      <c r="U940" s="56">
        <f t="shared" si="993"/>
        <v>27</v>
      </c>
      <c r="V940" s="55">
        <f t="shared" si="1005"/>
        <v>895</v>
      </c>
      <c r="W940" s="56">
        <f t="shared" si="995"/>
        <v>945</v>
      </c>
      <c r="X940" s="62">
        <f t="shared" si="996"/>
        <v>2.0822017019735649E-3</v>
      </c>
      <c r="Y940" s="55">
        <f t="shared" si="997"/>
        <v>11.5</v>
      </c>
      <c r="Z940" s="55">
        <f t="shared" si="998"/>
        <v>13.5</v>
      </c>
      <c r="AA940" s="55">
        <f t="shared" si="998"/>
        <v>447.5</v>
      </c>
      <c r="AB940" s="35">
        <f t="shared" si="1004"/>
        <v>2</v>
      </c>
      <c r="AC940" s="51" t="s">
        <v>366</v>
      </c>
      <c r="AD940" s="2">
        <v>0.7</v>
      </c>
      <c r="AE940" s="48" t="str">
        <f t="shared" si="985"/>
        <v>90+</v>
      </c>
      <c r="AF940" s="45">
        <f t="shared" si="986"/>
        <v>27669</v>
      </c>
      <c r="AG940" s="45">
        <f t="shared" si="987"/>
        <v>25465</v>
      </c>
      <c r="AH940" s="45">
        <f t="shared" si="988"/>
        <v>24975</v>
      </c>
      <c r="AI940" s="46">
        <f t="shared" si="999"/>
        <v>490</v>
      </c>
      <c r="AJ940" s="1">
        <f t="shared" si="989"/>
        <v>23</v>
      </c>
      <c r="AK940" s="1">
        <f t="shared" si="990"/>
        <v>27</v>
      </c>
    </row>
    <row r="941" spans="1:37" ht="15" thickBot="1" x14ac:dyDescent="0.4">
      <c r="A941" s="54" t="str">
        <f t="shared" si="1000"/>
        <v>Unknown</v>
      </c>
      <c r="B941" s="55" t="str">
        <f t="shared" si="1001"/>
        <v>NA</v>
      </c>
      <c r="C941" s="55">
        <f t="shared" si="980"/>
        <v>63937</v>
      </c>
      <c r="D941" s="55" t="str">
        <f t="shared" si="981"/>
        <v>NA</v>
      </c>
      <c r="E941" s="55">
        <f t="shared" si="982"/>
        <v>24860</v>
      </c>
      <c r="F941" s="55">
        <f t="shared" si="1002"/>
        <v>0</v>
      </c>
      <c r="G941" s="55" t="str">
        <f t="shared" si="983"/>
        <v>NA</v>
      </c>
      <c r="H941" s="55">
        <f t="shared" si="984"/>
        <v>88797</v>
      </c>
      <c r="J941" s="75" t="s">
        <v>325</v>
      </c>
      <c r="K941" s="75" t="s">
        <v>326</v>
      </c>
      <c r="L941" s="22">
        <v>62717</v>
      </c>
      <c r="M941" s="75" t="s">
        <v>326</v>
      </c>
      <c r="N941" s="22">
        <v>33221</v>
      </c>
      <c r="O941" s="75" t="s">
        <v>326</v>
      </c>
      <c r="P941" s="75">
        <v>1</v>
      </c>
      <c r="Q941" s="22">
        <v>95939</v>
      </c>
      <c r="S941" s="54" t="str">
        <f t="shared" si="991"/>
        <v>Unknown</v>
      </c>
      <c r="T941" s="54">
        <f t="shared" si="992"/>
        <v>-1220</v>
      </c>
      <c r="U941" s="54">
        <f t="shared" si="993"/>
        <v>8361</v>
      </c>
      <c r="V941" s="55">
        <f>P941-F941</f>
        <v>1</v>
      </c>
      <c r="W941" s="54">
        <f t="shared" si="995"/>
        <v>7142</v>
      </c>
      <c r="X941" s="58">
        <f t="shared" si="996"/>
        <v>-0.11044722071338041</v>
      </c>
      <c r="Y941" s="55">
        <f t="shared" si="997"/>
        <v>-610</v>
      </c>
      <c r="Z941" s="55">
        <f t="shared" si="998"/>
        <v>4180.5</v>
      </c>
      <c r="AA941" s="55">
        <f t="shared" si="998"/>
        <v>0.5</v>
      </c>
      <c r="AB941" s="35">
        <f t="shared" si="1004"/>
        <v>2</v>
      </c>
      <c r="AC941" s="50">
        <f>L943/K943</f>
        <v>0.69533233210165701</v>
      </c>
      <c r="AD941" s="2">
        <f>AC941/AD940</f>
        <v>0.99333190300236718</v>
      </c>
      <c r="AE941" s="47" t="str">
        <f t="shared" si="985"/>
        <v>Unknown</v>
      </c>
      <c r="AF941" s="45" t="str">
        <f t="shared" si="986"/>
        <v>NA</v>
      </c>
      <c r="AG941" s="45">
        <f t="shared" si="987"/>
        <v>62717</v>
      </c>
      <c r="AH941" s="45">
        <f t="shared" si="988"/>
        <v>33221</v>
      </c>
      <c r="AI941" s="45">
        <f t="shared" si="999"/>
        <v>29496</v>
      </c>
      <c r="AJ941" s="1">
        <f t="shared" si="989"/>
        <v>-1220</v>
      </c>
      <c r="AK941" s="1">
        <f t="shared" si="990"/>
        <v>8361</v>
      </c>
    </row>
    <row r="942" spans="1:37" ht="15" thickBot="1" x14ac:dyDescent="0.4">
      <c r="A942" s="54" t="str">
        <f t="shared" si="1000"/>
        <v>12+</v>
      </c>
      <c r="B942" s="55">
        <f t="shared" si="1001"/>
        <v>3761140</v>
      </c>
      <c r="C942" s="55">
        <f t="shared" si="980"/>
        <v>3048195</v>
      </c>
      <c r="D942" s="55">
        <f t="shared" si="981"/>
        <v>81</v>
      </c>
      <c r="E942" s="55">
        <f t="shared" si="982"/>
        <v>2720223</v>
      </c>
      <c r="F942" s="55">
        <f t="shared" si="1002"/>
        <v>48334</v>
      </c>
      <c r="G942" s="55">
        <f t="shared" si="983"/>
        <v>72.3</v>
      </c>
      <c r="H942" s="55">
        <f t="shared" si="984"/>
        <v>5816752</v>
      </c>
      <c r="J942" s="76" t="s">
        <v>327</v>
      </c>
      <c r="K942" s="24">
        <v>3761140</v>
      </c>
      <c r="L942" s="24">
        <v>3074681</v>
      </c>
      <c r="M942" s="76">
        <v>81.8</v>
      </c>
      <c r="N942" s="24">
        <v>2746141</v>
      </c>
      <c r="O942" s="76">
        <v>73</v>
      </c>
      <c r="P942" s="24">
        <v>54179</v>
      </c>
      <c r="Q942" s="24">
        <v>5875001</v>
      </c>
      <c r="S942" s="57" t="str">
        <f t="shared" si="991"/>
        <v>12+</v>
      </c>
      <c r="T942" s="60">
        <f>L942-C942</f>
        <v>26486</v>
      </c>
      <c r="U942" s="60">
        <f t="shared" si="993"/>
        <v>25918</v>
      </c>
      <c r="V942" s="60">
        <f>P942-F942</f>
        <v>5845</v>
      </c>
      <c r="W942" s="63">
        <f t="shared" si="995"/>
        <v>58249</v>
      </c>
      <c r="X942" s="62">
        <f t="shared" si="996"/>
        <v>2.3977910555857322</v>
      </c>
      <c r="Y942" s="60">
        <f t="shared" si="997"/>
        <v>13243</v>
      </c>
      <c r="Z942" s="60">
        <f t="shared" si="998"/>
        <v>12959</v>
      </c>
      <c r="AA942" s="60">
        <f t="shared" si="998"/>
        <v>2922.5</v>
      </c>
      <c r="AB942" s="35">
        <f t="shared" si="1004"/>
        <v>2</v>
      </c>
      <c r="AC942" s="51" t="s">
        <v>367</v>
      </c>
      <c r="AD942" s="2">
        <v>0.7</v>
      </c>
      <c r="AE942" s="35"/>
      <c r="AF942" s="35"/>
      <c r="AG942" s="38"/>
      <c r="AH942" s="35"/>
      <c r="AI942" s="35"/>
      <c r="AJ942" s="35"/>
      <c r="AK942" s="35"/>
    </row>
    <row r="943" spans="1:37" x14ac:dyDescent="0.35">
      <c r="A943" s="54" t="str">
        <f t="shared" si="1000"/>
        <v>ALL</v>
      </c>
      <c r="B943" s="55">
        <f t="shared" si="1001"/>
        <v>4421887</v>
      </c>
      <c r="C943" s="55">
        <f t="shared" si="980"/>
        <v>3048195</v>
      </c>
      <c r="D943" s="55">
        <f t="shared" si="981"/>
        <v>68.900000000000006</v>
      </c>
      <c r="E943" s="55">
        <f t="shared" si="982"/>
        <v>2720223</v>
      </c>
      <c r="F943" s="55">
        <f t="shared" si="1002"/>
        <v>48334</v>
      </c>
      <c r="G943" s="55">
        <f t="shared" si="983"/>
        <v>61.5</v>
      </c>
      <c r="H943" s="55">
        <f t="shared" si="984"/>
        <v>5816752</v>
      </c>
      <c r="J943" s="75" t="s">
        <v>328</v>
      </c>
      <c r="K943" s="22">
        <v>4421887</v>
      </c>
      <c r="L943" s="22">
        <v>3074681</v>
      </c>
      <c r="M943" s="75">
        <v>69.5</v>
      </c>
      <c r="N943" s="22">
        <v>2746141</v>
      </c>
      <c r="O943" s="75">
        <v>62.1</v>
      </c>
      <c r="P943" s="22">
        <v>54179</v>
      </c>
      <c r="Q943" s="22">
        <v>5875001</v>
      </c>
      <c r="S943" s="54" t="str">
        <f t="shared" si="991"/>
        <v>ALL</v>
      </c>
      <c r="T943" s="60">
        <f t="shared" ref="T943" si="1006">L943-C943</f>
        <v>26486</v>
      </c>
      <c r="U943" s="60">
        <f t="shared" si="993"/>
        <v>25918</v>
      </c>
      <c r="V943" s="60">
        <f>P943-F943</f>
        <v>5845</v>
      </c>
      <c r="W943" s="63">
        <f t="shared" si="995"/>
        <v>58249</v>
      </c>
      <c r="X943" s="58">
        <f t="shared" si="996"/>
        <v>2.3977910555857322</v>
      </c>
      <c r="Y943" s="60">
        <f t="shared" si="997"/>
        <v>13243</v>
      </c>
      <c r="Z943" s="60">
        <f t="shared" si="998"/>
        <v>12959</v>
      </c>
      <c r="AA943" s="60">
        <f t="shared" si="998"/>
        <v>2922.5</v>
      </c>
      <c r="AB943" s="35">
        <f t="shared" si="1004"/>
        <v>2</v>
      </c>
      <c r="AC943" s="50">
        <f>N943/K943</f>
        <v>0.62103373514519933</v>
      </c>
      <c r="AD943" s="2">
        <f>AC943/AD942</f>
        <v>0.88719105020742772</v>
      </c>
      <c r="AE943" s="35"/>
      <c r="AF943" s="35"/>
      <c r="AG943" s="2">
        <f>T942/L942</f>
        <v>8.6142269718387041E-3</v>
      </c>
      <c r="AH943" s="2">
        <f>U942/N942</f>
        <v>9.4379713204820869E-3</v>
      </c>
      <c r="AI943" s="2">
        <f>W942/Q942</f>
        <v>9.9147217166431125E-3</v>
      </c>
      <c r="AJ943" s="35"/>
      <c r="AK943" s="35"/>
    </row>
    <row r="944" spans="1:37" x14ac:dyDescent="0.35">
      <c r="A944" s="110">
        <f>J921</f>
        <v>44460</v>
      </c>
      <c r="B944" s="110"/>
      <c r="C944" s="110"/>
      <c r="D944" s="110"/>
      <c r="E944" s="110"/>
      <c r="F944" s="110"/>
      <c r="G944" s="110"/>
      <c r="H944" s="110"/>
      <c r="J944" s="109">
        <v>44462</v>
      </c>
      <c r="K944" s="109"/>
      <c r="L944" s="109"/>
      <c r="M944" s="109"/>
      <c r="N944" s="109"/>
      <c r="O944" s="109"/>
      <c r="P944" s="109"/>
      <c r="Q944" s="109"/>
      <c r="S944" s="111" t="str">
        <f>"Change " &amp; TEXT(A944,"DDDD MMM DD, YYYY") &amp; " -  " &amp;TEXT(J944,"DDDD MMM DD, YYYY")</f>
        <v>Change Tuesday Sep 21, 2021 -  Thursday Sep 23, 2021</v>
      </c>
      <c r="T944" s="111"/>
      <c r="U944" s="111"/>
      <c r="V944" s="111"/>
      <c r="W944" s="111"/>
      <c r="X944" s="111"/>
      <c r="Y944" s="111"/>
      <c r="Z944" s="111"/>
      <c r="AA944" s="88"/>
      <c r="AB944" s="35"/>
      <c r="AC944" s="65">
        <f>J944</f>
        <v>44462</v>
      </c>
      <c r="AD944" s="35"/>
      <c r="AE944" s="35"/>
      <c r="AF944" s="35"/>
      <c r="AG944" s="35"/>
      <c r="AH944" s="35"/>
      <c r="AI944" s="35"/>
      <c r="AJ944" s="35"/>
      <c r="AK944" s="35"/>
    </row>
    <row r="945" spans="1:37" ht="36" thickBot="1" x14ac:dyDescent="0.4">
      <c r="A945" s="53" t="str">
        <f>J922</f>
        <v>Age group</v>
      </c>
      <c r="B945" s="53" t="str">
        <f t="shared" ref="B945" si="1007">K922</f>
        <v>Population</v>
      </c>
      <c r="C945" s="53" t="str">
        <f t="shared" ref="C945:C966" si="1008">L922</f>
        <v>At least 1 dose</v>
      </c>
      <c r="D945" s="53" t="str">
        <f t="shared" ref="D945:D966" si="1009">M922</f>
        <v>% of population with at least 1 dose</v>
      </c>
      <c r="E945" s="53" t="str">
        <f t="shared" ref="E945:E966" si="1010">N922</f>
        <v>2 doses</v>
      </c>
      <c r="F945" s="53" t="str">
        <f>P922</f>
        <v>3 doses</v>
      </c>
      <c r="G945" s="53" t="str">
        <f t="shared" ref="G945:G966" si="1011">O922</f>
        <v>% of population fully vaccinated</v>
      </c>
      <c r="H945" s="53" t="str">
        <f t="shared" ref="H945:H966" si="1012">Q922</f>
        <v>Total administered</v>
      </c>
      <c r="J945" s="25" t="s">
        <v>305</v>
      </c>
      <c r="K945" s="25" t="s">
        <v>2</v>
      </c>
      <c r="L945" s="25" t="s">
        <v>368</v>
      </c>
      <c r="M945" s="25" t="s">
        <v>306</v>
      </c>
      <c r="N945" s="25" t="s">
        <v>369</v>
      </c>
      <c r="O945" s="25" t="s">
        <v>307</v>
      </c>
      <c r="P945" s="25" t="s">
        <v>389</v>
      </c>
      <c r="Q945" s="25" t="s">
        <v>304</v>
      </c>
      <c r="S945" s="53" t="s">
        <v>305</v>
      </c>
      <c r="T945" s="53" t="s">
        <v>302</v>
      </c>
      <c r="U945" s="53" t="s">
        <v>303</v>
      </c>
      <c r="V945" s="53" t="s">
        <v>390</v>
      </c>
      <c r="W945" s="53" t="s">
        <v>304</v>
      </c>
      <c r="X945" s="53" t="s">
        <v>335</v>
      </c>
      <c r="Y945" s="53" t="s">
        <v>336</v>
      </c>
      <c r="Z945" s="53" t="s">
        <v>337</v>
      </c>
      <c r="AA945" s="53" t="s">
        <v>391</v>
      </c>
      <c r="AB945" s="35"/>
      <c r="AC945" s="49" t="s">
        <v>365</v>
      </c>
      <c r="AD945" s="64"/>
      <c r="AE945" s="47" t="str">
        <f t="shared" ref="AE945:AE964" si="1013">J945</f>
        <v>Age group</v>
      </c>
      <c r="AF945" s="47" t="str">
        <f t="shared" ref="AF945:AF964" si="1014">K945</f>
        <v>Population</v>
      </c>
      <c r="AG945" s="47" t="str">
        <f t="shared" ref="AG945:AG964" si="1015">L945</f>
        <v>At least 1 dose</v>
      </c>
      <c r="AH945" s="47" t="str">
        <f t="shared" ref="AH945:AH964" si="1016">N945</f>
        <v>2 doses</v>
      </c>
      <c r="AI945" s="47" t="s">
        <v>334</v>
      </c>
      <c r="AJ945" s="47" t="str">
        <f t="shared" ref="AJ945:AJ964" si="1017">T945</f>
        <v>Dose 1</v>
      </c>
      <c r="AK945" s="47" t="str">
        <f t="shared" ref="AK945:AK964" si="1018">U945</f>
        <v>Dose 2</v>
      </c>
    </row>
    <row r="946" spans="1:37" ht="15" thickBot="1" x14ac:dyDescent="0.4">
      <c r="A946" s="54" t="str">
        <f>J923</f>
        <v>00-11</v>
      </c>
      <c r="B946" s="55">
        <f>K923</f>
        <v>660747</v>
      </c>
      <c r="C946" s="55">
        <f t="shared" si="1008"/>
        <v>0</v>
      </c>
      <c r="D946" s="55">
        <f t="shared" si="1009"/>
        <v>0</v>
      </c>
      <c r="E946" s="55">
        <f t="shared" si="1010"/>
        <v>0</v>
      </c>
      <c r="F946" s="55">
        <f>P923</f>
        <v>0</v>
      </c>
      <c r="G946" s="55">
        <f t="shared" si="1011"/>
        <v>0</v>
      </c>
      <c r="H946" s="55">
        <f t="shared" si="1012"/>
        <v>0</v>
      </c>
      <c r="J946" s="75" t="s">
        <v>308</v>
      </c>
      <c r="K946" s="22">
        <v>660747</v>
      </c>
      <c r="L946" s="75">
        <v>0</v>
      </c>
      <c r="M946" s="75">
        <v>0</v>
      </c>
      <c r="N946" s="75">
        <v>0</v>
      </c>
      <c r="O946" s="75">
        <v>0</v>
      </c>
      <c r="P946" s="75">
        <v>0</v>
      </c>
      <c r="Q946" s="75">
        <v>0</v>
      </c>
      <c r="S946" s="54" t="str">
        <f t="shared" ref="S946:S966" si="1019">A946</f>
        <v>00-11</v>
      </c>
      <c r="T946" s="55">
        <f t="shared" ref="T946:T964" si="1020">L946-C946</f>
        <v>0</v>
      </c>
      <c r="U946" s="55">
        <f t="shared" ref="U946:U966" si="1021">N946-E946</f>
        <v>0</v>
      </c>
      <c r="V946" s="55">
        <f t="shared" ref="V946" si="1022">P946-F946</f>
        <v>0</v>
      </c>
      <c r="W946" s="55">
        <f t="shared" ref="W946:W966" si="1023">Q946-H946</f>
        <v>0</v>
      </c>
      <c r="X946" s="58">
        <f t="shared" ref="X946:X966" si="1024">T946/T$299</f>
        <v>0</v>
      </c>
      <c r="Y946" s="55">
        <f t="shared" ref="Y946:Y966" si="1025">T946/$AB946</f>
        <v>0</v>
      </c>
      <c r="Z946" s="55">
        <f t="shared" ref="Z946:AA966" si="1026">U946/$AB946</f>
        <v>0</v>
      </c>
      <c r="AA946" s="55">
        <f t="shared" si="1026"/>
        <v>0</v>
      </c>
      <c r="AB946" s="35">
        <f>IF(DATEDIF(A944,J944,"D")&lt;1,1,DATEDIF(A944,J944,"D"))</f>
        <v>2</v>
      </c>
      <c r="AC946" s="51" t="s">
        <v>366</v>
      </c>
      <c r="AD946" s="2">
        <v>0.7</v>
      </c>
      <c r="AE946" s="47" t="str">
        <f t="shared" si="1013"/>
        <v>00-11</v>
      </c>
      <c r="AF946" s="45">
        <f t="shared" si="1014"/>
        <v>660747</v>
      </c>
      <c r="AG946" s="45">
        <f t="shared" si="1015"/>
        <v>0</v>
      </c>
      <c r="AH946" s="45">
        <f t="shared" si="1016"/>
        <v>0</v>
      </c>
      <c r="AI946" s="45">
        <f t="shared" ref="AI946:AI964" si="1027">AG946-AH946</f>
        <v>0</v>
      </c>
      <c r="AJ946" s="1">
        <f t="shared" si="1017"/>
        <v>0</v>
      </c>
      <c r="AK946" s="1">
        <f t="shared" si="1018"/>
        <v>0</v>
      </c>
    </row>
    <row r="947" spans="1:37" ht="15" thickBot="1" x14ac:dyDescent="0.4">
      <c r="A947" s="54" t="str">
        <f t="shared" ref="A947:A966" si="1028">J924</f>
        <v>12-14</v>
      </c>
      <c r="B947" s="55">
        <f t="shared" ref="B947:B966" si="1029">K924</f>
        <v>162530</v>
      </c>
      <c r="C947" s="60">
        <f t="shared" si="1008"/>
        <v>118647</v>
      </c>
      <c r="D947" s="55">
        <f t="shared" si="1009"/>
        <v>73</v>
      </c>
      <c r="E947" s="60">
        <f t="shared" si="1010"/>
        <v>100855</v>
      </c>
      <c r="F947" s="55">
        <f t="shared" ref="F947:F966" si="1030">P924</f>
        <v>21</v>
      </c>
      <c r="G947" s="55">
        <f t="shared" si="1011"/>
        <v>62</v>
      </c>
      <c r="H947" s="55">
        <f t="shared" si="1012"/>
        <v>219523</v>
      </c>
      <c r="J947" s="82" t="str">
        <f t="shared" ref="J947" si="1031">S924</f>
        <v>12-14</v>
      </c>
      <c r="K947" s="24">
        <v>162530</v>
      </c>
      <c r="L947" s="24">
        <v>120188</v>
      </c>
      <c r="M947" s="76">
        <v>74</v>
      </c>
      <c r="N947" s="24">
        <v>101653</v>
      </c>
      <c r="O947" s="76">
        <v>62.5</v>
      </c>
      <c r="P947" s="76">
        <v>64</v>
      </c>
      <c r="Q947" s="24">
        <v>221905</v>
      </c>
      <c r="S947" s="59" t="str">
        <f t="shared" si="1019"/>
        <v>12-14</v>
      </c>
      <c r="T947" s="60">
        <f t="shared" si="1020"/>
        <v>1541</v>
      </c>
      <c r="U947" s="60">
        <f t="shared" si="1021"/>
        <v>798</v>
      </c>
      <c r="V947" s="60">
        <f>P947-F947</f>
        <v>43</v>
      </c>
      <c r="W947" s="60">
        <f t="shared" si="1023"/>
        <v>2382</v>
      </c>
      <c r="X947" s="61">
        <f t="shared" si="1024"/>
        <v>0.13950751403222886</v>
      </c>
      <c r="Y947" s="60">
        <f t="shared" si="1025"/>
        <v>770.5</v>
      </c>
      <c r="Z947" s="60">
        <f t="shared" si="1026"/>
        <v>399</v>
      </c>
      <c r="AA947" s="60">
        <f t="shared" si="1026"/>
        <v>21.5</v>
      </c>
      <c r="AB947" s="35">
        <f>AB946</f>
        <v>2</v>
      </c>
      <c r="AC947" s="50">
        <f>C965/B965</f>
        <v>0.81748645357524585</v>
      </c>
      <c r="AD947" s="2">
        <f>AC947/AD946</f>
        <v>1.1678377908217799</v>
      </c>
      <c r="AE947" s="47" t="str">
        <f t="shared" si="1013"/>
        <v>12-14</v>
      </c>
      <c r="AF947" s="45">
        <f t="shared" si="1014"/>
        <v>162530</v>
      </c>
      <c r="AG947" s="45">
        <f t="shared" si="1015"/>
        <v>120188</v>
      </c>
      <c r="AH947" s="45">
        <f t="shared" si="1016"/>
        <v>101653</v>
      </c>
      <c r="AI947" s="45">
        <f t="shared" si="1027"/>
        <v>18535</v>
      </c>
      <c r="AJ947" s="1">
        <f t="shared" si="1017"/>
        <v>1541</v>
      </c>
      <c r="AK947" s="1">
        <f t="shared" si="1018"/>
        <v>798</v>
      </c>
    </row>
    <row r="948" spans="1:37" ht="15" thickBot="1" x14ac:dyDescent="0.4">
      <c r="A948" s="54" t="str">
        <f t="shared" si="1028"/>
        <v>15-19</v>
      </c>
      <c r="B948" s="55">
        <f t="shared" si="1029"/>
        <v>256743</v>
      </c>
      <c r="C948" s="60">
        <f t="shared" si="1008"/>
        <v>191225</v>
      </c>
      <c r="D948" s="55">
        <f t="shared" si="1009"/>
        <v>74.5</v>
      </c>
      <c r="E948" s="60">
        <f t="shared" si="1010"/>
        <v>163607</v>
      </c>
      <c r="F948" s="55">
        <f t="shared" si="1030"/>
        <v>103</v>
      </c>
      <c r="G948" s="55">
        <f t="shared" si="1011"/>
        <v>63.7</v>
      </c>
      <c r="H948" s="55">
        <f t="shared" si="1012"/>
        <v>354935</v>
      </c>
      <c r="J948" s="75" t="s">
        <v>309</v>
      </c>
      <c r="K948" s="22">
        <v>256743</v>
      </c>
      <c r="L948" s="22">
        <v>193649</v>
      </c>
      <c r="M948" s="75">
        <v>75.400000000000006</v>
      </c>
      <c r="N948" s="22">
        <v>164991</v>
      </c>
      <c r="O948" s="75">
        <v>64.3</v>
      </c>
      <c r="P948" s="75">
        <v>216</v>
      </c>
      <c r="Q948" s="22">
        <v>358856</v>
      </c>
      <c r="S948" s="54" t="str">
        <f t="shared" si="1019"/>
        <v>15-19</v>
      </c>
      <c r="T948" s="60">
        <f t="shared" si="1020"/>
        <v>2424</v>
      </c>
      <c r="U948" s="60">
        <f t="shared" si="1021"/>
        <v>1384</v>
      </c>
      <c r="V948" s="60">
        <f>P948-F948</f>
        <v>113</v>
      </c>
      <c r="W948" s="60">
        <f t="shared" si="1023"/>
        <v>3921</v>
      </c>
      <c r="X948" s="61">
        <f t="shared" si="1024"/>
        <v>0.21944595328625746</v>
      </c>
      <c r="Y948" s="60">
        <f t="shared" si="1025"/>
        <v>1212</v>
      </c>
      <c r="Z948" s="60">
        <f t="shared" si="1026"/>
        <v>692</v>
      </c>
      <c r="AA948" s="60">
        <f t="shared" si="1026"/>
        <v>56.5</v>
      </c>
      <c r="AB948" s="35">
        <f t="shared" ref="AB948:AB966" si="1032">AB947</f>
        <v>2</v>
      </c>
      <c r="AC948" s="52" t="s">
        <v>367</v>
      </c>
      <c r="AD948" s="2">
        <v>0.7</v>
      </c>
      <c r="AE948" s="47" t="str">
        <f t="shared" si="1013"/>
        <v>15-19</v>
      </c>
      <c r="AF948" s="45">
        <f t="shared" si="1014"/>
        <v>256743</v>
      </c>
      <c r="AG948" s="45">
        <f t="shared" si="1015"/>
        <v>193649</v>
      </c>
      <c r="AH948" s="45">
        <f t="shared" si="1016"/>
        <v>164991</v>
      </c>
      <c r="AI948" s="45">
        <f t="shared" si="1027"/>
        <v>28658</v>
      </c>
      <c r="AJ948" s="1">
        <f t="shared" si="1017"/>
        <v>2424</v>
      </c>
      <c r="AK948" s="1">
        <f t="shared" si="1018"/>
        <v>1384</v>
      </c>
    </row>
    <row r="949" spans="1:37" ht="15" thickBot="1" x14ac:dyDescent="0.4">
      <c r="A949" s="54" t="str">
        <f t="shared" si="1028"/>
        <v>20-24</v>
      </c>
      <c r="B949" s="55">
        <f t="shared" si="1029"/>
        <v>277328</v>
      </c>
      <c r="C949" s="55">
        <f t="shared" si="1008"/>
        <v>201471</v>
      </c>
      <c r="D949" s="55">
        <f t="shared" si="1009"/>
        <v>72.7</v>
      </c>
      <c r="E949" s="55">
        <f t="shared" si="1010"/>
        <v>165359</v>
      </c>
      <c r="F949" s="55">
        <f t="shared" si="1030"/>
        <v>174</v>
      </c>
      <c r="G949" s="55">
        <f t="shared" si="1011"/>
        <v>59.6</v>
      </c>
      <c r="H949" s="55">
        <f t="shared" si="1012"/>
        <v>367004</v>
      </c>
      <c r="J949" s="76" t="s">
        <v>310</v>
      </c>
      <c r="K949" s="24">
        <v>277328</v>
      </c>
      <c r="L949" s="24">
        <v>204220</v>
      </c>
      <c r="M949" s="76">
        <v>73.599999999999994</v>
      </c>
      <c r="N949" s="24">
        <v>167098</v>
      </c>
      <c r="O949" s="76">
        <v>60.2</v>
      </c>
      <c r="P949" s="76">
        <v>359</v>
      </c>
      <c r="Q949" s="24">
        <v>371677</v>
      </c>
      <c r="S949" s="57" t="str">
        <f t="shared" si="1019"/>
        <v>20-24</v>
      </c>
      <c r="T949" s="56">
        <f t="shared" si="1020"/>
        <v>2749</v>
      </c>
      <c r="U949" s="56">
        <f t="shared" si="1021"/>
        <v>1739</v>
      </c>
      <c r="V949" s="55">
        <f t="shared" ref="V949:V963" si="1033">P949-F949</f>
        <v>185</v>
      </c>
      <c r="W949" s="56">
        <f t="shared" si="1023"/>
        <v>4673</v>
      </c>
      <c r="X949" s="62">
        <f t="shared" si="1024"/>
        <v>0.24886836864023176</v>
      </c>
      <c r="Y949" s="55">
        <f t="shared" si="1025"/>
        <v>1374.5</v>
      </c>
      <c r="Z949" s="55">
        <f t="shared" si="1026"/>
        <v>869.5</v>
      </c>
      <c r="AA949" s="55">
        <f t="shared" si="1026"/>
        <v>92.5</v>
      </c>
      <c r="AB949" s="35">
        <f t="shared" si="1032"/>
        <v>2</v>
      </c>
      <c r="AC949" s="50">
        <f>E965/B965</f>
        <v>0.73013527813375734</v>
      </c>
      <c r="AD949" s="2">
        <f>AC949/AD948</f>
        <v>1.0430503973339391</v>
      </c>
      <c r="AE949" s="47" t="str">
        <f t="shared" si="1013"/>
        <v>20-24</v>
      </c>
      <c r="AF949" s="45">
        <f t="shared" si="1014"/>
        <v>277328</v>
      </c>
      <c r="AG949" s="45">
        <f t="shared" si="1015"/>
        <v>204220</v>
      </c>
      <c r="AH949" s="45">
        <f t="shared" si="1016"/>
        <v>167098</v>
      </c>
      <c r="AI949" s="45">
        <f t="shared" si="1027"/>
        <v>37122</v>
      </c>
      <c r="AJ949" s="1">
        <f t="shared" si="1017"/>
        <v>2749</v>
      </c>
      <c r="AK949" s="1">
        <f t="shared" si="1018"/>
        <v>1739</v>
      </c>
    </row>
    <row r="950" spans="1:37" ht="15" thickBot="1" x14ac:dyDescent="0.4">
      <c r="A950" s="54" t="str">
        <f t="shared" si="1028"/>
        <v>25-29</v>
      </c>
      <c r="B950" s="55">
        <f t="shared" si="1029"/>
        <v>314508</v>
      </c>
      <c r="C950" s="55">
        <f t="shared" si="1008"/>
        <v>220012</v>
      </c>
      <c r="D950" s="55">
        <f t="shared" si="1009"/>
        <v>70</v>
      </c>
      <c r="E950" s="55">
        <f t="shared" si="1010"/>
        <v>183630</v>
      </c>
      <c r="F950" s="55">
        <f t="shared" si="1030"/>
        <v>275</v>
      </c>
      <c r="G950" s="55">
        <f t="shared" si="1011"/>
        <v>58.4</v>
      </c>
      <c r="H950" s="55">
        <f t="shared" si="1012"/>
        <v>403917</v>
      </c>
      <c r="J950" s="75" t="s">
        <v>311</v>
      </c>
      <c r="K950" s="22">
        <v>314508</v>
      </c>
      <c r="L950" s="22">
        <v>222768</v>
      </c>
      <c r="M950" s="75">
        <v>70.8</v>
      </c>
      <c r="N950" s="22">
        <v>185337</v>
      </c>
      <c r="O950" s="75">
        <v>58.9</v>
      </c>
      <c r="P950" s="75">
        <v>564</v>
      </c>
      <c r="Q950" s="22">
        <v>408669</v>
      </c>
      <c r="S950" s="54" t="str">
        <f t="shared" si="1019"/>
        <v>25-29</v>
      </c>
      <c r="T950" s="55">
        <f t="shared" si="1020"/>
        <v>2756</v>
      </c>
      <c r="U950" s="55">
        <f t="shared" si="1021"/>
        <v>1707</v>
      </c>
      <c r="V950" s="55">
        <f t="shared" si="1033"/>
        <v>289</v>
      </c>
      <c r="W950" s="55">
        <f t="shared" si="1023"/>
        <v>4752</v>
      </c>
      <c r="X950" s="58">
        <f t="shared" si="1024"/>
        <v>0.24950208220170197</v>
      </c>
      <c r="Y950" s="55">
        <f t="shared" si="1025"/>
        <v>1378</v>
      </c>
      <c r="Z950" s="55">
        <f t="shared" si="1026"/>
        <v>853.5</v>
      </c>
      <c r="AA950" s="55">
        <f t="shared" si="1026"/>
        <v>144.5</v>
      </c>
      <c r="AB950" s="35">
        <f t="shared" si="1032"/>
        <v>2</v>
      </c>
      <c r="AC950" s="49" t="s">
        <v>363</v>
      </c>
      <c r="AD950" s="35"/>
      <c r="AE950" s="47" t="str">
        <f t="shared" si="1013"/>
        <v>25-29</v>
      </c>
      <c r="AF950" s="45">
        <f t="shared" si="1014"/>
        <v>314508</v>
      </c>
      <c r="AG950" s="45">
        <f t="shared" si="1015"/>
        <v>222768</v>
      </c>
      <c r="AH950" s="45">
        <f t="shared" si="1016"/>
        <v>185337</v>
      </c>
      <c r="AI950" s="45">
        <f t="shared" si="1027"/>
        <v>37431</v>
      </c>
      <c r="AJ950" s="1">
        <f t="shared" si="1017"/>
        <v>2756</v>
      </c>
      <c r="AK950" s="1">
        <f t="shared" si="1018"/>
        <v>1707</v>
      </c>
    </row>
    <row r="951" spans="1:37" ht="15" thickBot="1" x14ac:dyDescent="0.4">
      <c r="A951" s="54" t="str">
        <f t="shared" si="1028"/>
        <v>30-34</v>
      </c>
      <c r="B951" s="55">
        <f t="shared" si="1029"/>
        <v>356228</v>
      </c>
      <c r="C951" s="55">
        <f t="shared" si="1008"/>
        <v>256991</v>
      </c>
      <c r="D951" s="55">
        <f t="shared" si="1009"/>
        <v>72.099999999999994</v>
      </c>
      <c r="E951" s="55">
        <f t="shared" si="1010"/>
        <v>220158</v>
      </c>
      <c r="F951" s="55">
        <f t="shared" si="1030"/>
        <v>453</v>
      </c>
      <c r="G951" s="55">
        <f t="shared" si="1011"/>
        <v>61.8</v>
      </c>
      <c r="H951" s="55">
        <f t="shared" si="1012"/>
        <v>477602</v>
      </c>
      <c r="J951" s="76" t="s">
        <v>312</v>
      </c>
      <c r="K951" s="24">
        <v>356228</v>
      </c>
      <c r="L951" s="24">
        <v>259962</v>
      </c>
      <c r="M951" s="76">
        <v>73</v>
      </c>
      <c r="N951" s="24">
        <v>221935</v>
      </c>
      <c r="O951" s="76">
        <v>62.3</v>
      </c>
      <c r="P951" s="76">
        <v>888</v>
      </c>
      <c r="Q951" s="24">
        <v>482785</v>
      </c>
      <c r="S951" s="57" t="str">
        <f t="shared" si="1019"/>
        <v>30-34</v>
      </c>
      <c r="T951" s="56">
        <f t="shared" si="1020"/>
        <v>2971</v>
      </c>
      <c r="U951" s="56">
        <f t="shared" si="1021"/>
        <v>1777</v>
      </c>
      <c r="V951" s="55">
        <f t="shared" si="1033"/>
        <v>435</v>
      </c>
      <c r="W951" s="56">
        <f t="shared" si="1023"/>
        <v>5183</v>
      </c>
      <c r="X951" s="62">
        <f t="shared" si="1024"/>
        <v>0.26896614158971571</v>
      </c>
      <c r="Y951" s="55">
        <f t="shared" si="1025"/>
        <v>1485.5</v>
      </c>
      <c r="Z951" s="55">
        <f t="shared" si="1026"/>
        <v>888.5</v>
      </c>
      <c r="AA951" s="55">
        <f t="shared" si="1026"/>
        <v>217.5</v>
      </c>
      <c r="AB951" s="35">
        <f t="shared" si="1032"/>
        <v>2</v>
      </c>
      <c r="AC951" s="51" t="s">
        <v>366</v>
      </c>
      <c r="AD951" s="2">
        <v>0.7</v>
      </c>
      <c r="AE951" s="47" t="str">
        <f t="shared" si="1013"/>
        <v>30-34</v>
      </c>
      <c r="AF951" s="45">
        <f t="shared" si="1014"/>
        <v>356228</v>
      </c>
      <c r="AG951" s="45">
        <f t="shared" si="1015"/>
        <v>259962</v>
      </c>
      <c r="AH951" s="45">
        <f t="shared" si="1016"/>
        <v>221935</v>
      </c>
      <c r="AI951" s="45">
        <f t="shared" si="1027"/>
        <v>38027</v>
      </c>
      <c r="AJ951" s="1">
        <f t="shared" si="1017"/>
        <v>2971</v>
      </c>
      <c r="AK951" s="1">
        <f t="shared" si="1018"/>
        <v>1777</v>
      </c>
    </row>
    <row r="952" spans="1:37" ht="15" thickBot="1" x14ac:dyDescent="0.4">
      <c r="A952" s="54" t="str">
        <f t="shared" si="1028"/>
        <v>35-39</v>
      </c>
      <c r="B952" s="55">
        <f t="shared" si="1029"/>
        <v>359302</v>
      </c>
      <c r="C952" s="55">
        <f t="shared" si="1008"/>
        <v>273913</v>
      </c>
      <c r="D952" s="55">
        <f t="shared" si="1009"/>
        <v>76.2</v>
      </c>
      <c r="E952" s="55">
        <f t="shared" si="1010"/>
        <v>239812</v>
      </c>
      <c r="F952" s="55">
        <f t="shared" si="1030"/>
        <v>873</v>
      </c>
      <c r="G952" s="55">
        <f t="shared" si="1011"/>
        <v>66.7</v>
      </c>
      <c r="H952" s="55">
        <f t="shared" si="1012"/>
        <v>514598</v>
      </c>
      <c r="J952" s="75" t="s">
        <v>313</v>
      </c>
      <c r="K952" s="22">
        <v>359302</v>
      </c>
      <c r="L952" s="22">
        <v>276694</v>
      </c>
      <c r="M952" s="75">
        <v>77</v>
      </c>
      <c r="N952" s="22">
        <v>241557</v>
      </c>
      <c r="O952" s="75">
        <v>67.2</v>
      </c>
      <c r="P952" s="22">
        <v>1725</v>
      </c>
      <c r="Q952" s="22">
        <v>519976</v>
      </c>
      <c r="S952" s="54" t="str">
        <f t="shared" si="1019"/>
        <v>35-39</v>
      </c>
      <c r="T952" s="55">
        <f t="shared" si="1020"/>
        <v>2781</v>
      </c>
      <c r="U952" s="55">
        <f t="shared" si="1021"/>
        <v>1745</v>
      </c>
      <c r="V952" s="55">
        <f t="shared" si="1033"/>
        <v>852</v>
      </c>
      <c r="W952" s="55">
        <f t="shared" si="1023"/>
        <v>5378</v>
      </c>
      <c r="X952" s="58">
        <f t="shared" si="1024"/>
        <v>0.25176534492123848</v>
      </c>
      <c r="Y952" s="55">
        <f t="shared" si="1025"/>
        <v>1390.5</v>
      </c>
      <c r="Z952" s="55">
        <f t="shared" si="1026"/>
        <v>872.5</v>
      </c>
      <c r="AA952" s="55">
        <f t="shared" si="1026"/>
        <v>426</v>
      </c>
      <c r="AB952" s="35">
        <f t="shared" si="1032"/>
        <v>2</v>
      </c>
      <c r="AC952" s="50">
        <f>C966/B966</f>
        <v>0.69533233210165701</v>
      </c>
      <c r="AD952" s="2">
        <f>AC952/AD951</f>
        <v>0.99333190300236718</v>
      </c>
      <c r="AE952" s="47" t="str">
        <f t="shared" si="1013"/>
        <v>35-39</v>
      </c>
      <c r="AF952" s="45">
        <f t="shared" si="1014"/>
        <v>359302</v>
      </c>
      <c r="AG952" s="45">
        <f t="shared" si="1015"/>
        <v>276694</v>
      </c>
      <c r="AH952" s="45">
        <f t="shared" si="1016"/>
        <v>241557</v>
      </c>
      <c r="AI952" s="45">
        <f t="shared" si="1027"/>
        <v>35137</v>
      </c>
      <c r="AJ952" s="1">
        <f t="shared" si="1017"/>
        <v>2781</v>
      </c>
      <c r="AK952" s="1">
        <f t="shared" si="1018"/>
        <v>1745</v>
      </c>
    </row>
    <row r="953" spans="1:37" ht="15" thickBot="1" x14ac:dyDescent="0.4">
      <c r="A953" s="54" t="str">
        <f t="shared" si="1028"/>
        <v>40-44</v>
      </c>
      <c r="B953" s="55">
        <f t="shared" si="1029"/>
        <v>319889</v>
      </c>
      <c r="C953" s="55">
        <f t="shared" si="1008"/>
        <v>253693</v>
      </c>
      <c r="D953" s="55">
        <f t="shared" si="1009"/>
        <v>79.3</v>
      </c>
      <c r="E953" s="55">
        <f t="shared" si="1010"/>
        <v>227491</v>
      </c>
      <c r="F953" s="55">
        <f t="shared" si="1030"/>
        <v>4396</v>
      </c>
      <c r="G953" s="55">
        <f t="shared" si="1011"/>
        <v>71.099999999999994</v>
      </c>
      <c r="H953" s="55">
        <f t="shared" si="1012"/>
        <v>485580</v>
      </c>
      <c r="J953" s="76" t="s">
        <v>314</v>
      </c>
      <c r="K953" s="24">
        <v>319889</v>
      </c>
      <c r="L953" s="24">
        <v>255915</v>
      </c>
      <c r="M953" s="76">
        <v>80</v>
      </c>
      <c r="N953" s="24">
        <v>228884</v>
      </c>
      <c r="O953" s="76">
        <v>71.5</v>
      </c>
      <c r="P953" s="24">
        <v>9319</v>
      </c>
      <c r="Q953" s="24">
        <v>494118</v>
      </c>
      <c r="S953" s="57" t="str">
        <f t="shared" si="1019"/>
        <v>40-44</v>
      </c>
      <c r="T953" s="56">
        <f t="shared" si="1020"/>
        <v>2222</v>
      </c>
      <c r="U953" s="56">
        <f t="shared" si="1021"/>
        <v>1393</v>
      </c>
      <c r="V953" s="55">
        <f t="shared" si="1033"/>
        <v>4923</v>
      </c>
      <c r="W953" s="56">
        <f t="shared" si="1023"/>
        <v>8538</v>
      </c>
      <c r="X953" s="62">
        <f t="shared" si="1024"/>
        <v>0.20115879051240268</v>
      </c>
      <c r="Y953" s="55">
        <f t="shared" si="1025"/>
        <v>1111</v>
      </c>
      <c r="Z953" s="55">
        <f t="shared" si="1026"/>
        <v>696.5</v>
      </c>
      <c r="AA953" s="55">
        <f t="shared" si="1026"/>
        <v>2461.5</v>
      </c>
      <c r="AB953" s="35">
        <f t="shared" si="1032"/>
        <v>2</v>
      </c>
      <c r="AC953" s="52" t="s">
        <v>367</v>
      </c>
      <c r="AD953" s="2">
        <v>0.7</v>
      </c>
      <c r="AE953" s="47" t="str">
        <f t="shared" si="1013"/>
        <v>40-44</v>
      </c>
      <c r="AF953" s="45">
        <f t="shared" si="1014"/>
        <v>319889</v>
      </c>
      <c r="AG953" s="45">
        <f t="shared" si="1015"/>
        <v>255915</v>
      </c>
      <c r="AH953" s="45">
        <f t="shared" si="1016"/>
        <v>228884</v>
      </c>
      <c r="AI953" s="45">
        <f t="shared" si="1027"/>
        <v>27031</v>
      </c>
      <c r="AJ953" s="1">
        <f t="shared" si="1017"/>
        <v>2222</v>
      </c>
      <c r="AK953" s="1">
        <f t="shared" si="1018"/>
        <v>1393</v>
      </c>
    </row>
    <row r="954" spans="1:37" ht="15" thickBot="1" x14ac:dyDescent="0.4">
      <c r="A954" s="54" t="str">
        <f t="shared" si="1028"/>
        <v>45-49</v>
      </c>
      <c r="B954" s="55">
        <f t="shared" si="1029"/>
        <v>288547</v>
      </c>
      <c r="C954" s="55">
        <f t="shared" si="1008"/>
        <v>233812</v>
      </c>
      <c r="D954" s="55">
        <f t="shared" si="1009"/>
        <v>81</v>
      </c>
      <c r="E954" s="55">
        <f t="shared" si="1010"/>
        <v>212328</v>
      </c>
      <c r="F954" s="55">
        <f t="shared" si="1030"/>
        <v>5032</v>
      </c>
      <c r="G954" s="55">
        <f t="shared" si="1011"/>
        <v>73.599999999999994</v>
      </c>
      <c r="H954" s="55">
        <f t="shared" si="1012"/>
        <v>451172</v>
      </c>
      <c r="J954" s="75" t="s">
        <v>315</v>
      </c>
      <c r="K954" s="22">
        <v>288547</v>
      </c>
      <c r="L954" s="22">
        <v>235600</v>
      </c>
      <c r="M954" s="75">
        <v>81.7</v>
      </c>
      <c r="N954" s="22">
        <v>213501</v>
      </c>
      <c r="O954" s="75">
        <v>74</v>
      </c>
      <c r="P954" s="22">
        <v>10316</v>
      </c>
      <c r="Q954" s="22">
        <v>459417</v>
      </c>
      <c r="S954" s="54" t="str">
        <f t="shared" si="1019"/>
        <v>45-49</v>
      </c>
      <c r="T954" s="55">
        <f t="shared" si="1020"/>
        <v>1788</v>
      </c>
      <c r="U954" s="55">
        <f t="shared" si="1021"/>
        <v>1173</v>
      </c>
      <c r="V954" s="55">
        <f t="shared" si="1033"/>
        <v>5284</v>
      </c>
      <c r="W954" s="55">
        <f t="shared" si="1023"/>
        <v>8245</v>
      </c>
      <c r="X954" s="58">
        <f t="shared" si="1024"/>
        <v>0.16186854970124931</v>
      </c>
      <c r="Y954" s="55">
        <f t="shared" si="1025"/>
        <v>894</v>
      </c>
      <c r="Z954" s="55">
        <f t="shared" si="1026"/>
        <v>586.5</v>
      </c>
      <c r="AA954" s="55">
        <f t="shared" si="1026"/>
        <v>2642</v>
      </c>
      <c r="AB954" s="35">
        <f t="shared" si="1032"/>
        <v>2</v>
      </c>
      <c r="AC954" s="50">
        <f>E966/B966</f>
        <v>0.62103373514519933</v>
      </c>
      <c r="AD954" s="2">
        <f>AC954/AD953</f>
        <v>0.88719105020742772</v>
      </c>
      <c r="AE954" s="47" t="str">
        <f t="shared" si="1013"/>
        <v>45-49</v>
      </c>
      <c r="AF954" s="45">
        <f t="shared" si="1014"/>
        <v>288547</v>
      </c>
      <c r="AG954" s="45">
        <f t="shared" si="1015"/>
        <v>235600</v>
      </c>
      <c r="AH954" s="45">
        <f t="shared" si="1016"/>
        <v>213501</v>
      </c>
      <c r="AI954" s="45">
        <f t="shared" si="1027"/>
        <v>22099</v>
      </c>
      <c r="AJ954" s="1">
        <f t="shared" si="1017"/>
        <v>1788</v>
      </c>
      <c r="AK954" s="1">
        <f t="shared" si="1018"/>
        <v>1173</v>
      </c>
    </row>
    <row r="955" spans="1:37" ht="15" thickBot="1" x14ac:dyDescent="0.4">
      <c r="A955" s="54" t="str">
        <f t="shared" si="1028"/>
        <v>50-54</v>
      </c>
      <c r="B955" s="55">
        <f t="shared" si="1029"/>
        <v>266491</v>
      </c>
      <c r="C955" s="55">
        <f t="shared" si="1008"/>
        <v>223155</v>
      </c>
      <c r="D955" s="55">
        <f t="shared" si="1009"/>
        <v>83.7</v>
      </c>
      <c r="E955" s="55">
        <f t="shared" si="1010"/>
        <v>205176</v>
      </c>
      <c r="F955" s="55">
        <f t="shared" si="1030"/>
        <v>4796</v>
      </c>
      <c r="G955" s="55">
        <f t="shared" si="1011"/>
        <v>77</v>
      </c>
      <c r="H955" s="55">
        <f t="shared" si="1012"/>
        <v>433127</v>
      </c>
      <c r="J955" s="76" t="s">
        <v>316</v>
      </c>
      <c r="K955" s="24">
        <v>266491</v>
      </c>
      <c r="L955" s="24">
        <v>224600</v>
      </c>
      <c r="M955" s="76">
        <v>84.3</v>
      </c>
      <c r="N955" s="24">
        <v>206153</v>
      </c>
      <c r="O955" s="76">
        <v>77.400000000000006</v>
      </c>
      <c r="P955" s="24">
        <v>9868</v>
      </c>
      <c r="Q955" s="24">
        <v>440621</v>
      </c>
      <c r="S955" s="57" t="str">
        <f t="shared" si="1019"/>
        <v>50-54</v>
      </c>
      <c r="T955" s="56">
        <f t="shared" si="1020"/>
        <v>1445</v>
      </c>
      <c r="U955" s="56">
        <f t="shared" si="1021"/>
        <v>977</v>
      </c>
      <c r="V955" s="55">
        <f t="shared" si="1033"/>
        <v>5072</v>
      </c>
      <c r="W955" s="56">
        <f t="shared" si="1023"/>
        <v>7494</v>
      </c>
      <c r="X955" s="62">
        <f t="shared" si="1024"/>
        <v>0.13081658518920877</v>
      </c>
      <c r="Y955" s="55">
        <f t="shared" si="1025"/>
        <v>722.5</v>
      </c>
      <c r="Z955" s="55">
        <f t="shared" si="1026"/>
        <v>488.5</v>
      </c>
      <c r="AA955" s="55">
        <f t="shared" si="1026"/>
        <v>2536</v>
      </c>
      <c r="AB955" s="35">
        <f t="shared" si="1032"/>
        <v>2</v>
      </c>
      <c r="AC955" s="35"/>
      <c r="AD955" s="36"/>
      <c r="AE955" s="47" t="str">
        <f t="shared" si="1013"/>
        <v>50-54</v>
      </c>
      <c r="AF955" s="45">
        <f t="shared" si="1014"/>
        <v>266491</v>
      </c>
      <c r="AG955" s="45">
        <f t="shared" si="1015"/>
        <v>224600</v>
      </c>
      <c r="AH955" s="45">
        <f t="shared" si="1016"/>
        <v>206153</v>
      </c>
      <c r="AI955" s="45">
        <f t="shared" si="1027"/>
        <v>18447</v>
      </c>
      <c r="AJ955" s="1">
        <f t="shared" si="1017"/>
        <v>1445</v>
      </c>
      <c r="AK955" s="1">
        <f t="shared" si="1018"/>
        <v>977</v>
      </c>
    </row>
    <row r="956" spans="1:37" ht="15" thickBot="1" x14ac:dyDescent="0.4">
      <c r="A956" s="54" t="str">
        <f t="shared" si="1028"/>
        <v>55-59</v>
      </c>
      <c r="B956" s="55">
        <f t="shared" si="1029"/>
        <v>284260</v>
      </c>
      <c r="C956" s="55">
        <f t="shared" si="1008"/>
        <v>237620</v>
      </c>
      <c r="D956" s="55">
        <f t="shared" si="1009"/>
        <v>83.6</v>
      </c>
      <c r="E956" s="55">
        <f t="shared" si="1010"/>
        <v>219757</v>
      </c>
      <c r="F956" s="55">
        <f t="shared" si="1030"/>
        <v>7318</v>
      </c>
      <c r="G956" s="55">
        <f t="shared" si="1011"/>
        <v>77.3</v>
      </c>
      <c r="H956" s="55">
        <f t="shared" si="1012"/>
        <v>464695</v>
      </c>
      <c r="J956" s="75" t="s">
        <v>317</v>
      </c>
      <c r="K956" s="22">
        <v>284260</v>
      </c>
      <c r="L956" s="22">
        <v>238871</v>
      </c>
      <c r="M956" s="75">
        <v>84</v>
      </c>
      <c r="N956" s="22">
        <v>220691</v>
      </c>
      <c r="O956" s="75">
        <v>77.599999999999994</v>
      </c>
      <c r="P956" s="22">
        <v>14881</v>
      </c>
      <c r="Q956" s="22">
        <v>474443</v>
      </c>
      <c r="S956" s="54" t="str">
        <f t="shared" si="1019"/>
        <v>55-59</v>
      </c>
      <c r="T956" s="55">
        <f t="shared" si="1020"/>
        <v>1251</v>
      </c>
      <c r="U956" s="55">
        <f t="shared" si="1021"/>
        <v>934</v>
      </c>
      <c r="V956" s="55">
        <f t="shared" si="1033"/>
        <v>7563</v>
      </c>
      <c r="W956" s="55">
        <f t="shared" si="1023"/>
        <v>9748</v>
      </c>
      <c r="X956" s="58">
        <f t="shared" si="1024"/>
        <v>0.11325366648560566</v>
      </c>
      <c r="Y956" s="55">
        <f t="shared" si="1025"/>
        <v>625.5</v>
      </c>
      <c r="Z956" s="55">
        <f t="shared" si="1026"/>
        <v>467</v>
      </c>
      <c r="AA956" s="55">
        <f t="shared" si="1026"/>
        <v>3781.5</v>
      </c>
      <c r="AB956" s="35">
        <f t="shared" si="1032"/>
        <v>2</v>
      </c>
      <c r="AC956" s="65">
        <f>J944</f>
        <v>44462</v>
      </c>
      <c r="AD956" s="36"/>
      <c r="AE956" s="47" t="str">
        <f t="shared" si="1013"/>
        <v>55-59</v>
      </c>
      <c r="AF956" s="45">
        <f t="shared" si="1014"/>
        <v>284260</v>
      </c>
      <c r="AG956" s="45">
        <f t="shared" si="1015"/>
        <v>238871</v>
      </c>
      <c r="AH956" s="45">
        <f t="shared" si="1016"/>
        <v>220691</v>
      </c>
      <c r="AI956" s="45">
        <f t="shared" si="1027"/>
        <v>18180</v>
      </c>
      <c r="AJ956" s="1">
        <f t="shared" si="1017"/>
        <v>1251</v>
      </c>
      <c r="AK956" s="1">
        <f t="shared" si="1018"/>
        <v>934</v>
      </c>
    </row>
    <row r="957" spans="1:37" ht="15" thickBot="1" x14ac:dyDescent="0.4">
      <c r="A957" s="54" t="str">
        <f t="shared" si="1028"/>
        <v>60-64</v>
      </c>
      <c r="B957" s="55">
        <f t="shared" si="1029"/>
        <v>264339</v>
      </c>
      <c r="C957" s="55">
        <f t="shared" si="1008"/>
        <v>234566</v>
      </c>
      <c r="D957" s="55">
        <f t="shared" si="1009"/>
        <v>88.7</v>
      </c>
      <c r="E957" s="55">
        <f t="shared" si="1010"/>
        <v>221153</v>
      </c>
      <c r="F957" s="55">
        <f t="shared" si="1030"/>
        <v>12014</v>
      </c>
      <c r="G957" s="55">
        <f t="shared" si="1011"/>
        <v>83.7</v>
      </c>
      <c r="H957" s="55">
        <f t="shared" si="1012"/>
        <v>467733</v>
      </c>
      <c r="J957" s="76" t="s">
        <v>318</v>
      </c>
      <c r="K957" s="24">
        <v>264339</v>
      </c>
      <c r="L957" s="24">
        <v>235529</v>
      </c>
      <c r="M957" s="76">
        <v>89.1</v>
      </c>
      <c r="N957" s="24">
        <v>221975</v>
      </c>
      <c r="O957" s="76">
        <v>84</v>
      </c>
      <c r="P957" s="24">
        <v>23844</v>
      </c>
      <c r="Q957" s="24">
        <v>481348</v>
      </c>
      <c r="S957" s="57" t="str">
        <f t="shared" si="1019"/>
        <v>60-64</v>
      </c>
      <c r="T957" s="56">
        <f t="shared" si="1020"/>
        <v>963</v>
      </c>
      <c r="U957" s="56">
        <f t="shared" si="1021"/>
        <v>822</v>
      </c>
      <c r="V957" s="55">
        <f t="shared" si="1033"/>
        <v>11830</v>
      </c>
      <c r="W957" s="56">
        <f t="shared" si="1023"/>
        <v>13615</v>
      </c>
      <c r="X957" s="62">
        <f t="shared" si="1024"/>
        <v>8.718087995654536E-2</v>
      </c>
      <c r="Y957" s="55">
        <f t="shared" si="1025"/>
        <v>481.5</v>
      </c>
      <c r="Z957" s="55">
        <f t="shared" si="1026"/>
        <v>411</v>
      </c>
      <c r="AA957" s="55">
        <f t="shared" si="1026"/>
        <v>5915</v>
      </c>
      <c r="AB957" s="35">
        <f t="shared" si="1032"/>
        <v>2</v>
      </c>
      <c r="AC957" s="49" t="s">
        <v>365</v>
      </c>
      <c r="AD957" s="35"/>
      <c r="AE957" s="47" t="str">
        <f t="shared" si="1013"/>
        <v>60-64</v>
      </c>
      <c r="AF957" s="45">
        <f t="shared" si="1014"/>
        <v>264339</v>
      </c>
      <c r="AG957" s="45">
        <f t="shared" si="1015"/>
        <v>235529</v>
      </c>
      <c r="AH957" s="45">
        <f t="shared" si="1016"/>
        <v>221975</v>
      </c>
      <c r="AI957" s="45">
        <f t="shared" si="1027"/>
        <v>13554</v>
      </c>
      <c r="AJ957" s="1">
        <f t="shared" si="1017"/>
        <v>963</v>
      </c>
      <c r="AK957" s="1">
        <f t="shared" si="1018"/>
        <v>822</v>
      </c>
    </row>
    <row r="958" spans="1:37" ht="15" thickBot="1" x14ac:dyDescent="0.4">
      <c r="A958" s="54" t="str">
        <f t="shared" si="1028"/>
        <v>65-69</v>
      </c>
      <c r="B958" s="55">
        <f t="shared" si="1029"/>
        <v>210073</v>
      </c>
      <c r="C958" s="55">
        <f t="shared" si="1008"/>
        <v>194598</v>
      </c>
      <c r="D958" s="55">
        <f t="shared" si="1009"/>
        <v>92.6</v>
      </c>
      <c r="E958" s="55">
        <f t="shared" si="1010"/>
        <v>187576</v>
      </c>
      <c r="F958" s="55">
        <f t="shared" si="1030"/>
        <v>2070</v>
      </c>
      <c r="G958" s="55">
        <f t="shared" si="1011"/>
        <v>89.3</v>
      </c>
      <c r="H958" s="55">
        <f t="shared" si="1012"/>
        <v>384244</v>
      </c>
      <c r="J958" s="75" t="s">
        <v>319</v>
      </c>
      <c r="K958" s="22">
        <v>210073</v>
      </c>
      <c r="L958" s="22">
        <v>195194</v>
      </c>
      <c r="M958" s="75">
        <v>92.9</v>
      </c>
      <c r="N958" s="22">
        <v>188098</v>
      </c>
      <c r="O958" s="75">
        <v>89.5</v>
      </c>
      <c r="P958" s="22">
        <v>4249</v>
      </c>
      <c r="Q958" s="22">
        <v>387541</v>
      </c>
      <c r="S958" s="54" t="str">
        <f t="shared" si="1019"/>
        <v>65-69</v>
      </c>
      <c r="T958" s="55">
        <f t="shared" si="1020"/>
        <v>596</v>
      </c>
      <c r="U958" s="55">
        <f t="shared" si="1021"/>
        <v>522</v>
      </c>
      <c r="V958" s="55">
        <f t="shared" si="1033"/>
        <v>2179</v>
      </c>
      <c r="W958" s="55">
        <f t="shared" si="1023"/>
        <v>3297</v>
      </c>
      <c r="X958" s="58">
        <f t="shared" si="1024"/>
        <v>5.3956183233749774E-2</v>
      </c>
      <c r="Y958" s="55">
        <f t="shared" si="1025"/>
        <v>298</v>
      </c>
      <c r="Z958" s="55">
        <f t="shared" si="1026"/>
        <v>261</v>
      </c>
      <c r="AA958" s="55">
        <f t="shared" si="1026"/>
        <v>1089.5</v>
      </c>
      <c r="AB958" s="35">
        <f t="shared" si="1032"/>
        <v>2</v>
      </c>
      <c r="AC958" s="51" t="s">
        <v>366</v>
      </c>
      <c r="AD958" s="2">
        <v>0.7</v>
      </c>
      <c r="AE958" s="47" t="str">
        <f t="shared" si="1013"/>
        <v>65-69</v>
      </c>
      <c r="AF958" s="45">
        <f t="shared" si="1014"/>
        <v>210073</v>
      </c>
      <c r="AG958" s="45">
        <f t="shared" si="1015"/>
        <v>195194</v>
      </c>
      <c r="AH958" s="45">
        <f t="shared" si="1016"/>
        <v>188098</v>
      </c>
      <c r="AI958" s="45">
        <f t="shared" si="1027"/>
        <v>7096</v>
      </c>
      <c r="AJ958" s="1">
        <f t="shared" si="1017"/>
        <v>596</v>
      </c>
      <c r="AK958" s="1">
        <f t="shared" si="1018"/>
        <v>522</v>
      </c>
    </row>
    <row r="959" spans="1:37" ht="15" thickBot="1" x14ac:dyDescent="0.4">
      <c r="A959" s="54" t="str">
        <f t="shared" si="1028"/>
        <v>70-74</v>
      </c>
      <c r="B959" s="55">
        <f t="shared" si="1029"/>
        <v>157657</v>
      </c>
      <c r="C959" s="55">
        <f t="shared" si="1008"/>
        <v>148412</v>
      </c>
      <c r="D959" s="55">
        <f t="shared" si="1009"/>
        <v>94.1</v>
      </c>
      <c r="E959" s="55">
        <f t="shared" si="1010"/>
        <v>146238</v>
      </c>
      <c r="F959" s="55">
        <f t="shared" si="1030"/>
        <v>2192</v>
      </c>
      <c r="G959" s="55">
        <f t="shared" si="1011"/>
        <v>92.8</v>
      </c>
      <c r="H959" s="55">
        <f t="shared" si="1012"/>
        <v>296842</v>
      </c>
      <c r="J959" s="76" t="s">
        <v>320</v>
      </c>
      <c r="K959" s="24">
        <v>157657</v>
      </c>
      <c r="L959" s="24">
        <v>148764</v>
      </c>
      <c r="M959" s="76">
        <v>94.4</v>
      </c>
      <c r="N959" s="24">
        <v>146538</v>
      </c>
      <c r="O959" s="76">
        <v>93</v>
      </c>
      <c r="P959" s="24">
        <v>4546</v>
      </c>
      <c r="Q959" s="24">
        <v>299848</v>
      </c>
      <c r="S959" s="57" t="str">
        <f t="shared" si="1019"/>
        <v>70-74</v>
      </c>
      <c r="T959" s="56">
        <f t="shared" si="1020"/>
        <v>352</v>
      </c>
      <c r="U959" s="56">
        <f t="shared" si="1021"/>
        <v>300</v>
      </c>
      <c r="V959" s="55">
        <f t="shared" si="1033"/>
        <v>2354</v>
      </c>
      <c r="W959" s="56">
        <f t="shared" si="1023"/>
        <v>3006</v>
      </c>
      <c r="X959" s="62">
        <f t="shared" si="1024"/>
        <v>3.1866739091073695E-2</v>
      </c>
      <c r="Y959" s="55">
        <f t="shared" si="1025"/>
        <v>176</v>
      </c>
      <c r="Z959" s="55">
        <f t="shared" si="1026"/>
        <v>150</v>
      </c>
      <c r="AA959" s="55">
        <f t="shared" si="1026"/>
        <v>1177</v>
      </c>
      <c r="AB959" s="35">
        <f t="shared" si="1032"/>
        <v>2</v>
      </c>
      <c r="AC959" s="50">
        <f>L965/K965</f>
        <v>0.82344634871342204</v>
      </c>
      <c r="AD959" s="2">
        <f>AC959/AD958</f>
        <v>1.1763519267334601</v>
      </c>
      <c r="AE959" s="48" t="str">
        <f t="shared" si="1013"/>
        <v>70-74</v>
      </c>
      <c r="AF959" s="45">
        <f t="shared" si="1014"/>
        <v>157657</v>
      </c>
      <c r="AG959" s="45">
        <f t="shared" si="1015"/>
        <v>148764</v>
      </c>
      <c r="AH959" s="45">
        <f t="shared" si="1016"/>
        <v>146538</v>
      </c>
      <c r="AI959" s="46">
        <f t="shared" si="1027"/>
        <v>2226</v>
      </c>
      <c r="AJ959" s="1">
        <f t="shared" si="1017"/>
        <v>352</v>
      </c>
      <c r="AK959" s="1">
        <f t="shared" si="1018"/>
        <v>300</v>
      </c>
    </row>
    <row r="960" spans="1:37" ht="15" thickBot="1" x14ac:dyDescent="0.4">
      <c r="A960" s="54" t="str">
        <f t="shared" si="1028"/>
        <v>75-79</v>
      </c>
      <c r="B960" s="55">
        <f t="shared" si="1029"/>
        <v>102977</v>
      </c>
      <c r="C960" s="55">
        <f t="shared" si="1008"/>
        <v>95278</v>
      </c>
      <c r="D960" s="55">
        <f t="shared" si="1009"/>
        <v>92.5</v>
      </c>
      <c r="E960" s="55">
        <f t="shared" si="1010"/>
        <v>93588</v>
      </c>
      <c r="F960" s="55">
        <f t="shared" si="1030"/>
        <v>2419</v>
      </c>
      <c r="G960" s="55">
        <f t="shared" si="1011"/>
        <v>90.9</v>
      </c>
      <c r="H960" s="55">
        <f t="shared" si="1012"/>
        <v>191285</v>
      </c>
      <c r="J960" s="75" t="s">
        <v>321</v>
      </c>
      <c r="K960" s="22">
        <v>102977</v>
      </c>
      <c r="L960" s="22">
        <v>95482</v>
      </c>
      <c r="M960" s="75">
        <v>92.7</v>
      </c>
      <c r="N960" s="22">
        <v>93725</v>
      </c>
      <c r="O960" s="75">
        <v>91</v>
      </c>
      <c r="P960" s="22">
        <v>4734</v>
      </c>
      <c r="Q960" s="22">
        <v>193941</v>
      </c>
      <c r="S960" s="54" t="str">
        <f t="shared" si="1019"/>
        <v>75-79</v>
      </c>
      <c r="T960" s="55">
        <f t="shared" si="1020"/>
        <v>204</v>
      </c>
      <c r="U960" s="55">
        <f t="shared" si="1021"/>
        <v>137</v>
      </c>
      <c r="V960" s="55">
        <f t="shared" si="1033"/>
        <v>2315</v>
      </c>
      <c r="W960" s="55">
        <f t="shared" si="1023"/>
        <v>2656</v>
      </c>
      <c r="X960" s="58">
        <f t="shared" si="1024"/>
        <v>1.8468223791417708E-2</v>
      </c>
      <c r="Y960" s="55">
        <f t="shared" si="1025"/>
        <v>102</v>
      </c>
      <c r="Z960" s="55">
        <f t="shared" si="1026"/>
        <v>68.5</v>
      </c>
      <c r="AA960" s="55">
        <f t="shared" si="1026"/>
        <v>1157.5</v>
      </c>
      <c r="AB960" s="35">
        <f t="shared" si="1032"/>
        <v>2</v>
      </c>
      <c r="AC960" s="51" t="s">
        <v>367</v>
      </c>
      <c r="AD960" s="2">
        <v>0.7</v>
      </c>
      <c r="AE960" s="48" t="str">
        <f t="shared" si="1013"/>
        <v>75-79</v>
      </c>
      <c r="AF960" s="45">
        <f t="shared" si="1014"/>
        <v>102977</v>
      </c>
      <c r="AG960" s="45">
        <f t="shared" si="1015"/>
        <v>95482</v>
      </c>
      <c r="AH960" s="45">
        <f t="shared" si="1016"/>
        <v>93725</v>
      </c>
      <c r="AI960" s="46">
        <f t="shared" si="1027"/>
        <v>1757</v>
      </c>
      <c r="AJ960" s="1">
        <f t="shared" si="1017"/>
        <v>204</v>
      </c>
      <c r="AK960" s="1">
        <f t="shared" si="1018"/>
        <v>137</v>
      </c>
    </row>
    <row r="961" spans="1:37" ht="15" thickBot="1" x14ac:dyDescent="0.4">
      <c r="A961" s="54" t="str">
        <f t="shared" si="1028"/>
        <v>80-84</v>
      </c>
      <c r="B961" s="55">
        <f t="shared" si="1029"/>
        <v>68566</v>
      </c>
      <c r="C961" s="55">
        <f t="shared" si="1008"/>
        <v>62962</v>
      </c>
      <c r="D961" s="55">
        <f t="shared" si="1009"/>
        <v>91.8</v>
      </c>
      <c r="E961" s="55">
        <f t="shared" si="1010"/>
        <v>61838</v>
      </c>
      <c r="F961" s="55">
        <f t="shared" si="1030"/>
        <v>3039</v>
      </c>
      <c r="G961" s="55">
        <f t="shared" si="1011"/>
        <v>90.2</v>
      </c>
      <c r="H961" s="55">
        <f t="shared" si="1012"/>
        <v>127839</v>
      </c>
      <c r="J961" s="76" t="s">
        <v>322</v>
      </c>
      <c r="K961" s="24">
        <v>68566</v>
      </c>
      <c r="L961" s="24">
        <v>63077</v>
      </c>
      <c r="M961" s="76">
        <v>92</v>
      </c>
      <c r="N961" s="24">
        <v>61926</v>
      </c>
      <c r="O961" s="76">
        <v>90.3</v>
      </c>
      <c r="P961" s="24">
        <v>5551</v>
      </c>
      <c r="Q961" s="24">
        <v>130554</v>
      </c>
      <c r="S961" s="57" t="str">
        <f t="shared" si="1019"/>
        <v>80-84</v>
      </c>
      <c r="T961" s="56">
        <f t="shared" si="1020"/>
        <v>115</v>
      </c>
      <c r="U961" s="56">
        <f t="shared" si="1021"/>
        <v>88</v>
      </c>
      <c r="V961" s="55">
        <f t="shared" si="1033"/>
        <v>2512</v>
      </c>
      <c r="W961" s="56">
        <f t="shared" si="1023"/>
        <v>2715</v>
      </c>
      <c r="X961" s="62">
        <f t="shared" si="1024"/>
        <v>1.0411008509867826E-2</v>
      </c>
      <c r="Y961" s="55">
        <f t="shared" si="1025"/>
        <v>57.5</v>
      </c>
      <c r="Z961" s="55">
        <f t="shared" si="1026"/>
        <v>44</v>
      </c>
      <c r="AA961" s="55">
        <f t="shared" si="1026"/>
        <v>1256</v>
      </c>
      <c r="AB961" s="35">
        <f t="shared" si="1032"/>
        <v>2</v>
      </c>
      <c r="AC961" s="50">
        <f>N965/K965</f>
        <v>0.73392747943442682</v>
      </c>
      <c r="AD961" s="2">
        <f>AC961/AD960</f>
        <v>1.0484678277634669</v>
      </c>
      <c r="AE961" s="48" t="str">
        <f t="shared" si="1013"/>
        <v>80-84</v>
      </c>
      <c r="AF961" s="45">
        <f t="shared" si="1014"/>
        <v>68566</v>
      </c>
      <c r="AG961" s="45">
        <f t="shared" si="1015"/>
        <v>63077</v>
      </c>
      <c r="AH961" s="45">
        <f t="shared" si="1016"/>
        <v>61926</v>
      </c>
      <c r="AI961" s="46">
        <f t="shared" si="1027"/>
        <v>1151</v>
      </c>
      <c r="AJ961" s="1">
        <f t="shared" si="1017"/>
        <v>115</v>
      </c>
      <c r="AK961" s="1">
        <f t="shared" si="1018"/>
        <v>88</v>
      </c>
    </row>
    <row r="962" spans="1:37" ht="15" thickBot="1" x14ac:dyDescent="0.4">
      <c r="A962" s="54" t="str">
        <f t="shared" si="1028"/>
        <v>85-89</v>
      </c>
      <c r="B962" s="55">
        <f t="shared" si="1029"/>
        <v>44034</v>
      </c>
      <c r="C962" s="55">
        <f t="shared" si="1008"/>
        <v>40144</v>
      </c>
      <c r="D962" s="55">
        <f t="shared" si="1009"/>
        <v>91.2</v>
      </c>
      <c r="E962" s="55">
        <f t="shared" si="1010"/>
        <v>39379</v>
      </c>
      <c r="F962" s="55">
        <f t="shared" si="1030"/>
        <v>3932</v>
      </c>
      <c r="G962" s="55">
        <f t="shared" si="1011"/>
        <v>89.4</v>
      </c>
      <c r="H962" s="55">
        <f t="shared" si="1012"/>
        <v>83455</v>
      </c>
      <c r="J962" s="75" t="s">
        <v>323</v>
      </c>
      <c r="K962" s="22">
        <v>44034</v>
      </c>
      <c r="L962" s="22">
        <v>40195</v>
      </c>
      <c r="M962" s="75">
        <v>91.3</v>
      </c>
      <c r="N962" s="22">
        <v>39441</v>
      </c>
      <c r="O962" s="75">
        <v>89.6</v>
      </c>
      <c r="P962" s="22">
        <v>6752</v>
      </c>
      <c r="Q962" s="22">
        <v>86388</v>
      </c>
      <c r="S962" s="54" t="str">
        <f t="shared" si="1019"/>
        <v>85-89</v>
      </c>
      <c r="T962" s="55">
        <f t="shared" si="1020"/>
        <v>51</v>
      </c>
      <c r="U962" s="55">
        <f t="shared" si="1021"/>
        <v>62</v>
      </c>
      <c r="V962" s="55">
        <f t="shared" si="1033"/>
        <v>2820</v>
      </c>
      <c r="W962" s="55">
        <f t="shared" si="1023"/>
        <v>2933</v>
      </c>
      <c r="X962" s="58">
        <f t="shared" si="1024"/>
        <v>4.617055947854427E-3</v>
      </c>
      <c r="Y962" s="55">
        <f t="shared" si="1025"/>
        <v>25.5</v>
      </c>
      <c r="Z962" s="55">
        <f t="shared" si="1026"/>
        <v>31</v>
      </c>
      <c r="AA962" s="55">
        <f t="shared" si="1026"/>
        <v>1410</v>
      </c>
      <c r="AB962" s="35">
        <f t="shared" si="1032"/>
        <v>2</v>
      </c>
      <c r="AC962" s="49" t="s">
        <v>362</v>
      </c>
      <c r="AD962" s="35"/>
      <c r="AE962" s="48" t="str">
        <f t="shared" si="1013"/>
        <v>85-89</v>
      </c>
      <c r="AF962" s="45">
        <f t="shared" si="1014"/>
        <v>44034</v>
      </c>
      <c r="AG962" s="45">
        <f t="shared" si="1015"/>
        <v>40195</v>
      </c>
      <c r="AH962" s="45">
        <f t="shared" si="1016"/>
        <v>39441</v>
      </c>
      <c r="AI962" s="46">
        <f t="shared" si="1027"/>
        <v>754</v>
      </c>
      <c r="AJ962" s="1">
        <f t="shared" si="1017"/>
        <v>51</v>
      </c>
      <c r="AK962" s="1">
        <f t="shared" si="1018"/>
        <v>62</v>
      </c>
    </row>
    <row r="963" spans="1:37" ht="15" thickBot="1" x14ac:dyDescent="0.4">
      <c r="A963" s="54" t="str">
        <f t="shared" si="1028"/>
        <v>90+</v>
      </c>
      <c r="B963" s="55">
        <f t="shared" si="1029"/>
        <v>27669</v>
      </c>
      <c r="C963" s="55">
        <f t="shared" si="1008"/>
        <v>25465</v>
      </c>
      <c r="D963" s="55">
        <f t="shared" si="1009"/>
        <v>92</v>
      </c>
      <c r="E963" s="55">
        <f t="shared" si="1010"/>
        <v>24975</v>
      </c>
      <c r="F963" s="55">
        <f t="shared" si="1030"/>
        <v>5071</v>
      </c>
      <c r="G963" s="55">
        <f t="shared" si="1011"/>
        <v>90.3</v>
      </c>
      <c r="H963" s="55">
        <f t="shared" si="1012"/>
        <v>55511</v>
      </c>
      <c r="J963" s="76" t="s">
        <v>324</v>
      </c>
      <c r="K963" s="24">
        <v>27669</v>
      </c>
      <c r="L963" s="24">
        <v>25501</v>
      </c>
      <c r="M963" s="76">
        <v>92.2</v>
      </c>
      <c r="N963" s="24">
        <v>25018</v>
      </c>
      <c r="O963" s="76">
        <v>90.4</v>
      </c>
      <c r="P963" s="24">
        <v>8150</v>
      </c>
      <c r="Q963" s="24">
        <v>58669</v>
      </c>
      <c r="S963" s="57" t="str">
        <f t="shared" si="1019"/>
        <v>90+</v>
      </c>
      <c r="T963" s="56">
        <f t="shared" si="1020"/>
        <v>36</v>
      </c>
      <c r="U963" s="56">
        <f t="shared" si="1021"/>
        <v>43</v>
      </c>
      <c r="V963" s="55">
        <f t="shared" si="1033"/>
        <v>3079</v>
      </c>
      <c r="W963" s="56">
        <f t="shared" si="1023"/>
        <v>3158</v>
      </c>
      <c r="X963" s="62">
        <f t="shared" si="1024"/>
        <v>3.2590983161325366E-3</v>
      </c>
      <c r="Y963" s="55">
        <f t="shared" si="1025"/>
        <v>18</v>
      </c>
      <c r="Z963" s="55">
        <f t="shared" si="1026"/>
        <v>21.5</v>
      </c>
      <c r="AA963" s="55">
        <f t="shared" si="1026"/>
        <v>1539.5</v>
      </c>
      <c r="AB963" s="35">
        <f t="shared" si="1032"/>
        <v>2</v>
      </c>
      <c r="AC963" s="51" t="s">
        <v>366</v>
      </c>
      <c r="AD963" s="2">
        <v>0.7</v>
      </c>
      <c r="AE963" s="48" t="str">
        <f t="shared" si="1013"/>
        <v>90+</v>
      </c>
      <c r="AF963" s="45">
        <f t="shared" si="1014"/>
        <v>27669</v>
      </c>
      <c r="AG963" s="45">
        <f t="shared" si="1015"/>
        <v>25501</v>
      </c>
      <c r="AH963" s="45">
        <f t="shared" si="1016"/>
        <v>25018</v>
      </c>
      <c r="AI963" s="46">
        <f t="shared" si="1027"/>
        <v>483</v>
      </c>
      <c r="AJ963" s="1">
        <f t="shared" si="1017"/>
        <v>36</v>
      </c>
      <c r="AK963" s="1">
        <f t="shared" si="1018"/>
        <v>43</v>
      </c>
    </row>
    <row r="964" spans="1:37" ht="15" thickBot="1" x14ac:dyDescent="0.4">
      <c r="A964" s="54" t="str">
        <f t="shared" si="1028"/>
        <v>Unknown</v>
      </c>
      <c r="B964" s="55" t="str">
        <f t="shared" si="1029"/>
        <v>NA</v>
      </c>
      <c r="C964" s="55">
        <f t="shared" si="1008"/>
        <v>62717</v>
      </c>
      <c r="D964" s="55" t="str">
        <f t="shared" si="1009"/>
        <v>NA</v>
      </c>
      <c r="E964" s="55">
        <f t="shared" si="1010"/>
        <v>33221</v>
      </c>
      <c r="F964" s="55">
        <f t="shared" si="1030"/>
        <v>1</v>
      </c>
      <c r="G964" s="55" t="str">
        <f t="shared" si="1011"/>
        <v>NA</v>
      </c>
      <c r="H964" s="55">
        <f t="shared" si="1012"/>
        <v>95939</v>
      </c>
      <c r="J964" s="75" t="s">
        <v>325</v>
      </c>
      <c r="K964" s="75" t="s">
        <v>326</v>
      </c>
      <c r="L964" s="22">
        <v>60888</v>
      </c>
      <c r="M964" s="75" t="s">
        <v>326</v>
      </c>
      <c r="N964" s="22">
        <v>31883</v>
      </c>
      <c r="O964" s="75" t="s">
        <v>326</v>
      </c>
      <c r="P964" s="75">
        <v>5</v>
      </c>
      <c r="Q964" s="22">
        <v>92776</v>
      </c>
      <c r="S964" s="54" t="str">
        <f t="shared" si="1019"/>
        <v>Unknown</v>
      </c>
      <c r="T964" s="54">
        <f t="shared" si="1020"/>
        <v>-1829</v>
      </c>
      <c r="U964" s="54">
        <f t="shared" si="1021"/>
        <v>-1338</v>
      </c>
      <c r="V964" s="55">
        <f>P964-F964</f>
        <v>4</v>
      </c>
      <c r="W964" s="54">
        <f t="shared" si="1023"/>
        <v>-3163</v>
      </c>
      <c r="X964" s="58">
        <f t="shared" si="1024"/>
        <v>-0.16558030056128917</v>
      </c>
      <c r="Y964" s="55">
        <f t="shared" si="1025"/>
        <v>-914.5</v>
      </c>
      <c r="Z964" s="55">
        <f t="shared" si="1026"/>
        <v>-669</v>
      </c>
      <c r="AA964" s="55">
        <f t="shared" si="1026"/>
        <v>2</v>
      </c>
      <c r="AB964" s="35">
        <f t="shared" si="1032"/>
        <v>2</v>
      </c>
      <c r="AC964" s="50">
        <f>L966/K966</f>
        <v>0.70040166110079249</v>
      </c>
      <c r="AD964" s="2">
        <f>AC964/AD963</f>
        <v>1.0005738015725607</v>
      </c>
      <c r="AE964" s="47" t="str">
        <f t="shared" si="1013"/>
        <v>Unknown</v>
      </c>
      <c r="AF964" s="45" t="str">
        <f t="shared" si="1014"/>
        <v>NA</v>
      </c>
      <c r="AG964" s="45">
        <f t="shared" si="1015"/>
        <v>60888</v>
      </c>
      <c r="AH964" s="45">
        <f t="shared" si="1016"/>
        <v>31883</v>
      </c>
      <c r="AI964" s="45">
        <f t="shared" si="1027"/>
        <v>29005</v>
      </c>
      <c r="AJ964" s="1">
        <f t="shared" si="1017"/>
        <v>-1829</v>
      </c>
      <c r="AK964" s="1">
        <f t="shared" si="1018"/>
        <v>-1338</v>
      </c>
    </row>
    <row r="965" spans="1:37" ht="15" thickBot="1" x14ac:dyDescent="0.4">
      <c r="A965" s="54" t="str">
        <f t="shared" si="1028"/>
        <v>12+</v>
      </c>
      <c r="B965" s="55">
        <f t="shared" si="1029"/>
        <v>3761140</v>
      </c>
      <c r="C965" s="55">
        <f t="shared" si="1008"/>
        <v>3074681</v>
      </c>
      <c r="D965" s="55">
        <f t="shared" si="1009"/>
        <v>81.8</v>
      </c>
      <c r="E965" s="55">
        <f t="shared" si="1010"/>
        <v>2746141</v>
      </c>
      <c r="F965" s="55">
        <f t="shared" si="1030"/>
        <v>54179</v>
      </c>
      <c r="G965" s="55">
        <f t="shared" si="1011"/>
        <v>73</v>
      </c>
      <c r="H965" s="55">
        <f t="shared" si="1012"/>
        <v>5875001</v>
      </c>
      <c r="J965" s="76" t="s">
        <v>327</v>
      </c>
      <c r="K965" s="24">
        <v>3761140</v>
      </c>
      <c r="L965" s="24">
        <v>3097097</v>
      </c>
      <c r="M965" s="76">
        <v>82.3</v>
      </c>
      <c r="N965" s="24">
        <v>2760404</v>
      </c>
      <c r="O965" s="76">
        <v>73.400000000000006</v>
      </c>
      <c r="P965" s="24">
        <v>106031</v>
      </c>
      <c r="Q965" s="24">
        <v>5963532</v>
      </c>
      <c r="S965" s="57" t="str">
        <f t="shared" si="1019"/>
        <v>12+</v>
      </c>
      <c r="T965" s="60">
        <f>L965-C965</f>
        <v>22416</v>
      </c>
      <c r="U965" s="60">
        <f t="shared" si="1021"/>
        <v>14263</v>
      </c>
      <c r="V965" s="60">
        <f>P965-F965</f>
        <v>51852</v>
      </c>
      <c r="W965" s="63">
        <f t="shared" si="1023"/>
        <v>88531</v>
      </c>
      <c r="X965" s="62">
        <f t="shared" si="1024"/>
        <v>2.0293318848451927</v>
      </c>
      <c r="Y965" s="60">
        <f t="shared" si="1025"/>
        <v>11208</v>
      </c>
      <c r="Z965" s="60">
        <f t="shared" si="1026"/>
        <v>7131.5</v>
      </c>
      <c r="AA965" s="60">
        <f t="shared" si="1026"/>
        <v>25926</v>
      </c>
      <c r="AB965" s="35">
        <f t="shared" si="1032"/>
        <v>2</v>
      </c>
      <c r="AC965" s="51" t="s">
        <v>367</v>
      </c>
      <c r="AD965" s="2">
        <v>0.7</v>
      </c>
      <c r="AE965" s="35"/>
      <c r="AF965" s="35"/>
      <c r="AG965" s="38"/>
      <c r="AH965" s="35"/>
      <c r="AI965" s="35"/>
      <c r="AJ965" s="35"/>
      <c r="AK965" s="35"/>
    </row>
    <row r="966" spans="1:37" x14ac:dyDescent="0.35">
      <c r="A966" s="54" t="str">
        <f t="shared" si="1028"/>
        <v>ALL</v>
      </c>
      <c r="B966" s="55">
        <f t="shared" si="1029"/>
        <v>4421887</v>
      </c>
      <c r="C966" s="55">
        <f t="shared" si="1008"/>
        <v>3074681</v>
      </c>
      <c r="D966" s="55">
        <f t="shared" si="1009"/>
        <v>69.5</v>
      </c>
      <c r="E966" s="55">
        <f t="shared" si="1010"/>
        <v>2746141</v>
      </c>
      <c r="F966" s="55">
        <f t="shared" si="1030"/>
        <v>54179</v>
      </c>
      <c r="G966" s="55">
        <f t="shared" si="1011"/>
        <v>62.1</v>
      </c>
      <c r="H966" s="55">
        <f t="shared" si="1012"/>
        <v>5875001</v>
      </c>
      <c r="J966" s="75" t="s">
        <v>328</v>
      </c>
      <c r="K966" s="22">
        <v>4421887</v>
      </c>
      <c r="L966" s="22">
        <v>3097097</v>
      </c>
      <c r="M966" s="75">
        <v>70</v>
      </c>
      <c r="N966" s="22">
        <v>2760404</v>
      </c>
      <c r="O966" s="75">
        <v>62.4</v>
      </c>
      <c r="P966" s="22">
        <v>106031</v>
      </c>
      <c r="Q966" s="22">
        <v>5963532</v>
      </c>
      <c r="S966" s="54" t="str">
        <f t="shared" si="1019"/>
        <v>ALL</v>
      </c>
      <c r="T966" s="60">
        <f t="shared" ref="T966" si="1034">L966-C966</f>
        <v>22416</v>
      </c>
      <c r="U966" s="60">
        <f t="shared" si="1021"/>
        <v>14263</v>
      </c>
      <c r="V966" s="60">
        <f>P966-F966</f>
        <v>51852</v>
      </c>
      <c r="W966" s="63">
        <f t="shared" si="1023"/>
        <v>88531</v>
      </c>
      <c r="X966" s="58">
        <f t="shared" si="1024"/>
        <v>2.0293318848451927</v>
      </c>
      <c r="Y966" s="60">
        <f t="shared" si="1025"/>
        <v>11208</v>
      </c>
      <c r="Z966" s="60">
        <f t="shared" si="1026"/>
        <v>7131.5</v>
      </c>
      <c r="AA966" s="60">
        <f t="shared" si="1026"/>
        <v>25926</v>
      </c>
      <c r="AB966" s="35">
        <f t="shared" si="1032"/>
        <v>2</v>
      </c>
      <c r="AC966" s="50">
        <f>N966/K966</f>
        <v>0.62425928116209206</v>
      </c>
      <c r="AD966" s="2">
        <f>AC966/AD965</f>
        <v>0.89179897308870304</v>
      </c>
      <c r="AE966" s="35"/>
      <c r="AF966" s="35"/>
      <c r="AG966" s="2">
        <f>T965/L965</f>
        <v>7.237745540420594E-3</v>
      </c>
      <c r="AH966" s="2">
        <f>U965/N965</f>
        <v>5.1669972945989065E-3</v>
      </c>
      <c r="AI966" s="2">
        <f>W965/Q965</f>
        <v>1.4845396989569269E-2</v>
      </c>
      <c r="AJ966" s="35"/>
      <c r="AK966" s="35"/>
    </row>
    <row r="967" spans="1:37" x14ac:dyDescent="0.35">
      <c r="A967" s="110">
        <f>J944</f>
        <v>44462</v>
      </c>
      <c r="B967" s="110"/>
      <c r="C967" s="110"/>
      <c r="D967" s="110"/>
      <c r="E967" s="110"/>
      <c r="F967" s="110"/>
      <c r="G967" s="110"/>
      <c r="H967" s="110"/>
      <c r="J967" s="109">
        <v>44465</v>
      </c>
      <c r="K967" s="109"/>
      <c r="L967" s="109"/>
      <c r="M967" s="109"/>
      <c r="N967" s="109"/>
      <c r="O967" s="109"/>
      <c r="P967" s="109"/>
      <c r="Q967" s="109"/>
      <c r="S967" s="111" t="str">
        <f>"Change " &amp; TEXT(A967,"DDDD MMM DD, YYYY") &amp; " -  " &amp;TEXT(J967,"DDDD MMM DD, YYYY")</f>
        <v>Change Thursday Sep 23, 2021 -  Sunday Sep 26, 2021</v>
      </c>
      <c r="T967" s="111"/>
      <c r="U967" s="111"/>
      <c r="V967" s="111"/>
      <c r="W967" s="111"/>
      <c r="X967" s="111"/>
      <c r="Y967" s="111"/>
      <c r="Z967" s="111"/>
      <c r="AA967" s="88"/>
      <c r="AB967" s="35"/>
      <c r="AC967" s="65">
        <f>J967</f>
        <v>44465</v>
      </c>
      <c r="AD967" s="35"/>
      <c r="AE967" s="35"/>
      <c r="AF967" s="35"/>
      <c r="AG967" s="35"/>
      <c r="AH967" s="35"/>
      <c r="AI967" s="35"/>
      <c r="AJ967" s="35"/>
      <c r="AK967" s="35"/>
    </row>
    <row r="968" spans="1:37" ht="36" thickBot="1" x14ac:dyDescent="0.4">
      <c r="A968" s="53" t="str">
        <f>J945</f>
        <v>Age group</v>
      </c>
      <c r="B968" s="53" t="str">
        <f t="shared" ref="B968" si="1035">K945</f>
        <v>Population</v>
      </c>
      <c r="C968" s="53" t="str">
        <f t="shared" ref="C968:C989" si="1036">L945</f>
        <v>At least 1 dose</v>
      </c>
      <c r="D968" s="53" t="str">
        <f t="shared" ref="D968:D989" si="1037">M945</f>
        <v>% of population with at least 1 dose</v>
      </c>
      <c r="E968" s="53" t="str">
        <f t="shared" ref="E968:E989" si="1038">N945</f>
        <v>2 doses</v>
      </c>
      <c r="F968" s="53" t="str">
        <f>P945</f>
        <v>3 doses</v>
      </c>
      <c r="G968" s="53" t="str">
        <f t="shared" ref="G968:G989" si="1039">O945</f>
        <v>% of population fully vaccinated</v>
      </c>
      <c r="H968" s="53" t="str">
        <f t="shared" ref="H968:H989" si="1040">Q945</f>
        <v>Total administered</v>
      </c>
      <c r="J968" s="25" t="s">
        <v>305</v>
      </c>
      <c r="K968" s="25" t="s">
        <v>2</v>
      </c>
      <c r="L968" s="25" t="s">
        <v>368</v>
      </c>
      <c r="M968" s="25" t="s">
        <v>306</v>
      </c>
      <c r="N968" s="25" t="s">
        <v>369</v>
      </c>
      <c r="O968" s="25" t="s">
        <v>307</v>
      </c>
      <c r="P968" s="25" t="s">
        <v>389</v>
      </c>
      <c r="Q968" s="25" t="s">
        <v>304</v>
      </c>
      <c r="S968" s="53" t="s">
        <v>305</v>
      </c>
      <c r="T968" s="53" t="s">
        <v>302</v>
      </c>
      <c r="U968" s="53" t="s">
        <v>303</v>
      </c>
      <c r="V968" s="53" t="s">
        <v>390</v>
      </c>
      <c r="W968" s="53" t="s">
        <v>304</v>
      </c>
      <c r="X968" s="53" t="s">
        <v>335</v>
      </c>
      <c r="Y968" s="53" t="s">
        <v>336</v>
      </c>
      <c r="Z968" s="53" t="s">
        <v>337</v>
      </c>
      <c r="AA968" s="53" t="s">
        <v>391</v>
      </c>
      <c r="AB968" s="35"/>
      <c r="AC968" s="49" t="s">
        <v>365</v>
      </c>
      <c r="AD968" s="64"/>
      <c r="AE968" s="47" t="str">
        <f t="shared" ref="AE968:AE987" si="1041">J968</f>
        <v>Age group</v>
      </c>
      <c r="AF968" s="47" t="str">
        <f t="shared" ref="AF968:AF987" si="1042">K968</f>
        <v>Population</v>
      </c>
      <c r="AG968" s="47" t="str">
        <f t="shared" ref="AG968:AG987" si="1043">L968</f>
        <v>At least 1 dose</v>
      </c>
      <c r="AH968" s="47" t="str">
        <f t="shared" ref="AH968:AH987" si="1044">N968</f>
        <v>2 doses</v>
      </c>
      <c r="AI968" s="47" t="s">
        <v>334</v>
      </c>
      <c r="AJ968" s="47" t="str">
        <f t="shared" ref="AJ968:AJ987" si="1045">T968</f>
        <v>Dose 1</v>
      </c>
      <c r="AK968" s="47" t="str">
        <f t="shared" ref="AK968:AK987" si="1046">U968</f>
        <v>Dose 2</v>
      </c>
    </row>
    <row r="969" spans="1:37" ht="15" thickBot="1" x14ac:dyDescent="0.4">
      <c r="A969" s="54" t="str">
        <f>J946</f>
        <v>00-11</v>
      </c>
      <c r="B969" s="55">
        <f>K946</f>
        <v>660747</v>
      </c>
      <c r="C969" s="55">
        <f t="shared" si="1036"/>
        <v>0</v>
      </c>
      <c r="D969" s="55">
        <f t="shared" si="1037"/>
        <v>0</v>
      </c>
      <c r="E969" s="55">
        <f t="shared" si="1038"/>
        <v>0</v>
      </c>
      <c r="F969" s="55">
        <f>P946</f>
        <v>0</v>
      </c>
      <c r="G969" s="55">
        <f t="shared" si="1039"/>
        <v>0</v>
      </c>
      <c r="H969" s="55">
        <f t="shared" si="1040"/>
        <v>0</v>
      </c>
      <c r="J969" s="75" t="s">
        <v>308</v>
      </c>
      <c r="K969" s="22">
        <v>660747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S969" s="54" t="str">
        <f t="shared" ref="S969:S989" si="1047">A969</f>
        <v>00-11</v>
      </c>
      <c r="T969" s="55">
        <f t="shared" ref="T969:T987" si="1048">L969-C969</f>
        <v>0</v>
      </c>
      <c r="U969" s="55">
        <f t="shared" ref="U969:U989" si="1049">N969-E969</f>
        <v>0</v>
      </c>
      <c r="V969" s="55">
        <f t="shared" ref="V969" si="1050">P969-F969</f>
        <v>0</v>
      </c>
      <c r="W969" s="55">
        <f t="shared" ref="W969:W989" si="1051">Q969-H969</f>
        <v>0</v>
      </c>
      <c r="X969" s="58">
        <f t="shared" ref="X969:X989" si="1052">T969/T$299</f>
        <v>0</v>
      </c>
      <c r="Y969" s="55">
        <f t="shared" ref="Y969:Y989" si="1053">T969/$AB969</f>
        <v>0</v>
      </c>
      <c r="Z969" s="55">
        <f t="shared" ref="Z969:AA989" si="1054">U969/$AB969</f>
        <v>0</v>
      </c>
      <c r="AA969" s="55">
        <f t="shared" si="1054"/>
        <v>0</v>
      </c>
      <c r="AB969" s="35">
        <f>IF(DATEDIF(A967,J967,"D")&lt;1,1,DATEDIF(A967,J967,"D"))</f>
        <v>3</v>
      </c>
      <c r="AC969" s="51" t="s">
        <v>366</v>
      </c>
      <c r="AD969" s="2">
        <v>0.7</v>
      </c>
      <c r="AE969" s="47" t="str">
        <f t="shared" si="1041"/>
        <v>00-11</v>
      </c>
      <c r="AF969" s="45">
        <f t="shared" si="1042"/>
        <v>660747</v>
      </c>
      <c r="AG969" s="45">
        <f t="shared" si="1043"/>
        <v>0</v>
      </c>
      <c r="AH969" s="45">
        <f t="shared" si="1044"/>
        <v>0</v>
      </c>
      <c r="AI969" s="45">
        <f t="shared" ref="AI969:AI987" si="1055">AG969-AH969</f>
        <v>0</v>
      </c>
      <c r="AJ969" s="1">
        <f t="shared" si="1045"/>
        <v>0</v>
      </c>
      <c r="AK969" s="1">
        <f t="shared" si="1046"/>
        <v>0</v>
      </c>
    </row>
    <row r="970" spans="1:37" ht="15" thickBot="1" x14ac:dyDescent="0.4">
      <c r="A970" s="54" t="str">
        <f t="shared" ref="A970:A989" si="1056">J947</f>
        <v>12-14</v>
      </c>
      <c r="B970" s="55">
        <f t="shared" ref="B970:B989" si="1057">K947</f>
        <v>162530</v>
      </c>
      <c r="C970" s="60">
        <f t="shared" si="1036"/>
        <v>120188</v>
      </c>
      <c r="D970" s="55">
        <f t="shared" si="1037"/>
        <v>74</v>
      </c>
      <c r="E970" s="60">
        <f t="shared" si="1038"/>
        <v>101653</v>
      </c>
      <c r="F970" s="55">
        <f t="shared" ref="F970:F989" si="1058">P947</f>
        <v>64</v>
      </c>
      <c r="G970" s="55">
        <f t="shared" si="1039"/>
        <v>62.5</v>
      </c>
      <c r="H970" s="55">
        <f t="shared" si="1040"/>
        <v>221905</v>
      </c>
      <c r="J970" s="82" t="str">
        <f t="shared" ref="J970" si="1059">S947</f>
        <v>12-14</v>
      </c>
      <c r="K970" s="24">
        <v>162530</v>
      </c>
      <c r="L970" s="24">
        <v>122074</v>
      </c>
      <c r="M970" s="76">
        <v>75.099999999999994</v>
      </c>
      <c r="N970" s="24">
        <v>102851</v>
      </c>
      <c r="O970" s="76">
        <v>63.3</v>
      </c>
      <c r="P970" s="76">
        <v>75</v>
      </c>
      <c r="Q970" s="24">
        <v>225000</v>
      </c>
      <c r="S970" s="59" t="str">
        <f t="shared" si="1047"/>
        <v>12-14</v>
      </c>
      <c r="T970" s="60">
        <f t="shared" si="1048"/>
        <v>1886</v>
      </c>
      <c r="U970" s="60">
        <f t="shared" si="1049"/>
        <v>1198</v>
      </c>
      <c r="V970" s="60">
        <f>P970-F970</f>
        <v>11</v>
      </c>
      <c r="W970" s="60">
        <f t="shared" si="1051"/>
        <v>3095</v>
      </c>
      <c r="X970" s="61">
        <f t="shared" si="1052"/>
        <v>0.17074053956183233</v>
      </c>
      <c r="Y970" s="60">
        <f t="shared" si="1053"/>
        <v>628.66666666666663</v>
      </c>
      <c r="Z970" s="60">
        <f t="shared" si="1054"/>
        <v>399.33333333333331</v>
      </c>
      <c r="AA970" s="60">
        <f t="shared" si="1054"/>
        <v>3.6666666666666665</v>
      </c>
      <c r="AB970" s="35">
        <f>AB969</f>
        <v>3</v>
      </c>
      <c r="AC970" s="50">
        <f>C988/B988</f>
        <v>0.82344634871342204</v>
      </c>
      <c r="AD970" s="2">
        <f>AC970/AD969</f>
        <v>1.1763519267334601</v>
      </c>
      <c r="AE970" s="47" t="str">
        <f t="shared" si="1041"/>
        <v>12-14</v>
      </c>
      <c r="AF970" s="45">
        <f t="shared" si="1042"/>
        <v>162530</v>
      </c>
      <c r="AG970" s="45">
        <f t="shared" si="1043"/>
        <v>122074</v>
      </c>
      <c r="AH970" s="45">
        <f t="shared" si="1044"/>
        <v>102851</v>
      </c>
      <c r="AI970" s="45">
        <f t="shared" si="1055"/>
        <v>19223</v>
      </c>
      <c r="AJ970" s="1">
        <f t="shared" si="1045"/>
        <v>1886</v>
      </c>
      <c r="AK970" s="1">
        <f t="shared" si="1046"/>
        <v>1198</v>
      </c>
    </row>
    <row r="971" spans="1:37" ht="15" thickBot="1" x14ac:dyDescent="0.4">
      <c r="A971" s="54" t="str">
        <f t="shared" si="1056"/>
        <v>15-19</v>
      </c>
      <c r="B971" s="55">
        <f t="shared" si="1057"/>
        <v>256743</v>
      </c>
      <c r="C971" s="60">
        <f t="shared" si="1036"/>
        <v>193649</v>
      </c>
      <c r="D971" s="55">
        <f t="shared" si="1037"/>
        <v>75.400000000000006</v>
      </c>
      <c r="E971" s="60">
        <f t="shared" si="1038"/>
        <v>164991</v>
      </c>
      <c r="F971" s="55">
        <f t="shared" si="1058"/>
        <v>216</v>
      </c>
      <c r="G971" s="55">
        <f t="shared" si="1039"/>
        <v>64.3</v>
      </c>
      <c r="H971" s="55">
        <f t="shared" si="1040"/>
        <v>358856</v>
      </c>
      <c r="J971" s="75" t="s">
        <v>309</v>
      </c>
      <c r="K971" s="22">
        <v>256743</v>
      </c>
      <c r="L971" s="22">
        <v>196180</v>
      </c>
      <c r="M971" s="75">
        <v>76.400000000000006</v>
      </c>
      <c r="N971" s="22">
        <v>166671</v>
      </c>
      <c r="O971" s="75">
        <v>64.900000000000006</v>
      </c>
      <c r="P971" s="75">
        <v>241</v>
      </c>
      <c r="Q971" s="22">
        <v>363092</v>
      </c>
      <c r="S971" s="54" t="str">
        <f t="shared" si="1047"/>
        <v>15-19</v>
      </c>
      <c r="T971" s="60">
        <f t="shared" si="1048"/>
        <v>2531</v>
      </c>
      <c r="U971" s="60">
        <f t="shared" si="1049"/>
        <v>1680</v>
      </c>
      <c r="V971" s="60">
        <f>P971-F971</f>
        <v>25</v>
      </c>
      <c r="W971" s="60">
        <f t="shared" si="1051"/>
        <v>4236</v>
      </c>
      <c r="X971" s="61">
        <f t="shared" si="1052"/>
        <v>0.22913271772587362</v>
      </c>
      <c r="Y971" s="60">
        <f t="shared" si="1053"/>
        <v>843.66666666666663</v>
      </c>
      <c r="Z971" s="60">
        <f t="shared" si="1054"/>
        <v>560</v>
      </c>
      <c r="AA971" s="60">
        <f t="shared" si="1054"/>
        <v>8.3333333333333339</v>
      </c>
      <c r="AB971" s="35">
        <f t="shared" ref="AB971:AB989" si="1060">AB970</f>
        <v>3</v>
      </c>
      <c r="AC971" s="52" t="s">
        <v>367</v>
      </c>
      <c r="AD971" s="2">
        <v>0.7</v>
      </c>
      <c r="AE971" s="47" t="str">
        <f t="shared" si="1041"/>
        <v>15-19</v>
      </c>
      <c r="AF971" s="45">
        <f t="shared" si="1042"/>
        <v>256743</v>
      </c>
      <c r="AG971" s="45">
        <f t="shared" si="1043"/>
        <v>196180</v>
      </c>
      <c r="AH971" s="45">
        <f t="shared" si="1044"/>
        <v>166671</v>
      </c>
      <c r="AI971" s="45">
        <f t="shared" si="1055"/>
        <v>29509</v>
      </c>
      <c r="AJ971" s="1">
        <f t="shared" si="1045"/>
        <v>2531</v>
      </c>
      <c r="AK971" s="1">
        <f t="shared" si="1046"/>
        <v>1680</v>
      </c>
    </row>
    <row r="972" spans="1:37" ht="15" thickBot="1" x14ac:dyDescent="0.4">
      <c r="A972" s="54" t="str">
        <f t="shared" si="1056"/>
        <v>20-24</v>
      </c>
      <c r="B972" s="55">
        <f t="shared" si="1057"/>
        <v>277328</v>
      </c>
      <c r="C972" s="55">
        <f t="shared" si="1036"/>
        <v>204220</v>
      </c>
      <c r="D972" s="55">
        <f t="shared" si="1037"/>
        <v>73.599999999999994</v>
      </c>
      <c r="E972" s="55">
        <f t="shared" si="1038"/>
        <v>167098</v>
      </c>
      <c r="F972" s="55">
        <f t="shared" si="1058"/>
        <v>359</v>
      </c>
      <c r="G972" s="55">
        <f t="shared" si="1039"/>
        <v>60.2</v>
      </c>
      <c r="H972" s="55">
        <f t="shared" si="1040"/>
        <v>371677</v>
      </c>
      <c r="J972" s="76" t="s">
        <v>310</v>
      </c>
      <c r="K972" s="24">
        <v>277328</v>
      </c>
      <c r="L972" s="24">
        <v>207000</v>
      </c>
      <c r="M972" s="76">
        <v>74.599999999999994</v>
      </c>
      <c r="N972" s="24">
        <v>169148</v>
      </c>
      <c r="O972" s="76">
        <v>61</v>
      </c>
      <c r="P972" s="76">
        <v>399</v>
      </c>
      <c r="Q972" s="24">
        <v>376547</v>
      </c>
      <c r="S972" s="57" t="str">
        <f t="shared" si="1047"/>
        <v>20-24</v>
      </c>
      <c r="T972" s="56">
        <f t="shared" si="1048"/>
        <v>2780</v>
      </c>
      <c r="U972" s="56">
        <f t="shared" si="1049"/>
        <v>2050</v>
      </c>
      <c r="V972" s="55">
        <f t="shared" ref="V972:V986" si="1061">P972-F972</f>
        <v>40</v>
      </c>
      <c r="W972" s="56">
        <f t="shared" si="1051"/>
        <v>4870</v>
      </c>
      <c r="X972" s="62">
        <f t="shared" si="1052"/>
        <v>0.25167481441245698</v>
      </c>
      <c r="Y972" s="55">
        <f t="shared" si="1053"/>
        <v>926.66666666666663</v>
      </c>
      <c r="Z972" s="55">
        <f t="shared" si="1054"/>
        <v>683.33333333333337</v>
      </c>
      <c r="AA972" s="55">
        <f t="shared" si="1054"/>
        <v>13.333333333333334</v>
      </c>
      <c r="AB972" s="35">
        <f t="shared" si="1060"/>
        <v>3</v>
      </c>
      <c r="AC972" s="50">
        <f>E988/B988</f>
        <v>0.73392747943442682</v>
      </c>
      <c r="AD972" s="2">
        <f>AC972/AD971</f>
        <v>1.0484678277634669</v>
      </c>
      <c r="AE972" s="47" t="str">
        <f t="shared" si="1041"/>
        <v>20-24</v>
      </c>
      <c r="AF972" s="45">
        <f t="shared" si="1042"/>
        <v>277328</v>
      </c>
      <c r="AG972" s="45">
        <f t="shared" si="1043"/>
        <v>207000</v>
      </c>
      <c r="AH972" s="45">
        <f t="shared" si="1044"/>
        <v>169148</v>
      </c>
      <c r="AI972" s="45">
        <f t="shared" si="1055"/>
        <v>37852</v>
      </c>
      <c r="AJ972" s="1">
        <f t="shared" si="1045"/>
        <v>2780</v>
      </c>
      <c r="AK972" s="1">
        <f t="shared" si="1046"/>
        <v>2050</v>
      </c>
    </row>
    <row r="973" spans="1:37" ht="15" thickBot="1" x14ac:dyDescent="0.4">
      <c r="A973" s="54" t="str">
        <f t="shared" si="1056"/>
        <v>25-29</v>
      </c>
      <c r="B973" s="55">
        <f t="shared" si="1057"/>
        <v>314508</v>
      </c>
      <c r="C973" s="55">
        <f t="shared" si="1036"/>
        <v>222768</v>
      </c>
      <c r="D973" s="55">
        <f t="shared" si="1037"/>
        <v>70.8</v>
      </c>
      <c r="E973" s="55">
        <f t="shared" si="1038"/>
        <v>185337</v>
      </c>
      <c r="F973" s="55">
        <f t="shared" si="1058"/>
        <v>564</v>
      </c>
      <c r="G973" s="55">
        <f t="shared" si="1039"/>
        <v>58.9</v>
      </c>
      <c r="H973" s="55">
        <f t="shared" si="1040"/>
        <v>408669</v>
      </c>
      <c r="J973" s="75" t="s">
        <v>311</v>
      </c>
      <c r="K973" s="22">
        <v>314508</v>
      </c>
      <c r="L973" s="22">
        <v>225540</v>
      </c>
      <c r="M973" s="75">
        <v>71.7</v>
      </c>
      <c r="N973" s="22">
        <v>187366</v>
      </c>
      <c r="O973" s="75">
        <v>59.6</v>
      </c>
      <c r="P973" s="75">
        <v>629</v>
      </c>
      <c r="Q973" s="22">
        <v>413535</v>
      </c>
      <c r="S973" s="54" t="str">
        <f t="shared" si="1047"/>
        <v>25-29</v>
      </c>
      <c r="T973" s="55">
        <f t="shared" si="1048"/>
        <v>2772</v>
      </c>
      <c r="U973" s="55">
        <f t="shared" si="1049"/>
        <v>2029</v>
      </c>
      <c r="V973" s="55">
        <f t="shared" si="1061"/>
        <v>65</v>
      </c>
      <c r="W973" s="55">
        <f t="shared" si="1051"/>
        <v>4866</v>
      </c>
      <c r="X973" s="58">
        <f t="shared" si="1052"/>
        <v>0.2509505703422053</v>
      </c>
      <c r="Y973" s="55">
        <f t="shared" si="1053"/>
        <v>924</v>
      </c>
      <c r="Z973" s="55">
        <f t="shared" si="1054"/>
        <v>676.33333333333337</v>
      </c>
      <c r="AA973" s="55">
        <f t="shared" si="1054"/>
        <v>21.666666666666668</v>
      </c>
      <c r="AB973" s="35">
        <f t="shared" si="1060"/>
        <v>3</v>
      </c>
      <c r="AC973" s="49" t="s">
        <v>363</v>
      </c>
      <c r="AD973" s="35"/>
      <c r="AE973" s="47" t="str">
        <f t="shared" si="1041"/>
        <v>25-29</v>
      </c>
      <c r="AF973" s="45">
        <f t="shared" si="1042"/>
        <v>314508</v>
      </c>
      <c r="AG973" s="45">
        <f t="shared" si="1043"/>
        <v>225540</v>
      </c>
      <c r="AH973" s="45">
        <f t="shared" si="1044"/>
        <v>187366</v>
      </c>
      <c r="AI973" s="45">
        <f t="shared" si="1055"/>
        <v>38174</v>
      </c>
      <c r="AJ973" s="1">
        <f t="shared" si="1045"/>
        <v>2772</v>
      </c>
      <c r="AK973" s="1">
        <f t="shared" si="1046"/>
        <v>2029</v>
      </c>
    </row>
    <row r="974" spans="1:37" ht="15" thickBot="1" x14ac:dyDescent="0.4">
      <c r="A974" s="54" t="str">
        <f t="shared" si="1056"/>
        <v>30-34</v>
      </c>
      <c r="B974" s="55">
        <f t="shared" si="1057"/>
        <v>356228</v>
      </c>
      <c r="C974" s="55">
        <f t="shared" si="1036"/>
        <v>259962</v>
      </c>
      <c r="D974" s="55">
        <f t="shared" si="1037"/>
        <v>73</v>
      </c>
      <c r="E974" s="55">
        <f t="shared" si="1038"/>
        <v>221935</v>
      </c>
      <c r="F974" s="55">
        <f t="shared" si="1058"/>
        <v>888</v>
      </c>
      <c r="G974" s="55">
        <f t="shared" si="1039"/>
        <v>62.3</v>
      </c>
      <c r="H974" s="55">
        <f t="shared" si="1040"/>
        <v>482785</v>
      </c>
      <c r="J974" s="76" t="s">
        <v>312</v>
      </c>
      <c r="K974" s="24">
        <v>356228</v>
      </c>
      <c r="L974" s="24">
        <v>262951</v>
      </c>
      <c r="M974" s="76">
        <v>73.8</v>
      </c>
      <c r="N974" s="24">
        <v>224066</v>
      </c>
      <c r="O974" s="76">
        <v>62.9</v>
      </c>
      <c r="P974" s="24">
        <v>1001</v>
      </c>
      <c r="Q974" s="24">
        <v>488018</v>
      </c>
      <c r="S974" s="57" t="str">
        <f t="shared" si="1047"/>
        <v>30-34</v>
      </c>
      <c r="T974" s="56">
        <f t="shared" si="1048"/>
        <v>2989</v>
      </c>
      <c r="U974" s="56">
        <f t="shared" si="1049"/>
        <v>2131</v>
      </c>
      <c r="V974" s="55">
        <f t="shared" si="1061"/>
        <v>113</v>
      </c>
      <c r="W974" s="56">
        <f t="shared" si="1051"/>
        <v>5233</v>
      </c>
      <c r="X974" s="62">
        <f t="shared" si="1052"/>
        <v>0.270595690747782</v>
      </c>
      <c r="Y974" s="55">
        <f t="shared" si="1053"/>
        <v>996.33333333333337</v>
      </c>
      <c r="Z974" s="55">
        <f t="shared" si="1054"/>
        <v>710.33333333333337</v>
      </c>
      <c r="AA974" s="55">
        <f t="shared" si="1054"/>
        <v>37.666666666666664</v>
      </c>
      <c r="AB974" s="35">
        <f t="shared" si="1060"/>
        <v>3</v>
      </c>
      <c r="AC974" s="51" t="s">
        <v>366</v>
      </c>
      <c r="AD974" s="2">
        <v>0.7</v>
      </c>
      <c r="AE974" s="47" t="str">
        <f t="shared" si="1041"/>
        <v>30-34</v>
      </c>
      <c r="AF974" s="45">
        <f t="shared" si="1042"/>
        <v>356228</v>
      </c>
      <c r="AG974" s="45">
        <f t="shared" si="1043"/>
        <v>262951</v>
      </c>
      <c r="AH974" s="45">
        <f t="shared" si="1044"/>
        <v>224066</v>
      </c>
      <c r="AI974" s="45">
        <f t="shared" si="1055"/>
        <v>38885</v>
      </c>
      <c r="AJ974" s="1">
        <f t="shared" si="1045"/>
        <v>2989</v>
      </c>
      <c r="AK974" s="1">
        <f t="shared" si="1046"/>
        <v>2131</v>
      </c>
    </row>
    <row r="975" spans="1:37" ht="15" thickBot="1" x14ac:dyDescent="0.4">
      <c r="A975" s="54" t="str">
        <f t="shared" si="1056"/>
        <v>35-39</v>
      </c>
      <c r="B975" s="55">
        <f t="shared" si="1057"/>
        <v>359302</v>
      </c>
      <c r="C975" s="55">
        <f t="shared" si="1036"/>
        <v>276694</v>
      </c>
      <c r="D975" s="55">
        <f t="shared" si="1037"/>
        <v>77</v>
      </c>
      <c r="E975" s="55">
        <f t="shared" si="1038"/>
        <v>241557</v>
      </c>
      <c r="F975" s="55">
        <f t="shared" si="1058"/>
        <v>1725</v>
      </c>
      <c r="G975" s="55">
        <f t="shared" si="1039"/>
        <v>67.2</v>
      </c>
      <c r="H975" s="55">
        <f t="shared" si="1040"/>
        <v>519976</v>
      </c>
      <c r="J975" s="75" t="s">
        <v>313</v>
      </c>
      <c r="K975" s="22">
        <v>359302</v>
      </c>
      <c r="L975" s="22">
        <v>279549</v>
      </c>
      <c r="M975" s="75">
        <v>77.8</v>
      </c>
      <c r="N975" s="22">
        <v>243614</v>
      </c>
      <c r="O975" s="75">
        <v>67.8</v>
      </c>
      <c r="P975" s="22">
        <v>1902</v>
      </c>
      <c r="Q975" s="22">
        <v>525065</v>
      </c>
      <c r="S975" s="54" t="str">
        <f t="shared" si="1047"/>
        <v>35-39</v>
      </c>
      <c r="T975" s="55">
        <f t="shared" si="1048"/>
        <v>2855</v>
      </c>
      <c r="U975" s="55">
        <f t="shared" si="1049"/>
        <v>2057</v>
      </c>
      <c r="V975" s="55">
        <f t="shared" si="1061"/>
        <v>177</v>
      </c>
      <c r="W975" s="55">
        <f t="shared" si="1051"/>
        <v>5089</v>
      </c>
      <c r="X975" s="58">
        <f t="shared" si="1052"/>
        <v>0.25846460257106646</v>
      </c>
      <c r="Y975" s="55">
        <f t="shared" si="1053"/>
        <v>951.66666666666663</v>
      </c>
      <c r="Z975" s="55">
        <f t="shared" si="1054"/>
        <v>685.66666666666663</v>
      </c>
      <c r="AA975" s="55">
        <f t="shared" si="1054"/>
        <v>59</v>
      </c>
      <c r="AB975" s="35">
        <f t="shared" si="1060"/>
        <v>3</v>
      </c>
      <c r="AC975" s="50">
        <f>C989/B989</f>
        <v>0.70040166110079249</v>
      </c>
      <c r="AD975" s="2">
        <f>AC975/AD974</f>
        <v>1.0005738015725607</v>
      </c>
      <c r="AE975" s="47" t="str">
        <f t="shared" si="1041"/>
        <v>35-39</v>
      </c>
      <c r="AF975" s="45">
        <f t="shared" si="1042"/>
        <v>359302</v>
      </c>
      <c r="AG975" s="45">
        <f t="shared" si="1043"/>
        <v>279549</v>
      </c>
      <c r="AH975" s="45">
        <f t="shared" si="1044"/>
        <v>243614</v>
      </c>
      <c r="AI975" s="45">
        <f t="shared" si="1055"/>
        <v>35935</v>
      </c>
      <c r="AJ975" s="1">
        <f t="shared" si="1045"/>
        <v>2855</v>
      </c>
      <c r="AK975" s="1">
        <f t="shared" si="1046"/>
        <v>2057</v>
      </c>
    </row>
    <row r="976" spans="1:37" ht="15" thickBot="1" x14ac:dyDescent="0.4">
      <c r="A976" s="54" t="str">
        <f t="shared" si="1056"/>
        <v>40-44</v>
      </c>
      <c r="B976" s="55">
        <f t="shared" si="1057"/>
        <v>319889</v>
      </c>
      <c r="C976" s="55">
        <f t="shared" si="1036"/>
        <v>255915</v>
      </c>
      <c r="D976" s="55">
        <f t="shared" si="1037"/>
        <v>80</v>
      </c>
      <c r="E976" s="55">
        <f t="shared" si="1038"/>
        <v>228884</v>
      </c>
      <c r="F976" s="55">
        <f t="shared" si="1058"/>
        <v>9319</v>
      </c>
      <c r="G976" s="55">
        <f t="shared" si="1039"/>
        <v>71.5</v>
      </c>
      <c r="H976" s="55">
        <f t="shared" si="1040"/>
        <v>494118</v>
      </c>
      <c r="J976" s="76" t="s">
        <v>314</v>
      </c>
      <c r="K976" s="24">
        <v>319889</v>
      </c>
      <c r="L976" s="24">
        <v>258187</v>
      </c>
      <c r="M976" s="76">
        <v>80.7</v>
      </c>
      <c r="N976" s="24">
        <v>230539</v>
      </c>
      <c r="O976" s="76">
        <v>72.099999999999994</v>
      </c>
      <c r="P976" s="24">
        <v>10199</v>
      </c>
      <c r="Q976" s="24">
        <v>498925</v>
      </c>
      <c r="S976" s="57" t="str">
        <f t="shared" si="1047"/>
        <v>40-44</v>
      </c>
      <c r="T976" s="56">
        <f t="shared" si="1048"/>
        <v>2272</v>
      </c>
      <c r="U976" s="56">
        <f t="shared" si="1049"/>
        <v>1655</v>
      </c>
      <c r="V976" s="55">
        <f t="shared" si="1061"/>
        <v>880</v>
      </c>
      <c r="W976" s="56">
        <f t="shared" si="1051"/>
        <v>4807</v>
      </c>
      <c r="X976" s="62">
        <f t="shared" si="1052"/>
        <v>0.20568531595147566</v>
      </c>
      <c r="Y976" s="55">
        <f t="shared" si="1053"/>
        <v>757.33333333333337</v>
      </c>
      <c r="Z976" s="55">
        <f t="shared" si="1054"/>
        <v>551.66666666666663</v>
      </c>
      <c r="AA976" s="55">
        <f t="shared" si="1054"/>
        <v>293.33333333333331</v>
      </c>
      <c r="AB976" s="35">
        <f t="shared" si="1060"/>
        <v>3</v>
      </c>
      <c r="AC976" s="52" t="s">
        <v>367</v>
      </c>
      <c r="AD976" s="2">
        <v>0.7</v>
      </c>
      <c r="AE976" s="47" t="str">
        <f t="shared" si="1041"/>
        <v>40-44</v>
      </c>
      <c r="AF976" s="45">
        <f t="shared" si="1042"/>
        <v>319889</v>
      </c>
      <c r="AG976" s="45">
        <f t="shared" si="1043"/>
        <v>258187</v>
      </c>
      <c r="AH976" s="45">
        <f t="shared" si="1044"/>
        <v>230539</v>
      </c>
      <c r="AI976" s="45">
        <f t="shared" si="1055"/>
        <v>27648</v>
      </c>
      <c r="AJ976" s="1">
        <f t="shared" si="1045"/>
        <v>2272</v>
      </c>
      <c r="AK976" s="1">
        <f t="shared" si="1046"/>
        <v>1655</v>
      </c>
    </row>
    <row r="977" spans="1:37" ht="15" thickBot="1" x14ac:dyDescent="0.4">
      <c r="A977" s="54" t="str">
        <f t="shared" si="1056"/>
        <v>45-49</v>
      </c>
      <c r="B977" s="55">
        <f t="shared" si="1057"/>
        <v>288547</v>
      </c>
      <c r="C977" s="55">
        <f t="shared" si="1036"/>
        <v>235600</v>
      </c>
      <c r="D977" s="55">
        <f t="shared" si="1037"/>
        <v>81.7</v>
      </c>
      <c r="E977" s="55">
        <f t="shared" si="1038"/>
        <v>213501</v>
      </c>
      <c r="F977" s="55">
        <f t="shared" si="1058"/>
        <v>10316</v>
      </c>
      <c r="G977" s="55">
        <f t="shared" si="1039"/>
        <v>74</v>
      </c>
      <c r="H977" s="55">
        <f t="shared" si="1040"/>
        <v>459417</v>
      </c>
      <c r="J977" s="75" t="s">
        <v>315</v>
      </c>
      <c r="K977" s="22">
        <v>288547</v>
      </c>
      <c r="L977" s="22">
        <v>237379</v>
      </c>
      <c r="M977" s="75">
        <v>82.3</v>
      </c>
      <c r="N977" s="22">
        <v>214824</v>
      </c>
      <c r="O977" s="75">
        <v>74.5</v>
      </c>
      <c r="P977" s="22">
        <v>11254</v>
      </c>
      <c r="Q977" s="22">
        <v>463457</v>
      </c>
      <c r="S977" s="54" t="str">
        <f t="shared" si="1047"/>
        <v>45-49</v>
      </c>
      <c r="T977" s="55">
        <f t="shared" si="1048"/>
        <v>1779</v>
      </c>
      <c r="U977" s="55">
        <f t="shared" si="1049"/>
        <v>1323</v>
      </c>
      <c r="V977" s="55">
        <f t="shared" si="1061"/>
        <v>938</v>
      </c>
      <c r="W977" s="55">
        <f t="shared" si="1051"/>
        <v>4040</v>
      </c>
      <c r="X977" s="58">
        <f t="shared" si="1052"/>
        <v>0.16105377512221619</v>
      </c>
      <c r="Y977" s="55">
        <f t="shared" si="1053"/>
        <v>593</v>
      </c>
      <c r="Z977" s="55">
        <f t="shared" si="1054"/>
        <v>441</v>
      </c>
      <c r="AA977" s="55">
        <f t="shared" si="1054"/>
        <v>312.66666666666669</v>
      </c>
      <c r="AB977" s="35">
        <f t="shared" si="1060"/>
        <v>3</v>
      </c>
      <c r="AC977" s="50">
        <f>E989/B989</f>
        <v>0.62425928116209206</v>
      </c>
      <c r="AD977" s="2">
        <f>AC977/AD976</f>
        <v>0.89179897308870304</v>
      </c>
      <c r="AE977" s="47" t="str">
        <f t="shared" si="1041"/>
        <v>45-49</v>
      </c>
      <c r="AF977" s="45">
        <f t="shared" si="1042"/>
        <v>288547</v>
      </c>
      <c r="AG977" s="45">
        <f t="shared" si="1043"/>
        <v>237379</v>
      </c>
      <c r="AH977" s="45">
        <f t="shared" si="1044"/>
        <v>214824</v>
      </c>
      <c r="AI977" s="45">
        <f t="shared" si="1055"/>
        <v>22555</v>
      </c>
      <c r="AJ977" s="1">
        <f t="shared" si="1045"/>
        <v>1779</v>
      </c>
      <c r="AK977" s="1">
        <f t="shared" si="1046"/>
        <v>1323</v>
      </c>
    </row>
    <row r="978" spans="1:37" ht="15" thickBot="1" x14ac:dyDescent="0.4">
      <c r="A978" s="54" t="str">
        <f t="shared" si="1056"/>
        <v>50-54</v>
      </c>
      <c r="B978" s="55">
        <f t="shared" si="1057"/>
        <v>266491</v>
      </c>
      <c r="C978" s="55">
        <f t="shared" si="1036"/>
        <v>224600</v>
      </c>
      <c r="D978" s="55">
        <f t="shared" si="1037"/>
        <v>84.3</v>
      </c>
      <c r="E978" s="55">
        <f t="shared" si="1038"/>
        <v>206153</v>
      </c>
      <c r="F978" s="55">
        <f t="shared" si="1058"/>
        <v>9868</v>
      </c>
      <c r="G978" s="55">
        <f t="shared" si="1039"/>
        <v>77.400000000000006</v>
      </c>
      <c r="H978" s="55">
        <f t="shared" si="1040"/>
        <v>440621</v>
      </c>
      <c r="J978" s="76" t="s">
        <v>316</v>
      </c>
      <c r="K978" s="24">
        <v>266491</v>
      </c>
      <c r="L978" s="24">
        <v>225913</v>
      </c>
      <c r="M978" s="76">
        <v>84.8</v>
      </c>
      <c r="N978" s="24">
        <v>207206</v>
      </c>
      <c r="O978" s="76">
        <v>77.8</v>
      </c>
      <c r="P978" s="24">
        <v>10691</v>
      </c>
      <c r="Q978" s="24">
        <v>443810</v>
      </c>
      <c r="S978" s="57" t="str">
        <f t="shared" si="1047"/>
        <v>50-54</v>
      </c>
      <c r="T978" s="56">
        <f t="shared" si="1048"/>
        <v>1313</v>
      </c>
      <c r="U978" s="56">
        <f t="shared" si="1049"/>
        <v>1053</v>
      </c>
      <c r="V978" s="55">
        <f t="shared" si="1061"/>
        <v>823</v>
      </c>
      <c r="W978" s="56">
        <f t="shared" si="1051"/>
        <v>3189</v>
      </c>
      <c r="X978" s="62">
        <f t="shared" si="1052"/>
        <v>0.11886655803005614</v>
      </c>
      <c r="Y978" s="55">
        <f t="shared" si="1053"/>
        <v>437.66666666666669</v>
      </c>
      <c r="Z978" s="55">
        <f t="shared" si="1054"/>
        <v>351</v>
      </c>
      <c r="AA978" s="55">
        <f t="shared" si="1054"/>
        <v>274.33333333333331</v>
      </c>
      <c r="AB978" s="35">
        <f t="shared" si="1060"/>
        <v>3</v>
      </c>
      <c r="AC978" s="35"/>
      <c r="AD978" s="36"/>
      <c r="AE978" s="47" t="str">
        <f t="shared" si="1041"/>
        <v>50-54</v>
      </c>
      <c r="AF978" s="45">
        <f t="shared" si="1042"/>
        <v>266491</v>
      </c>
      <c r="AG978" s="45">
        <f t="shared" si="1043"/>
        <v>225913</v>
      </c>
      <c r="AH978" s="45">
        <f t="shared" si="1044"/>
        <v>207206</v>
      </c>
      <c r="AI978" s="45">
        <f t="shared" si="1055"/>
        <v>18707</v>
      </c>
      <c r="AJ978" s="1">
        <f t="shared" si="1045"/>
        <v>1313</v>
      </c>
      <c r="AK978" s="1">
        <f t="shared" si="1046"/>
        <v>1053</v>
      </c>
    </row>
    <row r="979" spans="1:37" ht="15" thickBot="1" x14ac:dyDescent="0.4">
      <c r="A979" s="54" t="str">
        <f t="shared" si="1056"/>
        <v>55-59</v>
      </c>
      <c r="B979" s="55">
        <f t="shared" si="1057"/>
        <v>284260</v>
      </c>
      <c r="C979" s="55">
        <f t="shared" si="1036"/>
        <v>238871</v>
      </c>
      <c r="D979" s="55">
        <f t="shared" si="1037"/>
        <v>84</v>
      </c>
      <c r="E979" s="55">
        <f t="shared" si="1038"/>
        <v>220691</v>
      </c>
      <c r="F979" s="55">
        <f t="shared" si="1058"/>
        <v>14881</v>
      </c>
      <c r="G979" s="55">
        <f t="shared" si="1039"/>
        <v>77.599999999999994</v>
      </c>
      <c r="H979" s="55">
        <f t="shared" si="1040"/>
        <v>474443</v>
      </c>
      <c r="J979" s="75" t="s">
        <v>317</v>
      </c>
      <c r="K979" s="22">
        <v>284260</v>
      </c>
      <c r="L979" s="22">
        <v>240039</v>
      </c>
      <c r="M979" s="75">
        <v>84.4</v>
      </c>
      <c r="N979" s="22">
        <v>221628</v>
      </c>
      <c r="O979" s="75">
        <v>78</v>
      </c>
      <c r="P979" s="22">
        <v>15939</v>
      </c>
      <c r="Q979" s="22">
        <v>477606</v>
      </c>
      <c r="S979" s="54" t="str">
        <f t="shared" si="1047"/>
        <v>55-59</v>
      </c>
      <c r="T979" s="55">
        <f t="shared" si="1048"/>
        <v>1168</v>
      </c>
      <c r="U979" s="55">
        <f t="shared" si="1049"/>
        <v>937</v>
      </c>
      <c r="V979" s="55">
        <f t="shared" si="1061"/>
        <v>1058</v>
      </c>
      <c r="W979" s="55">
        <f t="shared" si="1051"/>
        <v>3163</v>
      </c>
      <c r="X979" s="58">
        <f t="shared" si="1052"/>
        <v>0.10573963425674453</v>
      </c>
      <c r="Y979" s="55">
        <f t="shared" si="1053"/>
        <v>389.33333333333331</v>
      </c>
      <c r="Z979" s="55">
        <f t="shared" si="1054"/>
        <v>312.33333333333331</v>
      </c>
      <c r="AA979" s="55">
        <f t="shared" si="1054"/>
        <v>352.66666666666669</v>
      </c>
      <c r="AB979" s="35">
        <f t="shared" si="1060"/>
        <v>3</v>
      </c>
      <c r="AC979" s="65">
        <f>J967</f>
        <v>44465</v>
      </c>
      <c r="AD979" s="36"/>
      <c r="AE979" s="47" t="str">
        <f t="shared" si="1041"/>
        <v>55-59</v>
      </c>
      <c r="AF979" s="45">
        <f t="shared" si="1042"/>
        <v>284260</v>
      </c>
      <c r="AG979" s="45">
        <f t="shared" si="1043"/>
        <v>240039</v>
      </c>
      <c r="AH979" s="45">
        <f t="shared" si="1044"/>
        <v>221628</v>
      </c>
      <c r="AI979" s="45">
        <f t="shared" si="1055"/>
        <v>18411</v>
      </c>
      <c r="AJ979" s="1">
        <f t="shared" si="1045"/>
        <v>1168</v>
      </c>
      <c r="AK979" s="1">
        <f t="shared" si="1046"/>
        <v>937</v>
      </c>
    </row>
    <row r="980" spans="1:37" ht="15" thickBot="1" x14ac:dyDescent="0.4">
      <c r="A980" s="54" t="str">
        <f t="shared" si="1056"/>
        <v>60-64</v>
      </c>
      <c r="B980" s="55">
        <f t="shared" si="1057"/>
        <v>264339</v>
      </c>
      <c r="C980" s="55">
        <f t="shared" si="1036"/>
        <v>235529</v>
      </c>
      <c r="D980" s="55">
        <f t="shared" si="1037"/>
        <v>89.1</v>
      </c>
      <c r="E980" s="55">
        <f t="shared" si="1038"/>
        <v>221975</v>
      </c>
      <c r="F980" s="55">
        <f t="shared" si="1058"/>
        <v>23844</v>
      </c>
      <c r="G980" s="55">
        <f t="shared" si="1039"/>
        <v>84</v>
      </c>
      <c r="H980" s="55">
        <f t="shared" si="1040"/>
        <v>481348</v>
      </c>
      <c r="J980" s="76" t="s">
        <v>318</v>
      </c>
      <c r="K980" s="24">
        <v>264339</v>
      </c>
      <c r="L980" s="24">
        <v>236428</v>
      </c>
      <c r="M980" s="76">
        <v>89.4</v>
      </c>
      <c r="N980" s="24">
        <v>222709</v>
      </c>
      <c r="O980" s="76">
        <v>84.2</v>
      </c>
      <c r="P980" s="24">
        <v>25266</v>
      </c>
      <c r="Q980" s="24">
        <v>484403</v>
      </c>
      <c r="S980" s="57" t="str">
        <f t="shared" si="1047"/>
        <v>60-64</v>
      </c>
      <c r="T980" s="56">
        <f t="shared" si="1048"/>
        <v>899</v>
      </c>
      <c r="U980" s="56">
        <f t="shared" si="1049"/>
        <v>734</v>
      </c>
      <c r="V980" s="55">
        <f t="shared" si="1061"/>
        <v>1422</v>
      </c>
      <c r="W980" s="56">
        <f t="shared" si="1051"/>
        <v>3055</v>
      </c>
      <c r="X980" s="62">
        <f t="shared" si="1052"/>
        <v>8.138692739453196E-2</v>
      </c>
      <c r="Y980" s="55">
        <f t="shared" si="1053"/>
        <v>299.66666666666669</v>
      </c>
      <c r="Z980" s="55">
        <f t="shared" si="1054"/>
        <v>244.66666666666666</v>
      </c>
      <c r="AA980" s="55">
        <f t="shared" si="1054"/>
        <v>474</v>
      </c>
      <c r="AB980" s="35">
        <f t="shared" si="1060"/>
        <v>3</v>
      </c>
      <c r="AC980" s="49" t="s">
        <v>365</v>
      </c>
      <c r="AD980" s="35"/>
      <c r="AE980" s="47" t="str">
        <f t="shared" si="1041"/>
        <v>60-64</v>
      </c>
      <c r="AF980" s="45">
        <f t="shared" si="1042"/>
        <v>264339</v>
      </c>
      <c r="AG980" s="45">
        <f t="shared" si="1043"/>
        <v>236428</v>
      </c>
      <c r="AH980" s="45">
        <f t="shared" si="1044"/>
        <v>222709</v>
      </c>
      <c r="AI980" s="45">
        <f t="shared" si="1055"/>
        <v>13719</v>
      </c>
      <c r="AJ980" s="1">
        <f t="shared" si="1045"/>
        <v>899</v>
      </c>
      <c r="AK980" s="1">
        <f t="shared" si="1046"/>
        <v>734</v>
      </c>
    </row>
    <row r="981" spans="1:37" ht="15" thickBot="1" x14ac:dyDescent="0.4">
      <c r="A981" s="54" t="str">
        <f t="shared" si="1056"/>
        <v>65-69</v>
      </c>
      <c r="B981" s="55">
        <f t="shared" si="1057"/>
        <v>210073</v>
      </c>
      <c r="C981" s="55">
        <f t="shared" si="1036"/>
        <v>195194</v>
      </c>
      <c r="D981" s="55">
        <f t="shared" si="1037"/>
        <v>92.9</v>
      </c>
      <c r="E981" s="55">
        <f t="shared" si="1038"/>
        <v>188098</v>
      </c>
      <c r="F981" s="55">
        <f t="shared" si="1058"/>
        <v>4249</v>
      </c>
      <c r="G981" s="55">
        <f t="shared" si="1039"/>
        <v>89.5</v>
      </c>
      <c r="H981" s="55">
        <f t="shared" si="1040"/>
        <v>387541</v>
      </c>
      <c r="J981" s="75" t="s">
        <v>319</v>
      </c>
      <c r="K981" s="22">
        <v>210073</v>
      </c>
      <c r="L981" s="22">
        <v>195640</v>
      </c>
      <c r="M981" s="75">
        <v>93.1</v>
      </c>
      <c r="N981" s="22">
        <v>188464</v>
      </c>
      <c r="O981" s="75">
        <v>89.7</v>
      </c>
      <c r="P981" s="22">
        <v>4624</v>
      </c>
      <c r="Q981" s="22">
        <v>388728</v>
      </c>
      <c r="S981" s="54" t="str">
        <f t="shared" si="1047"/>
        <v>65-69</v>
      </c>
      <c r="T981" s="55">
        <f t="shared" si="1048"/>
        <v>446</v>
      </c>
      <c r="U981" s="55">
        <f t="shared" si="1049"/>
        <v>366</v>
      </c>
      <c r="V981" s="55">
        <f t="shared" si="1061"/>
        <v>375</v>
      </c>
      <c r="W981" s="55">
        <f t="shared" si="1051"/>
        <v>1187</v>
      </c>
      <c r="X981" s="58">
        <f t="shared" si="1052"/>
        <v>4.0376606916530867E-2</v>
      </c>
      <c r="Y981" s="55">
        <f t="shared" si="1053"/>
        <v>148.66666666666666</v>
      </c>
      <c r="Z981" s="55">
        <f t="shared" si="1054"/>
        <v>122</v>
      </c>
      <c r="AA981" s="55">
        <f t="shared" si="1054"/>
        <v>125</v>
      </c>
      <c r="AB981" s="35">
        <f t="shared" si="1060"/>
        <v>3</v>
      </c>
      <c r="AC981" s="51" t="s">
        <v>366</v>
      </c>
      <c r="AD981" s="2">
        <v>0.7</v>
      </c>
      <c r="AE981" s="47" t="str">
        <f t="shared" si="1041"/>
        <v>65-69</v>
      </c>
      <c r="AF981" s="45">
        <f t="shared" si="1042"/>
        <v>210073</v>
      </c>
      <c r="AG981" s="45">
        <f t="shared" si="1043"/>
        <v>195640</v>
      </c>
      <c r="AH981" s="45">
        <f t="shared" si="1044"/>
        <v>188464</v>
      </c>
      <c r="AI981" s="45">
        <f t="shared" si="1055"/>
        <v>7176</v>
      </c>
      <c r="AJ981" s="1">
        <f t="shared" si="1045"/>
        <v>446</v>
      </c>
      <c r="AK981" s="1">
        <f t="shared" si="1046"/>
        <v>366</v>
      </c>
    </row>
    <row r="982" spans="1:37" ht="15" thickBot="1" x14ac:dyDescent="0.4">
      <c r="A982" s="54" t="str">
        <f t="shared" si="1056"/>
        <v>70-74</v>
      </c>
      <c r="B982" s="55">
        <f t="shared" si="1057"/>
        <v>157657</v>
      </c>
      <c r="C982" s="55">
        <f t="shared" si="1036"/>
        <v>148764</v>
      </c>
      <c r="D982" s="55">
        <f t="shared" si="1037"/>
        <v>94.4</v>
      </c>
      <c r="E982" s="55">
        <f t="shared" si="1038"/>
        <v>146538</v>
      </c>
      <c r="F982" s="55">
        <f t="shared" si="1058"/>
        <v>4546</v>
      </c>
      <c r="G982" s="55">
        <f t="shared" si="1039"/>
        <v>93</v>
      </c>
      <c r="H982" s="55">
        <f t="shared" si="1040"/>
        <v>299848</v>
      </c>
      <c r="J982" s="76" t="s">
        <v>320</v>
      </c>
      <c r="K982" s="24">
        <v>157657</v>
      </c>
      <c r="L982" s="24">
        <v>149025</v>
      </c>
      <c r="M982" s="76">
        <v>94.5</v>
      </c>
      <c r="N982" s="24">
        <v>146790</v>
      </c>
      <c r="O982" s="76">
        <v>93.1</v>
      </c>
      <c r="P982" s="24">
        <v>4930</v>
      </c>
      <c r="Q982" s="24">
        <v>300745</v>
      </c>
      <c r="S982" s="57" t="str">
        <f t="shared" si="1047"/>
        <v>70-74</v>
      </c>
      <c r="T982" s="56">
        <f t="shared" si="1048"/>
        <v>261</v>
      </c>
      <c r="U982" s="56">
        <f t="shared" si="1049"/>
        <v>252</v>
      </c>
      <c r="V982" s="55">
        <f t="shared" si="1061"/>
        <v>384</v>
      </c>
      <c r="W982" s="56">
        <f t="shared" si="1051"/>
        <v>897</v>
      </c>
      <c r="X982" s="62">
        <f t="shared" si="1052"/>
        <v>2.3628462791960892E-2</v>
      </c>
      <c r="Y982" s="55">
        <f t="shared" si="1053"/>
        <v>87</v>
      </c>
      <c r="Z982" s="55">
        <f t="shared" si="1054"/>
        <v>84</v>
      </c>
      <c r="AA982" s="55">
        <f t="shared" si="1054"/>
        <v>128</v>
      </c>
      <c r="AB982" s="35">
        <f t="shared" si="1060"/>
        <v>3</v>
      </c>
      <c r="AC982" s="50">
        <f>L988/K988</f>
        <v>0.82977448326837078</v>
      </c>
      <c r="AD982" s="2">
        <f>AC982/AD981</f>
        <v>1.1853921189548156</v>
      </c>
      <c r="AE982" s="48" t="str">
        <f t="shared" si="1041"/>
        <v>70-74</v>
      </c>
      <c r="AF982" s="45">
        <f t="shared" si="1042"/>
        <v>157657</v>
      </c>
      <c r="AG982" s="45">
        <f t="shared" si="1043"/>
        <v>149025</v>
      </c>
      <c r="AH982" s="45">
        <f t="shared" si="1044"/>
        <v>146790</v>
      </c>
      <c r="AI982" s="46">
        <f t="shared" si="1055"/>
        <v>2235</v>
      </c>
      <c r="AJ982" s="1">
        <f t="shared" si="1045"/>
        <v>261</v>
      </c>
      <c r="AK982" s="1">
        <f t="shared" si="1046"/>
        <v>252</v>
      </c>
    </row>
    <row r="983" spans="1:37" ht="15" thickBot="1" x14ac:dyDescent="0.4">
      <c r="A983" s="54" t="str">
        <f t="shared" si="1056"/>
        <v>75-79</v>
      </c>
      <c r="B983" s="55">
        <f t="shared" si="1057"/>
        <v>102977</v>
      </c>
      <c r="C983" s="55">
        <f t="shared" si="1036"/>
        <v>95482</v>
      </c>
      <c r="D983" s="55">
        <f t="shared" si="1037"/>
        <v>92.7</v>
      </c>
      <c r="E983" s="55">
        <f t="shared" si="1038"/>
        <v>93725</v>
      </c>
      <c r="F983" s="55">
        <f t="shared" si="1058"/>
        <v>4734</v>
      </c>
      <c r="G983" s="55">
        <f t="shared" si="1039"/>
        <v>91</v>
      </c>
      <c r="H983" s="55">
        <f t="shared" si="1040"/>
        <v>193941</v>
      </c>
      <c r="J983" s="75" t="s">
        <v>321</v>
      </c>
      <c r="K983" s="22">
        <v>102977</v>
      </c>
      <c r="L983" s="22">
        <v>95637</v>
      </c>
      <c r="M983" s="75">
        <v>92.9</v>
      </c>
      <c r="N983" s="22">
        <v>93838</v>
      </c>
      <c r="O983" s="75">
        <v>91.1</v>
      </c>
      <c r="P983" s="22">
        <v>5228</v>
      </c>
      <c r="Q983" s="22">
        <v>194703</v>
      </c>
      <c r="S983" s="54" t="str">
        <f t="shared" si="1047"/>
        <v>75-79</v>
      </c>
      <c r="T983" s="55">
        <f t="shared" si="1048"/>
        <v>155</v>
      </c>
      <c r="U983" s="55">
        <f t="shared" si="1049"/>
        <v>113</v>
      </c>
      <c r="V983" s="55">
        <f t="shared" si="1061"/>
        <v>494</v>
      </c>
      <c r="W983" s="55">
        <f t="shared" si="1051"/>
        <v>762</v>
      </c>
      <c r="X983" s="58">
        <f t="shared" si="1052"/>
        <v>1.4032228861126199E-2</v>
      </c>
      <c r="Y983" s="55">
        <f t="shared" si="1053"/>
        <v>51.666666666666664</v>
      </c>
      <c r="Z983" s="55">
        <f t="shared" si="1054"/>
        <v>37.666666666666664</v>
      </c>
      <c r="AA983" s="55">
        <f t="shared" si="1054"/>
        <v>164.66666666666666</v>
      </c>
      <c r="AB983" s="35">
        <f t="shared" si="1060"/>
        <v>3</v>
      </c>
      <c r="AC983" s="51" t="s">
        <v>367</v>
      </c>
      <c r="AD983" s="2">
        <v>0.7</v>
      </c>
      <c r="AE983" s="48" t="str">
        <f t="shared" si="1041"/>
        <v>75-79</v>
      </c>
      <c r="AF983" s="45">
        <f t="shared" si="1042"/>
        <v>102977</v>
      </c>
      <c r="AG983" s="45">
        <f t="shared" si="1043"/>
        <v>95637</v>
      </c>
      <c r="AH983" s="45">
        <f t="shared" si="1044"/>
        <v>93838</v>
      </c>
      <c r="AI983" s="46">
        <f t="shared" si="1055"/>
        <v>1799</v>
      </c>
      <c r="AJ983" s="1">
        <f t="shared" si="1045"/>
        <v>155</v>
      </c>
      <c r="AK983" s="1">
        <f t="shared" si="1046"/>
        <v>113</v>
      </c>
    </row>
    <row r="984" spans="1:37" ht="15" thickBot="1" x14ac:dyDescent="0.4">
      <c r="A984" s="54" t="str">
        <f t="shared" si="1056"/>
        <v>80-84</v>
      </c>
      <c r="B984" s="55">
        <f t="shared" si="1057"/>
        <v>68566</v>
      </c>
      <c r="C984" s="55">
        <f t="shared" si="1036"/>
        <v>63077</v>
      </c>
      <c r="D984" s="55">
        <f t="shared" si="1037"/>
        <v>92</v>
      </c>
      <c r="E984" s="55">
        <f t="shared" si="1038"/>
        <v>61926</v>
      </c>
      <c r="F984" s="55">
        <f t="shared" si="1058"/>
        <v>5551</v>
      </c>
      <c r="G984" s="55">
        <f t="shared" si="1039"/>
        <v>90.3</v>
      </c>
      <c r="H984" s="55">
        <f t="shared" si="1040"/>
        <v>130554</v>
      </c>
      <c r="J984" s="76" t="s">
        <v>322</v>
      </c>
      <c r="K984" s="24">
        <v>68566</v>
      </c>
      <c r="L984" s="24">
        <v>63146</v>
      </c>
      <c r="M984" s="76">
        <v>92.1</v>
      </c>
      <c r="N984" s="24">
        <v>61988</v>
      </c>
      <c r="O984" s="76">
        <v>90.4</v>
      </c>
      <c r="P984" s="24">
        <v>6082</v>
      </c>
      <c r="Q984" s="24">
        <v>131216</v>
      </c>
      <c r="S984" s="57" t="str">
        <f t="shared" si="1047"/>
        <v>80-84</v>
      </c>
      <c r="T984" s="56">
        <f t="shared" si="1048"/>
        <v>69</v>
      </c>
      <c r="U984" s="56">
        <f t="shared" si="1049"/>
        <v>62</v>
      </c>
      <c r="V984" s="55">
        <f t="shared" si="1061"/>
        <v>531</v>
      </c>
      <c r="W984" s="56">
        <f t="shared" si="1051"/>
        <v>662</v>
      </c>
      <c r="X984" s="62">
        <f t="shared" si="1052"/>
        <v>6.2466051059206955E-3</v>
      </c>
      <c r="Y984" s="55">
        <f t="shared" si="1053"/>
        <v>23</v>
      </c>
      <c r="Z984" s="55">
        <f t="shared" si="1054"/>
        <v>20.666666666666668</v>
      </c>
      <c r="AA984" s="55">
        <f t="shared" si="1054"/>
        <v>177</v>
      </c>
      <c r="AB984" s="35">
        <f t="shared" si="1060"/>
        <v>3</v>
      </c>
      <c r="AC984" s="50">
        <f>N988/K988</f>
        <v>0.73850534678315616</v>
      </c>
      <c r="AD984" s="2">
        <f>AC984/AD983</f>
        <v>1.0550076382616518</v>
      </c>
      <c r="AE984" s="48" t="str">
        <f t="shared" si="1041"/>
        <v>80-84</v>
      </c>
      <c r="AF984" s="45">
        <f t="shared" si="1042"/>
        <v>68566</v>
      </c>
      <c r="AG984" s="45">
        <f t="shared" si="1043"/>
        <v>63146</v>
      </c>
      <c r="AH984" s="45">
        <f t="shared" si="1044"/>
        <v>61988</v>
      </c>
      <c r="AI984" s="46">
        <f t="shared" si="1055"/>
        <v>1158</v>
      </c>
      <c r="AJ984" s="1">
        <f t="shared" si="1045"/>
        <v>69</v>
      </c>
      <c r="AK984" s="1">
        <f t="shared" si="1046"/>
        <v>62</v>
      </c>
    </row>
    <row r="985" spans="1:37" ht="15" thickBot="1" x14ac:dyDescent="0.4">
      <c r="A985" s="54" t="str">
        <f t="shared" si="1056"/>
        <v>85-89</v>
      </c>
      <c r="B985" s="55">
        <f t="shared" si="1057"/>
        <v>44034</v>
      </c>
      <c r="C985" s="55">
        <f t="shared" si="1036"/>
        <v>40195</v>
      </c>
      <c r="D985" s="55">
        <f t="shared" si="1037"/>
        <v>91.3</v>
      </c>
      <c r="E985" s="55">
        <f t="shared" si="1038"/>
        <v>39441</v>
      </c>
      <c r="F985" s="55">
        <f t="shared" si="1058"/>
        <v>6752</v>
      </c>
      <c r="G985" s="55">
        <f t="shared" si="1039"/>
        <v>89.6</v>
      </c>
      <c r="H985" s="55">
        <f t="shared" si="1040"/>
        <v>86388</v>
      </c>
      <c r="J985" s="75" t="s">
        <v>323</v>
      </c>
      <c r="K985" s="22">
        <v>44034</v>
      </c>
      <c r="L985" s="22">
        <v>40248</v>
      </c>
      <c r="M985" s="75">
        <v>91.4</v>
      </c>
      <c r="N985" s="22">
        <v>39473</v>
      </c>
      <c r="O985" s="75">
        <v>89.6</v>
      </c>
      <c r="P985" s="22">
        <v>7424</v>
      </c>
      <c r="Q985" s="22">
        <v>87145</v>
      </c>
      <c r="S985" s="54" t="str">
        <f t="shared" si="1047"/>
        <v>85-89</v>
      </c>
      <c r="T985" s="55">
        <f t="shared" si="1048"/>
        <v>53</v>
      </c>
      <c r="U985" s="55">
        <f t="shared" si="1049"/>
        <v>32</v>
      </c>
      <c r="V985" s="55">
        <f t="shared" si="1061"/>
        <v>672</v>
      </c>
      <c r="W985" s="55">
        <f t="shared" si="1051"/>
        <v>757</v>
      </c>
      <c r="X985" s="58">
        <f t="shared" si="1052"/>
        <v>4.7981169654173457E-3</v>
      </c>
      <c r="Y985" s="55">
        <f t="shared" si="1053"/>
        <v>17.666666666666668</v>
      </c>
      <c r="Z985" s="55">
        <f t="shared" si="1054"/>
        <v>10.666666666666666</v>
      </c>
      <c r="AA985" s="55">
        <f t="shared" si="1054"/>
        <v>224</v>
      </c>
      <c r="AB985" s="35">
        <f t="shared" si="1060"/>
        <v>3</v>
      </c>
      <c r="AC985" s="49" t="s">
        <v>362</v>
      </c>
      <c r="AD985" s="35"/>
      <c r="AE985" s="48" t="str">
        <f t="shared" si="1041"/>
        <v>85-89</v>
      </c>
      <c r="AF985" s="45">
        <f t="shared" si="1042"/>
        <v>44034</v>
      </c>
      <c r="AG985" s="45">
        <f t="shared" si="1043"/>
        <v>40248</v>
      </c>
      <c r="AH985" s="45">
        <f t="shared" si="1044"/>
        <v>39473</v>
      </c>
      <c r="AI985" s="46">
        <f t="shared" si="1055"/>
        <v>775</v>
      </c>
      <c r="AJ985" s="1">
        <f t="shared" si="1045"/>
        <v>53</v>
      </c>
      <c r="AK985" s="1">
        <f t="shared" si="1046"/>
        <v>32</v>
      </c>
    </row>
    <row r="986" spans="1:37" ht="15" thickBot="1" x14ac:dyDescent="0.4">
      <c r="A986" s="54" t="str">
        <f t="shared" si="1056"/>
        <v>90+</v>
      </c>
      <c r="B986" s="55">
        <f t="shared" si="1057"/>
        <v>27669</v>
      </c>
      <c r="C986" s="55">
        <f t="shared" si="1036"/>
        <v>25501</v>
      </c>
      <c r="D986" s="55">
        <f t="shared" si="1037"/>
        <v>92.2</v>
      </c>
      <c r="E986" s="55">
        <f t="shared" si="1038"/>
        <v>25018</v>
      </c>
      <c r="F986" s="55">
        <f t="shared" si="1058"/>
        <v>8150</v>
      </c>
      <c r="G986" s="55">
        <f t="shared" si="1039"/>
        <v>90.4</v>
      </c>
      <c r="H986" s="55">
        <f t="shared" si="1040"/>
        <v>58669</v>
      </c>
      <c r="J986" s="76" t="s">
        <v>324</v>
      </c>
      <c r="K986" s="24">
        <v>27669</v>
      </c>
      <c r="L986" s="24">
        <v>25516</v>
      </c>
      <c r="M986" s="76">
        <v>92.2</v>
      </c>
      <c r="N986" s="24">
        <v>25043</v>
      </c>
      <c r="O986" s="76">
        <v>90.5</v>
      </c>
      <c r="P986" s="24">
        <v>8868</v>
      </c>
      <c r="Q986" s="24">
        <v>59427</v>
      </c>
      <c r="S986" s="57" t="str">
        <f t="shared" si="1047"/>
        <v>90+</v>
      </c>
      <c r="T986" s="56">
        <f t="shared" si="1048"/>
        <v>15</v>
      </c>
      <c r="U986" s="56">
        <f t="shared" si="1049"/>
        <v>25</v>
      </c>
      <c r="V986" s="55">
        <f t="shared" si="1061"/>
        <v>718</v>
      </c>
      <c r="W986" s="56">
        <f t="shared" si="1051"/>
        <v>758</v>
      </c>
      <c r="X986" s="62">
        <f t="shared" si="1052"/>
        <v>1.3579576317218902E-3</v>
      </c>
      <c r="Y986" s="55">
        <f t="shared" si="1053"/>
        <v>5</v>
      </c>
      <c r="Z986" s="55">
        <f t="shared" si="1054"/>
        <v>8.3333333333333339</v>
      </c>
      <c r="AA986" s="55">
        <f t="shared" si="1054"/>
        <v>239.33333333333334</v>
      </c>
      <c r="AB986" s="35">
        <f t="shared" si="1060"/>
        <v>3</v>
      </c>
      <c r="AC986" s="51" t="s">
        <v>366</v>
      </c>
      <c r="AD986" s="2">
        <v>0.7</v>
      </c>
      <c r="AE986" s="48" t="str">
        <f t="shared" si="1041"/>
        <v>90+</v>
      </c>
      <c r="AF986" s="45">
        <f t="shared" si="1042"/>
        <v>27669</v>
      </c>
      <c r="AG986" s="45">
        <f t="shared" si="1043"/>
        <v>25516</v>
      </c>
      <c r="AH986" s="45">
        <f t="shared" si="1044"/>
        <v>25043</v>
      </c>
      <c r="AI986" s="46">
        <f t="shared" si="1055"/>
        <v>473</v>
      </c>
      <c r="AJ986" s="1">
        <f t="shared" si="1045"/>
        <v>15</v>
      </c>
      <c r="AK986" s="1">
        <f t="shared" si="1046"/>
        <v>25</v>
      </c>
    </row>
    <row r="987" spans="1:37" ht="15" thickBot="1" x14ac:dyDescent="0.4">
      <c r="A987" s="54" t="str">
        <f t="shared" si="1056"/>
        <v>Unknown</v>
      </c>
      <c r="B987" s="55" t="str">
        <f t="shared" si="1057"/>
        <v>NA</v>
      </c>
      <c r="C987" s="55">
        <f t="shared" si="1036"/>
        <v>60888</v>
      </c>
      <c r="D987" s="55" t="str">
        <f t="shared" si="1037"/>
        <v>NA</v>
      </c>
      <c r="E987" s="55">
        <f t="shared" si="1038"/>
        <v>31883</v>
      </c>
      <c r="F987" s="55">
        <f t="shared" si="1058"/>
        <v>5</v>
      </c>
      <c r="G987" s="55" t="str">
        <f t="shared" si="1039"/>
        <v>NA</v>
      </c>
      <c r="H987" s="55">
        <f t="shared" si="1040"/>
        <v>92776</v>
      </c>
      <c r="J987" s="75" t="s">
        <v>325</v>
      </c>
      <c r="K987" s="75" t="s">
        <v>326</v>
      </c>
      <c r="L987" s="22">
        <v>60446</v>
      </c>
      <c r="M987" s="75" t="s">
        <v>326</v>
      </c>
      <c r="N987" s="22">
        <v>31404</v>
      </c>
      <c r="O987" s="75" t="s">
        <v>326</v>
      </c>
      <c r="P987" s="75">
        <v>5</v>
      </c>
      <c r="Q987" s="22">
        <v>91855</v>
      </c>
      <c r="S987" s="54" t="str">
        <f t="shared" si="1047"/>
        <v>Unknown</v>
      </c>
      <c r="T987" s="54">
        <f t="shared" si="1048"/>
        <v>-442</v>
      </c>
      <c r="U987" s="54">
        <f t="shared" si="1049"/>
        <v>-479</v>
      </c>
      <c r="V987" s="55">
        <f>P987-F987</f>
        <v>0</v>
      </c>
      <c r="W987" s="54">
        <f t="shared" si="1051"/>
        <v>-921</v>
      </c>
      <c r="X987" s="58">
        <f t="shared" si="1052"/>
        <v>-4.0014484881405035E-2</v>
      </c>
      <c r="Y987" s="55">
        <f t="shared" si="1053"/>
        <v>-147.33333333333334</v>
      </c>
      <c r="Z987" s="55">
        <f t="shared" si="1054"/>
        <v>-159.66666666666666</v>
      </c>
      <c r="AA987" s="55">
        <f t="shared" si="1054"/>
        <v>0</v>
      </c>
      <c r="AB987" s="35">
        <f t="shared" si="1060"/>
        <v>3</v>
      </c>
      <c r="AC987" s="50">
        <f>L989/K989</f>
        <v>0.70578420479763504</v>
      </c>
      <c r="AD987" s="2">
        <f>AC987/AD986</f>
        <v>1.0082631497109074</v>
      </c>
      <c r="AE987" s="47" t="str">
        <f t="shared" si="1041"/>
        <v>Unknown</v>
      </c>
      <c r="AF987" s="45" t="str">
        <f t="shared" si="1042"/>
        <v>NA</v>
      </c>
      <c r="AG987" s="45">
        <f t="shared" si="1043"/>
        <v>60446</v>
      </c>
      <c r="AH987" s="45">
        <f t="shared" si="1044"/>
        <v>31404</v>
      </c>
      <c r="AI987" s="45">
        <f t="shared" si="1055"/>
        <v>29042</v>
      </c>
      <c r="AJ987" s="1">
        <f t="shared" si="1045"/>
        <v>-442</v>
      </c>
      <c r="AK987" s="1">
        <f t="shared" si="1046"/>
        <v>-479</v>
      </c>
    </row>
    <row r="988" spans="1:37" ht="15" thickBot="1" x14ac:dyDescent="0.4">
      <c r="A988" s="54" t="str">
        <f t="shared" si="1056"/>
        <v>12+</v>
      </c>
      <c r="B988" s="55">
        <f t="shared" si="1057"/>
        <v>3761140</v>
      </c>
      <c r="C988" s="55">
        <f t="shared" si="1036"/>
        <v>3097097</v>
      </c>
      <c r="D988" s="55">
        <f t="shared" si="1037"/>
        <v>82.3</v>
      </c>
      <c r="E988" s="55">
        <f t="shared" si="1038"/>
        <v>2760404</v>
      </c>
      <c r="F988" s="55">
        <f t="shared" si="1058"/>
        <v>106031</v>
      </c>
      <c r="G988" s="55">
        <f t="shared" si="1039"/>
        <v>73.400000000000006</v>
      </c>
      <c r="H988" s="55">
        <f t="shared" si="1040"/>
        <v>5963532</v>
      </c>
      <c r="J988" s="76" t="s">
        <v>327</v>
      </c>
      <c r="K988" s="24">
        <v>3761140</v>
      </c>
      <c r="L988" s="24">
        <v>3120898</v>
      </c>
      <c r="M988" s="76">
        <v>83</v>
      </c>
      <c r="N988" s="24">
        <v>2777622</v>
      </c>
      <c r="O988" s="76">
        <v>73.8</v>
      </c>
      <c r="P988" s="24">
        <v>114757</v>
      </c>
      <c r="Q988" s="24">
        <v>6013277</v>
      </c>
      <c r="S988" s="57" t="str">
        <f t="shared" si="1047"/>
        <v>12+</v>
      </c>
      <c r="T988" s="60">
        <f>L988-C988</f>
        <v>23801</v>
      </c>
      <c r="U988" s="60">
        <f t="shared" si="1049"/>
        <v>17218</v>
      </c>
      <c r="V988" s="60">
        <f>P988-F988</f>
        <v>8726</v>
      </c>
      <c r="W988" s="63">
        <f t="shared" si="1051"/>
        <v>49745</v>
      </c>
      <c r="X988" s="62">
        <f t="shared" si="1052"/>
        <v>2.1547166395075141</v>
      </c>
      <c r="Y988" s="60">
        <f t="shared" si="1053"/>
        <v>7933.666666666667</v>
      </c>
      <c r="Z988" s="60">
        <f t="shared" si="1054"/>
        <v>5739.333333333333</v>
      </c>
      <c r="AA988" s="60">
        <f t="shared" si="1054"/>
        <v>2908.6666666666665</v>
      </c>
      <c r="AB988" s="35">
        <f t="shared" si="1060"/>
        <v>3</v>
      </c>
      <c r="AC988" s="51" t="s">
        <v>367</v>
      </c>
      <c r="AD988" s="2">
        <v>0.7</v>
      </c>
      <c r="AE988" s="35"/>
      <c r="AF988" s="35"/>
      <c r="AG988" s="38"/>
      <c r="AH988" s="35"/>
      <c r="AI988" s="35"/>
      <c r="AJ988" s="35"/>
      <c r="AK988" s="35"/>
    </row>
    <row r="989" spans="1:37" x14ac:dyDescent="0.35">
      <c r="A989" s="54" t="str">
        <f t="shared" si="1056"/>
        <v>ALL</v>
      </c>
      <c r="B989" s="55">
        <f t="shared" si="1057"/>
        <v>4421887</v>
      </c>
      <c r="C989" s="55">
        <f t="shared" si="1036"/>
        <v>3097097</v>
      </c>
      <c r="D989" s="55">
        <f t="shared" si="1037"/>
        <v>70</v>
      </c>
      <c r="E989" s="55">
        <f t="shared" si="1038"/>
        <v>2760404</v>
      </c>
      <c r="F989" s="55">
        <f t="shared" si="1058"/>
        <v>106031</v>
      </c>
      <c r="G989" s="55">
        <f t="shared" si="1039"/>
        <v>62.4</v>
      </c>
      <c r="H989" s="55">
        <f t="shared" si="1040"/>
        <v>5963532</v>
      </c>
      <c r="J989" s="75" t="s">
        <v>328</v>
      </c>
      <c r="K989" s="22">
        <v>4421887</v>
      </c>
      <c r="L989" s="22">
        <v>3120898</v>
      </c>
      <c r="M989" s="75">
        <v>70.599999999999994</v>
      </c>
      <c r="N989" s="22">
        <v>2777622</v>
      </c>
      <c r="O989" s="75">
        <v>62.8</v>
      </c>
      <c r="P989" s="22">
        <v>114757</v>
      </c>
      <c r="Q989" s="22">
        <v>6013277</v>
      </c>
      <c r="S989" s="54" t="str">
        <f t="shared" si="1047"/>
        <v>ALL</v>
      </c>
      <c r="T989" s="60">
        <f t="shared" ref="T989" si="1062">L989-C989</f>
        <v>23801</v>
      </c>
      <c r="U989" s="60">
        <f t="shared" si="1049"/>
        <v>17218</v>
      </c>
      <c r="V989" s="60">
        <f>P989-F989</f>
        <v>8726</v>
      </c>
      <c r="W989" s="63">
        <f t="shared" si="1051"/>
        <v>49745</v>
      </c>
      <c r="X989" s="58">
        <f t="shared" si="1052"/>
        <v>2.1547166395075141</v>
      </c>
      <c r="Y989" s="60">
        <f t="shared" si="1053"/>
        <v>7933.666666666667</v>
      </c>
      <c r="Z989" s="60">
        <f t="shared" si="1054"/>
        <v>5739.333333333333</v>
      </c>
      <c r="AA989" s="60">
        <f t="shared" si="1054"/>
        <v>2908.6666666666665</v>
      </c>
      <c r="AB989" s="35">
        <f t="shared" si="1060"/>
        <v>3</v>
      </c>
      <c r="AC989" s="50">
        <f>N989/K989</f>
        <v>0.62815309391669216</v>
      </c>
      <c r="AD989" s="2">
        <f>AC989/AD988</f>
        <v>0.89736156273813172</v>
      </c>
      <c r="AE989" s="35"/>
      <c r="AF989" s="35"/>
      <c r="AG989" s="2">
        <f>T988/L988</f>
        <v>7.6263306266337446E-3</v>
      </c>
      <c r="AH989" s="2">
        <f>U988/N988</f>
        <v>6.1988276302535044E-3</v>
      </c>
      <c r="AI989" s="2">
        <f>W988/Q988</f>
        <v>8.2725276084903449E-3</v>
      </c>
      <c r="AJ989" s="35"/>
      <c r="AK989" s="35"/>
    </row>
    <row r="990" spans="1:37" x14ac:dyDescent="0.35">
      <c r="A990" s="110">
        <f>J967</f>
        <v>44465</v>
      </c>
      <c r="B990" s="110"/>
      <c r="C990" s="110"/>
      <c r="D990" s="110"/>
      <c r="E990" s="110"/>
      <c r="F990" s="110"/>
      <c r="G990" s="110"/>
      <c r="H990" s="110"/>
      <c r="J990" s="109">
        <v>44466</v>
      </c>
      <c r="K990" s="109"/>
      <c r="L990" s="109"/>
      <c r="M990" s="109"/>
      <c r="N990" s="109"/>
      <c r="O990" s="109"/>
      <c r="P990" s="109"/>
      <c r="Q990" s="109"/>
      <c r="S990" s="111" t="str">
        <f>"Change " &amp; TEXT(A990,"DDDD MMM DD, YYYY") &amp; " -  " &amp;TEXT(J990,"DDDD MMM DD, YYYY")</f>
        <v>Change Sunday Sep 26, 2021 -  Monday Sep 27, 2021</v>
      </c>
      <c r="T990" s="111"/>
      <c r="U990" s="111"/>
      <c r="V990" s="111"/>
      <c r="W990" s="111"/>
      <c r="X990" s="111"/>
      <c r="Y990" s="111"/>
      <c r="Z990" s="111"/>
      <c r="AA990" s="88"/>
      <c r="AB990" s="35"/>
      <c r="AC990" s="65">
        <f>J990</f>
        <v>44466</v>
      </c>
      <c r="AD990" s="35"/>
      <c r="AE990" s="35"/>
      <c r="AF990" s="35"/>
      <c r="AG990" s="35"/>
      <c r="AH990" s="35"/>
      <c r="AI990" s="35"/>
      <c r="AJ990" s="35"/>
      <c r="AK990" s="35"/>
    </row>
    <row r="991" spans="1:37" ht="36" thickBot="1" x14ac:dyDescent="0.4">
      <c r="A991" s="53" t="str">
        <f>J968</f>
        <v>Age group</v>
      </c>
      <c r="B991" s="53" t="str">
        <f t="shared" ref="B991" si="1063">K968</f>
        <v>Population</v>
      </c>
      <c r="C991" s="53" t="str">
        <f t="shared" ref="C991:C1012" si="1064">L968</f>
        <v>At least 1 dose</v>
      </c>
      <c r="D991" s="53" t="str">
        <f t="shared" ref="D991:D1012" si="1065">M968</f>
        <v>% of population with at least 1 dose</v>
      </c>
      <c r="E991" s="53" t="str">
        <f t="shared" ref="E991:E1012" si="1066">N968</f>
        <v>2 doses</v>
      </c>
      <c r="F991" s="53" t="str">
        <f>P968</f>
        <v>3 doses</v>
      </c>
      <c r="G991" s="53" t="str">
        <f t="shared" ref="G991:G1012" si="1067">O968</f>
        <v>% of population fully vaccinated</v>
      </c>
      <c r="H991" s="53" t="str">
        <f t="shared" ref="H991:H1012" si="1068">Q968</f>
        <v>Total administered</v>
      </c>
      <c r="J991" s="25" t="s">
        <v>305</v>
      </c>
      <c r="K991" s="25" t="s">
        <v>2</v>
      </c>
      <c r="L991" s="25" t="s">
        <v>368</v>
      </c>
      <c r="M991" s="25" t="s">
        <v>306</v>
      </c>
      <c r="N991" s="25" t="s">
        <v>369</v>
      </c>
      <c r="O991" s="25" t="s">
        <v>307</v>
      </c>
      <c r="P991" s="25" t="s">
        <v>389</v>
      </c>
      <c r="Q991" s="25" t="s">
        <v>304</v>
      </c>
      <c r="S991" s="53" t="s">
        <v>305</v>
      </c>
      <c r="T991" s="53" t="s">
        <v>302</v>
      </c>
      <c r="U991" s="53" t="s">
        <v>303</v>
      </c>
      <c r="V991" s="53" t="s">
        <v>390</v>
      </c>
      <c r="W991" s="53" t="s">
        <v>304</v>
      </c>
      <c r="X991" s="53" t="s">
        <v>335</v>
      </c>
      <c r="Y991" s="53" t="s">
        <v>336</v>
      </c>
      <c r="Z991" s="53" t="s">
        <v>337</v>
      </c>
      <c r="AA991" s="53" t="s">
        <v>391</v>
      </c>
      <c r="AB991" s="35"/>
      <c r="AC991" s="49" t="s">
        <v>365</v>
      </c>
      <c r="AD991" s="64"/>
      <c r="AE991" s="47" t="str">
        <f t="shared" ref="AE991:AE1010" si="1069">J991</f>
        <v>Age group</v>
      </c>
      <c r="AF991" s="47" t="str">
        <f t="shared" ref="AF991:AF1010" si="1070">K991</f>
        <v>Population</v>
      </c>
      <c r="AG991" s="47" t="str">
        <f t="shared" ref="AG991:AG1010" si="1071">L991</f>
        <v>At least 1 dose</v>
      </c>
      <c r="AH991" s="47" t="str">
        <f t="shared" ref="AH991:AH1010" si="1072">N991</f>
        <v>2 doses</v>
      </c>
      <c r="AI991" s="47" t="s">
        <v>334</v>
      </c>
      <c r="AJ991" s="47" t="str">
        <f t="shared" ref="AJ991:AJ1010" si="1073">T991</f>
        <v>Dose 1</v>
      </c>
      <c r="AK991" s="47" t="str">
        <f t="shared" ref="AK991:AK1010" si="1074">U991</f>
        <v>Dose 2</v>
      </c>
    </row>
    <row r="992" spans="1:37" ht="15" thickBot="1" x14ac:dyDescent="0.4">
      <c r="A992" s="54" t="str">
        <f>J969</f>
        <v>00-11</v>
      </c>
      <c r="B992" s="55">
        <f>K969</f>
        <v>660747</v>
      </c>
      <c r="C992" s="55">
        <f t="shared" si="1064"/>
        <v>0</v>
      </c>
      <c r="D992" s="55">
        <f t="shared" si="1065"/>
        <v>0</v>
      </c>
      <c r="E992" s="55">
        <f t="shared" si="1066"/>
        <v>0</v>
      </c>
      <c r="F992" s="55">
        <f>P969</f>
        <v>0</v>
      </c>
      <c r="G992" s="55">
        <f t="shared" si="1067"/>
        <v>0</v>
      </c>
      <c r="H992" s="55">
        <f t="shared" si="1068"/>
        <v>0</v>
      </c>
      <c r="J992" s="75" t="s">
        <v>308</v>
      </c>
      <c r="K992" s="22">
        <v>660747</v>
      </c>
      <c r="L992" s="75">
        <v>0</v>
      </c>
      <c r="M992" s="75">
        <v>0</v>
      </c>
      <c r="N992" s="75">
        <v>0</v>
      </c>
      <c r="O992" s="75">
        <v>0</v>
      </c>
      <c r="P992" s="75">
        <v>0</v>
      </c>
      <c r="Q992" s="75">
        <v>0</v>
      </c>
      <c r="S992" s="54" t="str">
        <f t="shared" ref="S992:S1012" si="1075">A992</f>
        <v>00-11</v>
      </c>
      <c r="T992" s="55">
        <f t="shared" ref="T992:T1010" si="1076">L992-C992</f>
        <v>0</v>
      </c>
      <c r="U992" s="55">
        <f t="shared" ref="U992:U1012" si="1077">N992-E992</f>
        <v>0</v>
      </c>
      <c r="V992" s="55">
        <f t="shared" ref="V992" si="1078">P992-F992</f>
        <v>0</v>
      </c>
      <c r="W992" s="55">
        <f t="shared" ref="W992:W1012" si="1079">Q992-H992</f>
        <v>0</v>
      </c>
      <c r="X992" s="58">
        <f t="shared" ref="X992:X1012" si="1080">T992/T$299</f>
        <v>0</v>
      </c>
      <c r="Y992" s="55">
        <f t="shared" ref="Y992:Y1012" si="1081">T992/$AB992</f>
        <v>0</v>
      </c>
      <c r="Z992" s="55">
        <f t="shared" ref="Z992:AA1012" si="1082">U992/$AB992</f>
        <v>0</v>
      </c>
      <c r="AA992" s="55">
        <f t="shared" si="1082"/>
        <v>0</v>
      </c>
      <c r="AB992" s="35">
        <f>IF(DATEDIF(A990,J990,"D")&lt;1,1,DATEDIF(A990,J990,"D"))</f>
        <v>1</v>
      </c>
      <c r="AC992" s="51" t="s">
        <v>366</v>
      </c>
      <c r="AD992" s="2">
        <v>0.7</v>
      </c>
      <c r="AE992" s="47" t="str">
        <f t="shared" si="1069"/>
        <v>00-11</v>
      </c>
      <c r="AF992" s="45">
        <f t="shared" si="1070"/>
        <v>660747</v>
      </c>
      <c r="AG992" s="45">
        <f t="shared" si="1071"/>
        <v>0</v>
      </c>
      <c r="AH992" s="45">
        <f t="shared" si="1072"/>
        <v>0</v>
      </c>
      <c r="AI992" s="45">
        <f t="shared" ref="AI992:AI1010" si="1083">AG992-AH992</f>
        <v>0</v>
      </c>
      <c r="AJ992" s="1">
        <f t="shared" si="1073"/>
        <v>0</v>
      </c>
      <c r="AK992" s="1">
        <f t="shared" si="1074"/>
        <v>0</v>
      </c>
    </row>
    <row r="993" spans="1:37" ht="15" thickBot="1" x14ac:dyDescent="0.4">
      <c r="A993" s="54" t="str">
        <f t="shared" ref="A993:A1012" si="1084">J970</f>
        <v>12-14</v>
      </c>
      <c r="B993" s="55">
        <f t="shared" ref="B993:B1012" si="1085">K970</f>
        <v>162530</v>
      </c>
      <c r="C993" s="60">
        <f t="shared" si="1064"/>
        <v>122074</v>
      </c>
      <c r="D993" s="55">
        <f t="shared" si="1065"/>
        <v>75.099999999999994</v>
      </c>
      <c r="E993" s="60">
        <f t="shared" si="1066"/>
        <v>102851</v>
      </c>
      <c r="F993" s="55">
        <f t="shared" ref="F993:F1012" si="1086">P970</f>
        <v>75</v>
      </c>
      <c r="G993" s="55">
        <f t="shared" si="1067"/>
        <v>63.3</v>
      </c>
      <c r="H993" s="55">
        <f t="shared" si="1068"/>
        <v>225000</v>
      </c>
      <c r="J993" s="81">
        <v>44544</v>
      </c>
      <c r="K993" s="24">
        <v>162530</v>
      </c>
      <c r="L993" s="24">
        <v>122659</v>
      </c>
      <c r="M993" s="76">
        <v>75.5</v>
      </c>
      <c r="N993" s="24">
        <v>103129</v>
      </c>
      <c r="O993" s="76">
        <v>63.5</v>
      </c>
      <c r="P993" s="76">
        <v>83</v>
      </c>
      <c r="Q993" s="24">
        <v>225871</v>
      </c>
      <c r="S993" s="59" t="str">
        <f t="shared" si="1075"/>
        <v>12-14</v>
      </c>
      <c r="T993" s="60">
        <f t="shared" si="1076"/>
        <v>585</v>
      </c>
      <c r="U993" s="60">
        <f t="shared" si="1077"/>
        <v>278</v>
      </c>
      <c r="V993" s="60">
        <f>P993-F993</f>
        <v>8</v>
      </c>
      <c r="W993" s="60">
        <f t="shared" si="1079"/>
        <v>871</v>
      </c>
      <c r="X993" s="61">
        <f t="shared" si="1080"/>
        <v>5.2960347637153724E-2</v>
      </c>
      <c r="Y993" s="60">
        <f t="shared" si="1081"/>
        <v>585</v>
      </c>
      <c r="Z993" s="60">
        <f t="shared" si="1082"/>
        <v>278</v>
      </c>
      <c r="AA993" s="60">
        <f t="shared" si="1082"/>
        <v>8</v>
      </c>
      <c r="AB993" s="35">
        <f>AB992</f>
        <v>1</v>
      </c>
      <c r="AC993" s="50">
        <f>C1011/B1011</f>
        <v>0.82977448326837078</v>
      </c>
      <c r="AD993" s="2">
        <f>AC993/AD992</f>
        <v>1.1853921189548156</v>
      </c>
      <c r="AE993" s="47">
        <f t="shared" si="1069"/>
        <v>44544</v>
      </c>
      <c r="AF993" s="45">
        <f t="shared" si="1070"/>
        <v>162530</v>
      </c>
      <c r="AG993" s="45">
        <f t="shared" si="1071"/>
        <v>122659</v>
      </c>
      <c r="AH993" s="45">
        <f t="shared" si="1072"/>
        <v>103129</v>
      </c>
      <c r="AI993" s="45">
        <f t="shared" si="1083"/>
        <v>19530</v>
      </c>
      <c r="AJ993" s="1">
        <f t="shared" si="1073"/>
        <v>585</v>
      </c>
      <c r="AK993" s="1">
        <f t="shared" si="1074"/>
        <v>278</v>
      </c>
    </row>
    <row r="994" spans="1:37" ht="15" thickBot="1" x14ac:dyDescent="0.4">
      <c r="A994" s="54" t="str">
        <f t="shared" si="1084"/>
        <v>15-19</v>
      </c>
      <c r="B994" s="55">
        <f t="shared" si="1085"/>
        <v>256743</v>
      </c>
      <c r="C994" s="60">
        <f t="shared" si="1064"/>
        <v>196180</v>
      </c>
      <c r="D994" s="55">
        <f t="shared" si="1065"/>
        <v>76.400000000000006</v>
      </c>
      <c r="E994" s="60">
        <f t="shared" si="1066"/>
        <v>166671</v>
      </c>
      <c r="F994" s="55">
        <f t="shared" si="1086"/>
        <v>241</v>
      </c>
      <c r="G994" s="55">
        <f t="shared" si="1067"/>
        <v>64.900000000000006</v>
      </c>
      <c r="H994" s="55">
        <f t="shared" si="1068"/>
        <v>363092</v>
      </c>
      <c r="J994" s="75" t="s">
        <v>309</v>
      </c>
      <c r="K994" s="22">
        <v>256743</v>
      </c>
      <c r="L994" s="22">
        <v>197101</v>
      </c>
      <c r="M994" s="75">
        <v>76.8</v>
      </c>
      <c r="N994" s="22">
        <v>167212</v>
      </c>
      <c r="O994" s="75">
        <v>65.099999999999994</v>
      </c>
      <c r="P994" s="75">
        <v>252</v>
      </c>
      <c r="Q994" s="22">
        <v>364565</v>
      </c>
      <c r="S994" s="54" t="str">
        <f t="shared" si="1075"/>
        <v>15-19</v>
      </c>
      <c r="T994" s="60">
        <f t="shared" si="1076"/>
        <v>921</v>
      </c>
      <c r="U994" s="60">
        <f t="shared" si="1077"/>
        <v>541</v>
      </c>
      <c r="V994" s="60">
        <f>P994-F994</f>
        <v>11</v>
      </c>
      <c r="W994" s="60">
        <f t="shared" si="1079"/>
        <v>1473</v>
      </c>
      <c r="X994" s="61">
        <f t="shared" si="1080"/>
        <v>8.3378598587724062E-2</v>
      </c>
      <c r="Y994" s="60">
        <f t="shared" si="1081"/>
        <v>921</v>
      </c>
      <c r="Z994" s="60">
        <f t="shared" si="1082"/>
        <v>541</v>
      </c>
      <c r="AA994" s="60">
        <f t="shared" si="1082"/>
        <v>11</v>
      </c>
      <c r="AB994" s="35">
        <f t="shared" ref="AB994:AB1012" si="1087">AB993</f>
        <v>1</v>
      </c>
      <c r="AC994" s="52" t="s">
        <v>367</v>
      </c>
      <c r="AD994" s="2">
        <v>0.7</v>
      </c>
      <c r="AE994" s="47" t="str">
        <f t="shared" si="1069"/>
        <v>15-19</v>
      </c>
      <c r="AF994" s="45">
        <f t="shared" si="1070"/>
        <v>256743</v>
      </c>
      <c r="AG994" s="45">
        <f t="shared" si="1071"/>
        <v>197101</v>
      </c>
      <c r="AH994" s="45">
        <f t="shared" si="1072"/>
        <v>167212</v>
      </c>
      <c r="AI994" s="45">
        <f t="shared" si="1083"/>
        <v>29889</v>
      </c>
      <c r="AJ994" s="1">
        <f t="shared" si="1073"/>
        <v>921</v>
      </c>
      <c r="AK994" s="1">
        <f t="shared" si="1074"/>
        <v>541</v>
      </c>
    </row>
    <row r="995" spans="1:37" ht="15" thickBot="1" x14ac:dyDescent="0.4">
      <c r="A995" s="54" t="str">
        <f t="shared" si="1084"/>
        <v>20-24</v>
      </c>
      <c r="B995" s="55">
        <f t="shared" si="1085"/>
        <v>277328</v>
      </c>
      <c r="C995" s="55">
        <f t="shared" si="1064"/>
        <v>207000</v>
      </c>
      <c r="D995" s="55">
        <f t="shared" si="1065"/>
        <v>74.599999999999994</v>
      </c>
      <c r="E995" s="55">
        <f t="shared" si="1066"/>
        <v>169148</v>
      </c>
      <c r="F995" s="55">
        <f t="shared" si="1086"/>
        <v>399</v>
      </c>
      <c r="G995" s="55">
        <f t="shared" si="1067"/>
        <v>61</v>
      </c>
      <c r="H995" s="55">
        <f t="shared" si="1068"/>
        <v>376547</v>
      </c>
      <c r="J995" s="76" t="s">
        <v>310</v>
      </c>
      <c r="K995" s="24">
        <v>277328</v>
      </c>
      <c r="L995" s="24">
        <v>208034</v>
      </c>
      <c r="M995" s="76">
        <v>75</v>
      </c>
      <c r="N995" s="24">
        <v>169831</v>
      </c>
      <c r="O995" s="76">
        <v>61.2</v>
      </c>
      <c r="P995" s="76">
        <v>418</v>
      </c>
      <c r="Q995" s="24">
        <v>378283</v>
      </c>
      <c r="S995" s="57" t="str">
        <f t="shared" si="1075"/>
        <v>20-24</v>
      </c>
      <c r="T995" s="56">
        <f t="shared" si="1076"/>
        <v>1034</v>
      </c>
      <c r="U995" s="56">
        <f t="shared" si="1077"/>
        <v>683</v>
      </c>
      <c r="V995" s="55">
        <f t="shared" ref="V995:V1009" si="1088">P995-F995</f>
        <v>19</v>
      </c>
      <c r="W995" s="56">
        <f t="shared" si="1079"/>
        <v>1736</v>
      </c>
      <c r="X995" s="62">
        <f t="shared" si="1080"/>
        <v>9.360854608002897E-2</v>
      </c>
      <c r="Y995" s="55">
        <f t="shared" si="1081"/>
        <v>1034</v>
      </c>
      <c r="Z995" s="55">
        <f t="shared" si="1082"/>
        <v>683</v>
      </c>
      <c r="AA995" s="55">
        <f t="shared" si="1082"/>
        <v>19</v>
      </c>
      <c r="AB995" s="35">
        <f t="shared" si="1087"/>
        <v>1</v>
      </c>
      <c r="AC995" s="50">
        <f>E1011/B1011</f>
        <v>0.73850534678315616</v>
      </c>
      <c r="AD995" s="2">
        <f>AC995/AD994</f>
        <v>1.0550076382616518</v>
      </c>
      <c r="AE995" s="47" t="str">
        <f t="shared" si="1069"/>
        <v>20-24</v>
      </c>
      <c r="AF995" s="45">
        <f t="shared" si="1070"/>
        <v>277328</v>
      </c>
      <c r="AG995" s="45">
        <f t="shared" si="1071"/>
        <v>208034</v>
      </c>
      <c r="AH995" s="45">
        <f t="shared" si="1072"/>
        <v>169831</v>
      </c>
      <c r="AI995" s="45">
        <f t="shared" si="1083"/>
        <v>38203</v>
      </c>
      <c r="AJ995" s="1">
        <f t="shared" si="1073"/>
        <v>1034</v>
      </c>
      <c r="AK995" s="1">
        <f t="shared" si="1074"/>
        <v>683</v>
      </c>
    </row>
    <row r="996" spans="1:37" ht="15" thickBot="1" x14ac:dyDescent="0.4">
      <c r="A996" s="54" t="str">
        <f t="shared" si="1084"/>
        <v>25-29</v>
      </c>
      <c r="B996" s="55">
        <f t="shared" si="1085"/>
        <v>314508</v>
      </c>
      <c r="C996" s="55">
        <f t="shared" si="1064"/>
        <v>225540</v>
      </c>
      <c r="D996" s="55">
        <f t="shared" si="1065"/>
        <v>71.7</v>
      </c>
      <c r="E996" s="55">
        <f t="shared" si="1066"/>
        <v>187366</v>
      </c>
      <c r="F996" s="55">
        <f t="shared" si="1086"/>
        <v>629</v>
      </c>
      <c r="G996" s="55">
        <f t="shared" si="1067"/>
        <v>59.6</v>
      </c>
      <c r="H996" s="55">
        <f t="shared" si="1068"/>
        <v>413535</v>
      </c>
      <c r="J996" s="75" t="s">
        <v>311</v>
      </c>
      <c r="K996" s="22">
        <v>314508</v>
      </c>
      <c r="L996" s="22">
        <v>226546</v>
      </c>
      <c r="M996" s="75">
        <v>72</v>
      </c>
      <c r="N996" s="22">
        <v>188030</v>
      </c>
      <c r="O996" s="75">
        <v>59.8</v>
      </c>
      <c r="P996" s="75">
        <v>670</v>
      </c>
      <c r="Q996" s="22">
        <v>415246</v>
      </c>
      <c r="S996" s="54" t="str">
        <f t="shared" si="1075"/>
        <v>25-29</v>
      </c>
      <c r="T996" s="55">
        <f t="shared" si="1076"/>
        <v>1006</v>
      </c>
      <c r="U996" s="55">
        <f t="shared" si="1077"/>
        <v>664</v>
      </c>
      <c r="V996" s="55">
        <f t="shared" si="1088"/>
        <v>41</v>
      </c>
      <c r="W996" s="55">
        <f t="shared" si="1079"/>
        <v>1711</v>
      </c>
      <c r="X996" s="58">
        <f t="shared" si="1080"/>
        <v>9.107369183414811E-2</v>
      </c>
      <c r="Y996" s="55">
        <f t="shared" si="1081"/>
        <v>1006</v>
      </c>
      <c r="Z996" s="55">
        <f t="shared" si="1082"/>
        <v>664</v>
      </c>
      <c r="AA996" s="55">
        <f t="shared" si="1082"/>
        <v>41</v>
      </c>
      <c r="AB996" s="35">
        <f t="shared" si="1087"/>
        <v>1</v>
      </c>
      <c r="AC996" s="49" t="s">
        <v>363</v>
      </c>
      <c r="AD996" s="35"/>
      <c r="AE996" s="47" t="str">
        <f t="shared" si="1069"/>
        <v>25-29</v>
      </c>
      <c r="AF996" s="45">
        <f t="shared" si="1070"/>
        <v>314508</v>
      </c>
      <c r="AG996" s="45">
        <f t="shared" si="1071"/>
        <v>226546</v>
      </c>
      <c r="AH996" s="45">
        <f t="shared" si="1072"/>
        <v>188030</v>
      </c>
      <c r="AI996" s="45">
        <f t="shared" si="1083"/>
        <v>38516</v>
      </c>
      <c r="AJ996" s="1">
        <f t="shared" si="1073"/>
        <v>1006</v>
      </c>
      <c r="AK996" s="1">
        <f t="shared" si="1074"/>
        <v>664</v>
      </c>
    </row>
    <row r="997" spans="1:37" ht="15" thickBot="1" x14ac:dyDescent="0.4">
      <c r="A997" s="54" t="str">
        <f t="shared" si="1084"/>
        <v>30-34</v>
      </c>
      <c r="B997" s="55">
        <f t="shared" si="1085"/>
        <v>356228</v>
      </c>
      <c r="C997" s="55">
        <f t="shared" si="1064"/>
        <v>262951</v>
      </c>
      <c r="D997" s="55">
        <f t="shared" si="1065"/>
        <v>73.8</v>
      </c>
      <c r="E997" s="55">
        <f t="shared" si="1066"/>
        <v>224066</v>
      </c>
      <c r="F997" s="55">
        <f t="shared" si="1086"/>
        <v>1001</v>
      </c>
      <c r="G997" s="55">
        <f t="shared" si="1067"/>
        <v>62.9</v>
      </c>
      <c r="H997" s="55">
        <f t="shared" si="1068"/>
        <v>488018</v>
      </c>
      <c r="J997" s="76" t="s">
        <v>312</v>
      </c>
      <c r="K997" s="24">
        <v>356228</v>
      </c>
      <c r="L997" s="24">
        <v>264109</v>
      </c>
      <c r="M997" s="76">
        <v>74.099999999999994</v>
      </c>
      <c r="N997" s="24">
        <v>224831</v>
      </c>
      <c r="O997" s="76">
        <v>63.1</v>
      </c>
      <c r="P997" s="24">
        <v>1044</v>
      </c>
      <c r="Q997" s="24">
        <v>489984</v>
      </c>
      <c r="S997" s="57" t="str">
        <f t="shared" si="1075"/>
        <v>30-34</v>
      </c>
      <c r="T997" s="56">
        <f t="shared" si="1076"/>
        <v>1158</v>
      </c>
      <c r="U997" s="56">
        <f t="shared" si="1077"/>
        <v>765</v>
      </c>
      <c r="V997" s="55">
        <f t="shared" si="1088"/>
        <v>43</v>
      </c>
      <c r="W997" s="56">
        <f t="shared" si="1079"/>
        <v>1966</v>
      </c>
      <c r="X997" s="62">
        <f t="shared" si="1080"/>
        <v>0.10483432916892993</v>
      </c>
      <c r="Y997" s="55">
        <f t="shared" si="1081"/>
        <v>1158</v>
      </c>
      <c r="Z997" s="55">
        <f t="shared" si="1082"/>
        <v>765</v>
      </c>
      <c r="AA997" s="55">
        <f t="shared" si="1082"/>
        <v>43</v>
      </c>
      <c r="AB997" s="35">
        <f t="shared" si="1087"/>
        <v>1</v>
      </c>
      <c r="AC997" s="51" t="s">
        <v>366</v>
      </c>
      <c r="AD997" s="2">
        <v>0.7</v>
      </c>
      <c r="AE997" s="47" t="str">
        <f t="shared" si="1069"/>
        <v>30-34</v>
      </c>
      <c r="AF997" s="45">
        <f t="shared" si="1070"/>
        <v>356228</v>
      </c>
      <c r="AG997" s="45">
        <f t="shared" si="1071"/>
        <v>264109</v>
      </c>
      <c r="AH997" s="45">
        <f t="shared" si="1072"/>
        <v>224831</v>
      </c>
      <c r="AI997" s="45">
        <f t="shared" si="1083"/>
        <v>39278</v>
      </c>
      <c r="AJ997" s="1">
        <f t="shared" si="1073"/>
        <v>1158</v>
      </c>
      <c r="AK997" s="1">
        <f t="shared" si="1074"/>
        <v>765</v>
      </c>
    </row>
    <row r="998" spans="1:37" ht="15" thickBot="1" x14ac:dyDescent="0.4">
      <c r="A998" s="54" t="str">
        <f t="shared" si="1084"/>
        <v>35-39</v>
      </c>
      <c r="B998" s="55">
        <f t="shared" si="1085"/>
        <v>359302</v>
      </c>
      <c r="C998" s="55">
        <f t="shared" si="1064"/>
        <v>279549</v>
      </c>
      <c r="D998" s="55">
        <f t="shared" si="1065"/>
        <v>77.8</v>
      </c>
      <c r="E998" s="55">
        <f t="shared" si="1066"/>
        <v>243614</v>
      </c>
      <c r="F998" s="55">
        <f t="shared" si="1086"/>
        <v>1902</v>
      </c>
      <c r="G998" s="55">
        <f t="shared" si="1067"/>
        <v>67.8</v>
      </c>
      <c r="H998" s="55">
        <f t="shared" si="1068"/>
        <v>525065</v>
      </c>
      <c r="J998" s="75" t="s">
        <v>313</v>
      </c>
      <c r="K998" s="22">
        <v>359302</v>
      </c>
      <c r="L998" s="22">
        <v>280544</v>
      </c>
      <c r="M998" s="75">
        <v>78.099999999999994</v>
      </c>
      <c r="N998" s="22">
        <v>244299</v>
      </c>
      <c r="O998" s="75">
        <v>68</v>
      </c>
      <c r="P998" s="22">
        <v>1981</v>
      </c>
      <c r="Q998" s="22">
        <v>526824</v>
      </c>
      <c r="S998" s="54" t="str">
        <f t="shared" si="1075"/>
        <v>35-39</v>
      </c>
      <c r="T998" s="55">
        <f t="shared" si="1076"/>
        <v>995</v>
      </c>
      <c r="U998" s="55">
        <f t="shared" si="1077"/>
        <v>685</v>
      </c>
      <c r="V998" s="55">
        <f t="shared" si="1088"/>
        <v>79</v>
      </c>
      <c r="W998" s="55">
        <f t="shared" si="1079"/>
        <v>1759</v>
      </c>
      <c r="X998" s="58">
        <f t="shared" si="1080"/>
        <v>9.0077856237552059E-2</v>
      </c>
      <c r="Y998" s="55">
        <f t="shared" si="1081"/>
        <v>995</v>
      </c>
      <c r="Z998" s="55">
        <f t="shared" si="1082"/>
        <v>685</v>
      </c>
      <c r="AA998" s="55">
        <f t="shared" si="1082"/>
        <v>79</v>
      </c>
      <c r="AB998" s="35">
        <f t="shared" si="1087"/>
        <v>1</v>
      </c>
      <c r="AC998" s="50">
        <f>C1012/B1012</f>
        <v>0.70578420479763504</v>
      </c>
      <c r="AD998" s="2">
        <f>AC998/AD997</f>
        <v>1.0082631497109074</v>
      </c>
      <c r="AE998" s="47" t="str">
        <f t="shared" si="1069"/>
        <v>35-39</v>
      </c>
      <c r="AF998" s="45">
        <f t="shared" si="1070"/>
        <v>359302</v>
      </c>
      <c r="AG998" s="45">
        <f t="shared" si="1071"/>
        <v>280544</v>
      </c>
      <c r="AH998" s="45">
        <f t="shared" si="1072"/>
        <v>244299</v>
      </c>
      <c r="AI998" s="45">
        <f t="shared" si="1083"/>
        <v>36245</v>
      </c>
      <c r="AJ998" s="1">
        <f t="shared" si="1073"/>
        <v>995</v>
      </c>
      <c r="AK998" s="1">
        <f t="shared" si="1074"/>
        <v>685</v>
      </c>
    </row>
    <row r="999" spans="1:37" ht="15" thickBot="1" x14ac:dyDescent="0.4">
      <c r="A999" s="54" t="str">
        <f t="shared" si="1084"/>
        <v>40-44</v>
      </c>
      <c r="B999" s="55">
        <f t="shared" si="1085"/>
        <v>319889</v>
      </c>
      <c r="C999" s="55">
        <f t="shared" si="1064"/>
        <v>258187</v>
      </c>
      <c r="D999" s="55">
        <f t="shared" si="1065"/>
        <v>80.7</v>
      </c>
      <c r="E999" s="55">
        <f t="shared" si="1066"/>
        <v>230539</v>
      </c>
      <c r="F999" s="55">
        <f t="shared" si="1086"/>
        <v>10199</v>
      </c>
      <c r="G999" s="55">
        <f t="shared" si="1067"/>
        <v>72.099999999999994</v>
      </c>
      <c r="H999" s="55">
        <f t="shared" si="1068"/>
        <v>498925</v>
      </c>
      <c r="J999" s="76" t="s">
        <v>314</v>
      </c>
      <c r="K999" s="24">
        <v>319889</v>
      </c>
      <c r="L999" s="24">
        <v>259012</v>
      </c>
      <c r="M999" s="76">
        <v>81</v>
      </c>
      <c r="N999" s="24">
        <v>231092</v>
      </c>
      <c r="O999" s="76">
        <v>72.2</v>
      </c>
      <c r="P999" s="24">
        <v>10481</v>
      </c>
      <c r="Q999" s="24">
        <v>500585</v>
      </c>
      <c r="S999" s="57" t="str">
        <f t="shared" si="1075"/>
        <v>40-44</v>
      </c>
      <c r="T999" s="56">
        <f t="shared" si="1076"/>
        <v>825</v>
      </c>
      <c r="U999" s="56">
        <f t="shared" si="1077"/>
        <v>553</v>
      </c>
      <c r="V999" s="55">
        <f t="shared" si="1088"/>
        <v>282</v>
      </c>
      <c r="W999" s="56">
        <f t="shared" si="1079"/>
        <v>1660</v>
      </c>
      <c r="X999" s="62">
        <f t="shared" si="1080"/>
        <v>7.4687669744703963E-2</v>
      </c>
      <c r="Y999" s="55">
        <f t="shared" si="1081"/>
        <v>825</v>
      </c>
      <c r="Z999" s="55">
        <f t="shared" si="1082"/>
        <v>553</v>
      </c>
      <c r="AA999" s="55">
        <f t="shared" si="1082"/>
        <v>282</v>
      </c>
      <c r="AB999" s="35">
        <f t="shared" si="1087"/>
        <v>1</v>
      </c>
      <c r="AC999" s="52" t="s">
        <v>367</v>
      </c>
      <c r="AD999" s="2">
        <v>0.7</v>
      </c>
      <c r="AE999" s="47" t="str">
        <f t="shared" si="1069"/>
        <v>40-44</v>
      </c>
      <c r="AF999" s="45">
        <f t="shared" si="1070"/>
        <v>319889</v>
      </c>
      <c r="AG999" s="45">
        <f t="shared" si="1071"/>
        <v>259012</v>
      </c>
      <c r="AH999" s="45">
        <f t="shared" si="1072"/>
        <v>231092</v>
      </c>
      <c r="AI999" s="45">
        <f t="shared" si="1083"/>
        <v>27920</v>
      </c>
      <c r="AJ999" s="1">
        <f t="shared" si="1073"/>
        <v>825</v>
      </c>
      <c r="AK999" s="1">
        <f t="shared" si="1074"/>
        <v>553</v>
      </c>
    </row>
    <row r="1000" spans="1:37" ht="15" thickBot="1" x14ac:dyDescent="0.4">
      <c r="A1000" s="54" t="str">
        <f t="shared" si="1084"/>
        <v>45-49</v>
      </c>
      <c r="B1000" s="55">
        <f t="shared" si="1085"/>
        <v>288547</v>
      </c>
      <c r="C1000" s="55">
        <f t="shared" si="1064"/>
        <v>237379</v>
      </c>
      <c r="D1000" s="55">
        <f t="shared" si="1065"/>
        <v>82.3</v>
      </c>
      <c r="E1000" s="55">
        <f t="shared" si="1066"/>
        <v>214824</v>
      </c>
      <c r="F1000" s="55">
        <f t="shared" si="1086"/>
        <v>11254</v>
      </c>
      <c r="G1000" s="55">
        <f t="shared" si="1067"/>
        <v>74.5</v>
      </c>
      <c r="H1000" s="55">
        <f t="shared" si="1068"/>
        <v>463457</v>
      </c>
      <c r="J1000" s="75" t="s">
        <v>315</v>
      </c>
      <c r="K1000" s="22">
        <v>288547</v>
      </c>
      <c r="L1000" s="22">
        <v>238003</v>
      </c>
      <c r="M1000" s="75">
        <v>82.5</v>
      </c>
      <c r="N1000" s="22">
        <v>215271</v>
      </c>
      <c r="O1000" s="75">
        <v>74.599999999999994</v>
      </c>
      <c r="P1000" s="22">
        <v>11574</v>
      </c>
      <c r="Q1000" s="22">
        <v>464848</v>
      </c>
      <c r="S1000" s="54" t="str">
        <f t="shared" si="1075"/>
        <v>45-49</v>
      </c>
      <c r="T1000" s="55">
        <f t="shared" si="1076"/>
        <v>624</v>
      </c>
      <c r="U1000" s="55">
        <f t="shared" si="1077"/>
        <v>447</v>
      </c>
      <c r="V1000" s="55">
        <f t="shared" si="1088"/>
        <v>320</v>
      </c>
      <c r="W1000" s="55">
        <f t="shared" si="1079"/>
        <v>1391</v>
      </c>
      <c r="X1000" s="58">
        <f t="shared" si="1080"/>
        <v>5.6491037479630635E-2</v>
      </c>
      <c r="Y1000" s="55">
        <f t="shared" si="1081"/>
        <v>624</v>
      </c>
      <c r="Z1000" s="55">
        <f t="shared" si="1082"/>
        <v>447</v>
      </c>
      <c r="AA1000" s="55">
        <f t="shared" si="1082"/>
        <v>320</v>
      </c>
      <c r="AB1000" s="35">
        <f t="shared" si="1087"/>
        <v>1</v>
      </c>
      <c r="AC1000" s="50">
        <f>E1012/B1012</f>
        <v>0.62815309391669216</v>
      </c>
      <c r="AD1000" s="2">
        <f>AC1000/AD999</f>
        <v>0.89736156273813172</v>
      </c>
      <c r="AE1000" s="47" t="str">
        <f t="shared" si="1069"/>
        <v>45-49</v>
      </c>
      <c r="AF1000" s="45">
        <f t="shared" si="1070"/>
        <v>288547</v>
      </c>
      <c r="AG1000" s="45">
        <f t="shared" si="1071"/>
        <v>238003</v>
      </c>
      <c r="AH1000" s="45">
        <f t="shared" si="1072"/>
        <v>215271</v>
      </c>
      <c r="AI1000" s="45">
        <f t="shared" si="1083"/>
        <v>22732</v>
      </c>
      <c r="AJ1000" s="1">
        <f t="shared" si="1073"/>
        <v>624</v>
      </c>
      <c r="AK1000" s="1">
        <f t="shared" si="1074"/>
        <v>447</v>
      </c>
    </row>
    <row r="1001" spans="1:37" ht="15" thickBot="1" x14ac:dyDescent="0.4">
      <c r="A1001" s="54" t="str">
        <f t="shared" si="1084"/>
        <v>50-54</v>
      </c>
      <c r="B1001" s="55">
        <f t="shared" si="1085"/>
        <v>266491</v>
      </c>
      <c r="C1001" s="55">
        <f t="shared" si="1064"/>
        <v>225913</v>
      </c>
      <c r="D1001" s="55">
        <f t="shared" si="1065"/>
        <v>84.8</v>
      </c>
      <c r="E1001" s="55">
        <f t="shared" si="1066"/>
        <v>207206</v>
      </c>
      <c r="F1001" s="55">
        <f t="shared" si="1086"/>
        <v>10691</v>
      </c>
      <c r="G1001" s="55">
        <f t="shared" si="1067"/>
        <v>77.8</v>
      </c>
      <c r="H1001" s="55">
        <f t="shared" si="1068"/>
        <v>443810</v>
      </c>
      <c r="J1001" s="76" t="s">
        <v>316</v>
      </c>
      <c r="K1001" s="24">
        <v>266491</v>
      </c>
      <c r="L1001" s="24">
        <v>226406</v>
      </c>
      <c r="M1001" s="76">
        <v>85</v>
      </c>
      <c r="N1001" s="24">
        <v>207590</v>
      </c>
      <c r="O1001" s="76">
        <v>77.900000000000006</v>
      </c>
      <c r="P1001" s="24">
        <v>11011</v>
      </c>
      <c r="Q1001" s="24">
        <v>445007</v>
      </c>
      <c r="S1001" s="57" t="str">
        <f t="shared" si="1075"/>
        <v>50-54</v>
      </c>
      <c r="T1001" s="56">
        <f t="shared" si="1076"/>
        <v>493</v>
      </c>
      <c r="U1001" s="56">
        <f t="shared" si="1077"/>
        <v>384</v>
      </c>
      <c r="V1001" s="55">
        <f t="shared" si="1088"/>
        <v>320</v>
      </c>
      <c r="W1001" s="56">
        <f t="shared" si="1079"/>
        <v>1197</v>
      </c>
      <c r="X1001" s="62">
        <f t="shared" si="1080"/>
        <v>4.4631540829259457E-2</v>
      </c>
      <c r="Y1001" s="55">
        <f t="shared" si="1081"/>
        <v>493</v>
      </c>
      <c r="Z1001" s="55">
        <f t="shared" si="1082"/>
        <v>384</v>
      </c>
      <c r="AA1001" s="55">
        <f t="shared" si="1082"/>
        <v>320</v>
      </c>
      <c r="AB1001" s="35">
        <f t="shared" si="1087"/>
        <v>1</v>
      </c>
      <c r="AC1001" s="35"/>
      <c r="AD1001" s="36"/>
      <c r="AE1001" s="47" t="str">
        <f t="shared" si="1069"/>
        <v>50-54</v>
      </c>
      <c r="AF1001" s="45">
        <f t="shared" si="1070"/>
        <v>266491</v>
      </c>
      <c r="AG1001" s="45">
        <f t="shared" si="1071"/>
        <v>226406</v>
      </c>
      <c r="AH1001" s="45">
        <f t="shared" si="1072"/>
        <v>207590</v>
      </c>
      <c r="AI1001" s="45">
        <f t="shared" si="1083"/>
        <v>18816</v>
      </c>
      <c r="AJ1001" s="1">
        <f t="shared" si="1073"/>
        <v>493</v>
      </c>
      <c r="AK1001" s="1">
        <f t="shared" si="1074"/>
        <v>384</v>
      </c>
    </row>
    <row r="1002" spans="1:37" ht="15" thickBot="1" x14ac:dyDescent="0.4">
      <c r="A1002" s="54" t="str">
        <f t="shared" si="1084"/>
        <v>55-59</v>
      </c>
      <c r="B1002" s="55">
        <f t="shared" si="1085"/>
        <v>284260</v>
      </c>
      <c r="C1002" s="55">
        <f t="shared" si="1064"/>
        <v>240039</v>
      </c>
      <c r="D1002" s="55">
        <f t="shared" si="1065"/>
        <v>84.4</v>
      </c>
      <c r="E1002" s="55">
        <f t="shared" si="1066"/>
        <v>221628</v>
      </c>
      <c r="F1002" s="55">
        <f t="shared" si="1086"/>
        <v>15939</v>
      </c>
      <c r="G1002" s="55">
        <f t="shared" si="1067"/>
        <v>78</v>
      </c>
      <c r="H1002" s="55">
        <f t="shared" si="1068"/>
        <v>477606</v>
      </c>
      <c r="J1002" s="75" t="s">
        <v>317</v>
      </c>
      <c r="K1002" s="22">
        <v>284260</v>
      </c>
      <c r="L1002" s="22">
        <v>240528</v>
      </c>
      <c r="M1002" s="75">
        <v>84.6</v>
      </c>
      <c r="N1002" s="22">
        <v>221980</v>
      </c>
      <c r="O1002" s="75">
        <v>78.099999999999994</v>
      </c>
      <c r="P1002" s="22">
        <v>16393</v>
      </c>
      <c r="Q1002" s="22">
        <v>478901</v>
      </c>
      <c r="S1002" s="54" t="str">
        <f t="shared" si="1075"/>
        <v>55-59</v>
      </c>
      <c r="T1002" s="55">
        <f t="shared" si="1076"/>
        <v>489</v>
      </c>
      <c r="U1002" s="55">
        <f t="shared" si="1077"/>
        <v>352</v>
      </c>
      <c r="V1002" s="55">
        <f t="shared" si="1088"/>
        <v>454</v>
      </c>
      <c r="W1002" s="55">
        <f t="shared" si="1079"/>
        <v>1295</v>
      </c>
      <c r="X1002" s="58">
        <f t="shared" si="1080"/>
        <v>4.4269418794133625E-2</v>
      </c>
      <c r="Y1002" s="55">
        <f t="shared" si="1081"/>
        <v>489</v>
      </c>
      <c r="Z1002" s="55">
        <f t="shared" si="1082"/>
        <v>352</v>
      </c>
      <c r="AA1002" s="55">
        <f t="shared" si="1082"/>
        <v>454</v>
      </c>
      <c r="AB1002" s="35">
        <f t="shared" si="1087"/>
        <v>1</v>
      </c>
      <c r="AC1002" s="65">
        <f>J990</f>
        <v>44466</v>
      </c>
      <c r="AD1002" s="36"/>
      <c r="AE1002" s="47" t="str">
        <f t="shared" si="1069"/>
        <v>55-59</v>
      </c>
      <c r="AF1002" s="45">
        <f t="shared" si="1070"/>
        <v>284260</v>
      </c>
      <c r="AG1002" s="45">
        <f t="shared" si="1071"/>
        <v>240528</v>
      </c>
      <c r="AH1002" s="45">
        <f t="shared" si="1072"/>
        <v>221980</v>
      </c>
      <c r="AI1002" s="45">
        <f t="shared" si="1083"/>
        <v>18548</v>
      </c>
      <c r="AJ1002" s="1">
        <f t="shared" si="1073"/>
        <v>489</v>
      </c>
      <c r="AK1002" s="1">
        <f t="shared" si="1074"/>
        <v>352</v>
      </c>
    </row>
    <row r="1003" spans="1:37" ht="15" thickBot="1" x14ac:dyDescent="0.4">
      <c r="A1003" s="54" t="str">
        <f t="shared" si="1084"/>
        <v>60-64</v>
      </c>
      <c r="B1003" s="55">
        <f t="shared" si="1085"/>
        <v>264339</v>
      </c>
      <c r="C1003" s="55">
        <f t="shared" si="1064"/>
        <v>236428</v>
      </c>
      <c r="D1003" s="55">
        <f t="shared" si="1065"/>
        <v>89.4</v>
      </c>
      <c r="E1003" s="55">
        <f t="shared" si="1066"/>
        <v>222709</v>
      </c>
      <c r="F1003" s="55">
        <f t="shared" si="1086"/>
        <v>25266</v>
      </c>
      <c r="G1003" s="55">
        <f t="shared" si="1067"/>
        <v>84.2</v>
      </c>
      <c r="H1003" s="55">
        <f t="shared" si="1068"/>
        <v>484403</v>
      </c>
      <c r="J1003" s="76" t="s">
        <v>318</v>
      </c>
      <c r="K1003" s="24">
        <v>264339</v>
      </c>
      <c r="L1003" s="24">
        <v>236783</v>
      </c>
      <c r="M1003" s="76">
        <v>89.6</v>
      </c>
      <c r="N1003" s="24">
        <v>223024</v>
      </c>
      <c r="O1003" s="76">
        <v>84.4</v>
      </c>
      <c r="P1003" s="24">
        <v>25954</v>
      </c>
      <c r="Q1003" s="24">
        <v>485761</v>
      </c>
      <c r="S1003" s="57" t="str">
        <f t="shared" si="1075"/>
        <v>60-64</v>
      </c>
      <c r="T1003" s="56">
        <f t="shared" si="1076"/>
        <v>355</v>
      </c>
      <c r="U1003" s="56">
        <f t="shared" si="1077"/>
        <v>315</v>
      </c>
      <c r="V1003" s="55">
        <f t="shared" si="1088"/>
        <v>688</v>
      </c>
      <c r="W1003" s="56">
        <f t="shared" si="1079"/>
        <v>1358</v>
      </c>
      <c r="X1003" s="62">
        <f t="shared" si="1080"/>
        <v>3.2138330617418068E-2</v>
      </c>
      <c r="Y1003" s="55">
        <f t="shared" si="1081"/>
        <v>355</v>
      </c>
      <c r="Z1003" s="55">
        <f t="shared" si="1082"/>
        <v>315</v>
      </c>
      <c r="AA1003" s="55">
        <f t="shared" si="1082"/>
        <v>688</v>
      </c>
      <c r="AB1003" s="35">
        <f t="shared" si="1087"/>
        <v>1</v>
      </c>
      <c r="AC1003" s="49" t="s">
        <v>365</v>
      </c>
      <c r="AD1003" s="35"/>
      <c r="AE1003" s="47" t="str">
        <f t="shared" si="1069"/>
        <v>60-64</v>
      </c>
      <c r="AF1003" s="45">
        <f t="shared" si="1070"/>
        <v>264339</v>
      </c>
      <c r="AG1003" s="45">
        <f t="shared" si="1071"/>
        <v>236783</v>
      </c>
      <c r="AH1003" s="45">
        <f t="shared" si="1072"/>
        <v>223024</v>
      </c>
      <c r="AI1003" s="45">
        <f t="shared" si="1083"/>
        <v>13759</v>
      </c>
      <c r="AJ1003" s="1">
        <f t="shared" si="1073"/>
        <v>355</v>
      </c>
      <c r="AK1003" s="1">
        <f t="shared" si="1074"/>
        <v>315</v>
      </c>
    </row>
    <row r="1004" spans="1:37" ht="15" thickBot="1" x14ac:dyDescent="0.4">
      <c r="A1004" s="54" t="str">
        <f t="shared" si="1084"/>
        <v>65-69</v>
      </c>
      <c r="B1004" s="55">
        <f t="shared" si="1085"/>
        <v>210073</v>
      </c>
      <c r="C1004" s="55">
        <f t="shared" si="1064"/>
        <v>195640</v>
      </c>
      <c r="D1004" s="55">
        <f t="shared" si="1065"/>
        <v>93.1</v>
      </c>
      <c r="E1004" s="55">
        <f t="shared" si="1066"/>
        <v>188464</v>
      </c>
      <c r="F1004" s="55">
        <f t="shared" si="1086"/>
        <v>4624</v>
      </c>
      <c r="G1004" s="55">
        <f t="shared" si="1067"/>
        <v>89.7</v>
      </c>
      <c r="H1004" s="55">
        <f t="shared" si="1068"/>
        <v>388728</v>
      </c>
      <c r="J1004" s="75" t="s">
        <v>319</v>
      </c>
      <c r="K1004" s="22">
        <v>210073</v>
      </c>
      <c r="L1004" s="22">
        <v>195856</v>
      </c>
      <c r="M1004" s="75">
        <v>93.2</v>
      </c>
      <c r="N1004" s="22">
        <v>188686</v>
      </c>
      <c r="O1004" s="75">
        <v>89.8</v>
      </c>
      <c r="P1004" s="22">
        <v>4832</v>
      </c>
      <c r="Q1004" s="22">
        <v>389374</v>
      </c>
      <c r="S1004" s="54" t="str">
        <f t="shared" si="1075"/>
        <v>65-69</v>
      </c>
      <c r="T1004" s="55">
        <f t="shared" si="1076"/>
        <v>216</v>
      </c>
      <c r="U1004" s="55">
        <f t="shared" si="1077"/>
        <v>222</v>
      </c>
      <c r="V1004" s="55">
        <f t="shared" si="1088"/>
        <v>208</v>
      </c>
      <c r="W1004" s="55">
        <f t="shared" si="1079"/>
        <v>646</v>
      </c>
      <c r="X1004" s="58">
        <f t="shared" si="1080"/>
        <v>1.9554589896795219E-2</v>
      </c>
      <c r="Y1004" s="55">
        <f t="shared" si="1081"/>
        <v>216</v>
      </c>
      <c r="Z1004" s="55">
        <f t="shared" si="1082"/>
        <v>222</v>
      </c>
      <c r="AA1004" s="55">
        <f t="shared" si="1082"/>
        <v>208</v>
      </c>
      <c r="AB1004" s="35">
        <f t="shared" si="1087"/>
        <v>1</v>
      </c>
      <c r="AC1004" s="51" t="s">
        <v>366</v>
      </c>
      <c r="AD1004" s="2">
        <v>0.7</v>
      </c>
      <c r="AE1004" s="47" t="str">
        <f t="shared" si="1069"/>
        <v>65-69</v>
      </c>
      <c r="AF1004" s="45">
        <f t="shared" si="1070"/>
        <v>210073</v>
      </c>
      <c r="AG1004" s="45">
        <f t="shared" si="1071"/>
        <v>195856</v>
      </c>
      <c r="AH1004" s="45">
        <f t="shared" si="1072"/>
        <v>188686</v>
      </c>
      <c r="AI1004" s="45">
        <f t="shared" si="1083"/>
        <v>7170</v>
      </c>
      <c r="AJ1004" s="1">
        <f t="shared" si="1073"/>
        <v>216</v>
      </c>
      <c r="AK1004" s="1">
        <f t="shared" si="1074"/>
        <v>222</v>
      </c>
    </row>
    <row r="1005" spans="1:37" ht="15" thickBot="1" x14ac:dyDescent="0.4">
      <c r="A1005" s="54" t="str">
        <f t="shared" si="1084"/>
        <v>70-74</v>
      </c>
      <c r="B1005" s="55">
        <f t="shared" si="1085"/>
        <v>157657</v>
      </c>
      <c r="C1005" s="55">
        <f t="shared" si="1064"/>
        <v>149025</v>
      </c>
      <c r="D1005" s="55">
        <f t="shared" si="1065"/>
        <v>94.5</v>
      </c>
      <c r="E1005" s="55">
        <f t="shared" si="1066"/>
        <v>146790</v>
      </c>
      <c r="F1005" s="55">
        <f t="shared" si="1086"/>
        <v>4930</v>
      </c>
      <c r="G1005" s="55">
        <f t="shared" si="1067"/>
        <v>93.1</v>
      </c>
      <c r="H1005" s="55">
        <f t="shared" si="1068"/>
        <v>300745</v>
      </c>
      <c r="J1005" s="76" t="s">
        <v>320</v>
      </c>
      <c r="K1005" s="24">
        <v>157657</v>
      </c>
      <c r="L1005" s="24">
        <v>149171</v>
      </c>
      <c r="M1005" s="76">
        <v>94.6</v>
      </c>
      <c r="N1005" s="24">
        <v>146911</v>
      </c>
      <c r="O1005" s="76">
        <v>93.2</v>
      </c>
      <c r="P1005" s="24">
        <v>5160</v>
      </c>
      <c r="Q1005" s="24">
        <v>301242</v>
      </c>
      <c r="S1005" s="57" t="str">
        <f t="shared" si="1075"/>
        <v>70-74</v>
      </c>
      <c r="T1005" s="56">
        <f t="shared" si="1076"/>
        <v>146</v>
      </c>
      <c r="U1005" s="56">
        <f t="shared" si="1077"/>
        <v>121</v>
      </c>
      <c r="V1005" s="55">
        <f t="shared" si="1088"/>
        <v>230</v>
      </c>
      <c r="W1005" s="56">
        <f t="shared" si="1079"/>
        <v>497</v>
      </c>
      <c r="X1005" s="62">
        <f t="shared" si="1080"/>
        <v>1.3217454282093066E-2</v>
      </c>
      <c r="Y1005" s="55">
        <f t="shared" si="1081"/>
        <v>146</v>
      </c>
      <c r="Z1005" s="55">
        <f t="shared" si="1082"/>
        <v>121</v>
      </c>
      <c r="AA1005" s="55">
        <f t="shared" si="1082"/>
        <v>230</v>
      </c>
      <c r="AB1005" s="35">
        <f t="shared" si="1087"/>
        <v>1</v>
      </c>
      <c r="AC1005" s="50">
        <f>L1011/K1011</f>
        <v>0.83204613494844648</v>
      </c>
      <c r="AD1005" s="2">
        <f>AC1005/AD1004</f>
        <v>1.1886373356406379</v>
      </c>
      <c r="AE1005" s="48" t="str">
        <f t="shared" si="1069"/>
        <v>70-74</v>
      </c>
      <c r="AF1005" s="45">
        <f t="shared" si="1070"/>
        <v>157657</v>
      </c>
      <c r="AG1005" s="45">
        <f t="shared" si="1071"/>
        <v>149171</v>
      </c>
      <c r="AH1005" s="45">
        <f t="shared" si="1072"/>
        <v>146911</v>
      </c>
      <c r="AI1005" s="46">
        <f t="shared" si="1083"/>
        <v>2260</v>
      </c>
      <c r="AJ1005" s="1">
        <f t="shared" si="1073"/>
        <v>146</v>
      </c>
      <c r="AK1005" s="1">
        <f t="shared" si="1074"/>
        <v>121</v>
      </c>
    </row>
    <row r="1006" spans="1:37" ht="15" thickBot="1" x14ac:dyDescent="0.4">
      <c r="A1006" s="54" t="str">
        <f t="shared" si="1084"/>
        <v>75-79</v>
      </c>
      <c r="B1006" s="55">
        <f t="shared" si="1085"/>
        <v>102977</v>
      </c>
      <c r="C1006" s="55">
        <f t="shared" si="1064"/>
        <v>95637</v>
      </c>
      <c r="D1006" s="55">
        <f t="shared" si="1065"/>
        <v>92.9</v>
      </c>
      <c r="E1006" s="55">
        <f t="shared" si="1066"/>
        <v>93838</v>
      </c>
      <c r="F1006" s="55">
        <f t="shared" si="1086"/>
        <v>5228</v>
      </c>
      <c r="G1006" s="55">
        <f t="shared" si="1067"/>
        <v>91.1</v>
      </c>
      <c r="H1006" s="55">
        <f t="shared" si="1068"/>
        <v>194703</v>
      </c>
      <c r="J1006" s="75" t="s">
        <v>321</v>
      </c>
      <c r="K1006" s="22">
        <v>102977</v>
      </c>
      <c r="L1006" s="22">
        <v>95712</v>
      </c>
      <c r="M1006" s="75">
        <v>93</v>
      </c>
      <c r="N1006" s="22">
        <v>93895</v>
      </c>
      <c r="O1006" s="75">
        <v>91.2</v>
      </c>
      <c r="P1006" s="22">
        <v>5529</v>
      </c>
      <c r="Q1006" s="22">
        <v>195136</v>
      </c>
      <c r="S1006" s="54" t="str">
        <f t="shared" si="1075"/>
        <v>75-79</v>
      </c>
      <c r="T1006" s="55">
        <f t="shared" si="1076"/>
        <v>75</v>
      </c>
      <c r="U1006" s="55">
        <f t="shared" si="1077"/>
        <v>57</v>
      </c>
      <c r="V1006" s="55">
        <f t="shared" si="1088"/>
        <v>301</v>
      </c>
      <c r="W1006" s="55">
        <f t="shared" si="1079"/>
        <v>433</v>
      </c>
      <c r="X1006" s="58">
        <f t="shared" si="1080"/>
        <v>6.7897881586094517E-3</v>
      </c>
      <c r="Y1006" s="55">
        <f t="shared" si="1081"/>
        <v>75</v>
      </c>
      <c r="Z1006" s="55">
        <f t="shared" si="1082"/>
        <v>57</v>
      </c>
      <c r="AA1006" s="55">
        <f t="shared" si="1082"/>
        <v>301</v>
      </c>
      <c r="AB1006" s="35">
        <f t="shared" si="1087"/>
        <v>1</v>
      </c>
      <c r="AC1006" s="51" t="s">
        <v>367</v>
      </c>
      <c r="AD1006" s="2">
        <v>0.7</v>
      </c>
      <c r="AE1006" s="48" t="str">
        <f t="shared" si="1069"/>
        <v>75-79</v>
      </c>
      <c r="AF1006" s="45">
        <f t="shared" si="1070"/>
        <v>102977</v>
      </c>
      <c r="AG1006" s="45">
        <f t="shared" si="1071"/>
        <v>95712</v>
      </c>
      <c r="AH1006" s="45">
        <f t="shared" si="1072"/>
        <v>93895</v>
      </c>
      <c r="AI1006" s="46">
        <f t="shared" si="1083"/>
        <v>1817</v>
      </c>
      <c r="AJ1006" s="1">
        <f t="shared" si="1073"/>
        <v>75</v>
      </c>
      <c r="AK1006" s="1">
        <f t="shared" si="1074"/>
        <v>57</v>
      </c>
    </row>
    <row r="1007" spans="1:37" ht="15" thickBot="1" x14ac:dyDescent="0.4">
      <c r="A1007" s="54" t="str">
        <f t="shared" si="1084"/>
        <v>80-84</v>
      </c>
      <c r="B1007" s="55">
        <f t="shared" si="1085"/>
        <v>68566</v>
      </c>
      <c r="C1007" s="55">
        <f t="shared" si="1064"/>
        <v>63146</v>
      </c>
      <c r="D1007" s="55">
        <f t="shared" si="1065"/>
        <v>92.1</v>
      </c>
      <c r="E1007" s="55">
        <f t="shared" si="1066"/>
        <v>61988</v>
      </c>
      <c r="F1007" s="55">
        <f t="shared" si="1086"/>
        <v>6082</v>
      </c>
      <c r="G1007" s="55">
        <f t="shared" si="1067"/>
        <v>90.4</v>
      </c>
      <c r="H1007" s="55">
        <f t="shared" si="1068"/>
        <v>131216</v>
      </c>
      <c r="J1007" s="76" t="s">
        <v>322</v>
      </c>
      <c r="K1007" s="24">
        <v>68566</v>
      </c>
      <c r="L1007" s="24">
        <v>63186</v>
      </c>
      <c r="M1007" s="76">
        <v>92.2</v>
      </c>
      <c r="N1007" s="24">
        <v>62022</v>
      </c>
      <c r="O1007" s="76">
        <v>90.5</v>
      </c>
      <c r="P1007" s="24">
        <v>6373</v>
      </c>
      <c r="Q1007" s="24">
        <v>131581</v>
      </c>
      <c r="S1007" s="57" t="str">
        <f t="shared" si="1075"/>
        <v>80-84</v>
      </c>
      <c r="T1007" s="56">
        <f t="shared" si="1076"/>
        <v>40</v>
      </c>
      <c r="U1007" s="56">
        <f t="shared" si="1077"/>
        <v>34</v>
      </c>
      <c r="V1007" s="55">
        <f t="shared" si="1088"/>
        <v>291</v>
      </c>
      <c r="W1007" s="56">
        <f t="shared" si="1079"/>
        <v>365</v>
      </c>
      <c r="X1007" s="62">
        <f t="shared" si="1080"/>
        <v>3.621220351258374E-3</v>
      </c>
      <c r="Y1007" s="55">
        <f t="shared" si="1081"/>
        <v>40</v>
      </c>
      <c r="Z1007" s="55">
        <f t="shared" si="1082"/>
        <v>34</v>
      </c>
      <c r="AA1007" s="55">
        <f t="shared" si="1082"/>
        <v>291</v>
      </c>
      <c r="AB1007" s="35">
        <f t="shared" si="1087"/>
        <v>1</v>
      </c>
      <c r="AC1007" s="50">
        <f>N1011/K1011</f>
        <v>0.74000834853262576</v>
      </c>
      <c r="AD1007" s="2">
        <f>AC1007/AD1006</f>
        <v>1.0571547836180368</v>
      </c>
      <c r="AE1007" s="48" t="str">
        <f t="shared" si="1069"/>
        <v>80-84</v>
      </c>
      <c r="AF1007" s="45">
        <f t="shared" si="1070"/>
        <v>68566</v>
      </c>
      <c r="AG1007" s="45">
        <f t="shared" si="1071"/>
        <v>63186</v>
      </c>
      <c r="AH1007" s="45">
        <f t="shared" si="1072"/>
        <v>62022</v>
      </c>
      <c r="AI1007" s="46">
        <f t="shared" si="1083"/>
        <v>1164</v>
      </c>
      <c r="AJ1007" s="1">
        <f t="shared" si="1073"/>
        <v>40</v>
      </c>
      <c r="AK1007" s="1">
        <f t="shared" si="1074"/>
        <v>34</v>
      </c>
    </row>
    <row r="1008" spans="1:37" ht="15" thickBot="1" x14ac:dyDescent="0.4">
      <c r="A1008" s="54" t="str">
        <f t="shared" si="1084"/>
        <v>85-89</v>
      </c>
      <c r="B1008" s="55">
        <f t="shared" si="1085"/>
        <v>44034</v>
      </c>
      <c r="C1008" s="55">
        <f t="shared" si="1064"/>
        <v>40248</v>
      </c>
      <c r="D1008" s="55">
        <f t="shared" si="1065"/>
        <v>91.4</v>
      </c>
      <c r="E1008" s="55">
        <f t="shared" si="1066"/>
        <v>39473</v>
      </c>
      <c r="F1008" s="55">
        <f t="shared" si="1086"/>
        <v>7424</v>
      </c>
      <c r="G1008" s="55">
        <f t="shared" si="1067"/>
        <v>89.6</v>
      </c>
      <c r="H1008" s="55">
        <f t="shared" si="1068"/>
        <v>87145</v>
      </c>
      <c r="J1008" s="75" t="s">
        <v>323</v>
      </c>
      <c r="K1008" s="22">
        <v>44034</v>
      </c>
      <c r="L1008" s="22">
        <v>40277</v>
      </c>
      <c r="M1008" s="75">
        <v>91.5</v>
      </c>
      <c r="N1008" s="22">
        <v>39489</v>
      </c>
      <c r="O1008" s="75">
        <v>89.7</v>
      </c>
      <c r="P1008" s="22">
        <v>7854</v>
      </c>
      <c r="Q1008" s="22">
        <v>87620</v>
      </c>
      <c r="S1008" s="54" t="str">
        <f t="shared" si="1075"/>
        <v>85-89</v>
      </c>
      <c r="T1008" s="55">
        <f t="shared" si="1076"/>
        <v>29</v>
      </c>
      <c r="U1008" s="55">
        <f t="shared" si="1077"/>
        <v>16</v>
      </c>
      <c r="V1008" s="55">
        <f t="shared" si="1088"/>
        <v>430</v>
      </c>
      <c r="W1008" s="55">
        <f t="shared" si="1079"/>
        <v>475</v>
      </c>
      <c r="X1008" s="58">
        <f t="shared" si="1080"/>
        <v>2.6253847546623211E-3</v>
      </c>
      <c r="Y1008" s="55">
        <f t="shared" si="1081"/>
        <v>29</v>
      </c>
      <c r="Z1008" s="55">
        <f t="shared" si="1082"/>
        <v>16</v>
      </c>
      <c r="AA1008" s="55">
        <f t="shared" si="1082"/>
        <v>430</v>
      </c>
      <c r="AB1008" s="35">
        <f t="shared" si="1087"/>
        <v>1</v>
      </c>
      <c r="AC1008" s="49" t="s">
        <v>362</v>
      </c>
      <c r="AD1008" s="35"/>
      <c r="AE1008" s="48" t="str">
        <f t="shared" si="1069"/>
        <v>85-89</v>
      </c>
      <c r="AF1008" s="45">
        <f t="shared" si="1070"/>
        <v>44034</v>
      </c>
      <c r="AG1008" s="45">
        <f t="shared" si="1071"/>
        <v>40277</v>
      </c>
      <c r="AH1008" s="45">
        <f t="shared" si="1072"/>
        <v>39489</v>
      </c>
      <c r="AI1008" s="46">
        <f t="shared" si="1083"/>
        <v>788</v>
      </c>
      <c r="AJ1008" s="1">
        <f t="shared" si="1073"/>
        <v>29</v>
      </c>
      <c r="AK1008" s="1">
        <f t="shared" si="1074"/>
        <v>16</v>
      </c>
    </row>
    <row r="1009" spans="1:37" ht="15" thickBot="1" x14ac:dyDescent="0.4">
      <c r="A1009" s="54" t="str">
        <f t="shared" si="1084"/>
        <v>90+</v>
      </c>
      <c r="B1009" s="55">
        <f t="shared" si="1085"/>
        <v>27669</v>
      </c>
      <c r="C1009" s="55">
        <f t="shared" si="1064"/>
        <v>25516</v>
      </c>
      <c r="D1009" s="55">
        <f t="shared" si="1065"/>
        <v>92.2</v>
      </c>
      <c r="E1009" s="55">
        <f t="shared" si="1066"/>
        <v>25043</v>
      </c>
      <c r="F1009" s="55">
        <f t="shared" si="1086"/>
        <v>8868</v>
      </c>
      <c r="G1009" s="55">
        <f t="shared" si="1067"/>
        <v>90.5</v>
      </c>
      <c r="H1009" s="55">
        <f t="shared" si="1068"/>
        <v>59427</v>
      </c>
      <c r="J1009" s="76" t="s">
        <v>324</v>
      </c>
      <c r="K1009" s="24">
        <v>27669</v>
      </c>
      <c r="L1009" s="24">
        <v>25537</v>
      </c>
      <c r="M1009" s="76">
        <v>92.3</v>
      </c>
      <c r="N1009" s="24">
        <v>25051</v>
      </c>
      <c r="O1009" s="76">
        <v>90.5</v>
      </c>
      <c r="P1009" s="24">
        <v>9377</v>
      </c>
      <c r="Q1009" s="24">
        <v>59965</v>
      </c>
      <c r="S1009" s="57" t="str">
        <f t="shared" si="1075"/>
        <v>90+</v>
      </c>
      <c r="T1009" s="56">
        <f t="shared" si="1076"/>
        <v>21</v>
      </c>
      <c r="U1009" s="56">
        <f t="shared" si="1077"/>
        <v>8</v>
      </c>
      <c r="V1009" s="55">
        <f t="shared" si="1088"/>
        <v>509</v>
      </c>
      <c r="W1009" s="56">
        <f t="shared" si="1079"/>
        <v>538</v>
      </c>
      <c r="X1009" s="62">
        <f t="shared" si="1080"/>
        <v>1.9011406844106464E-3</v>
      </c>
      <c r="Y1009" s="55">
        <f t="shared" si="1081"/>
        <v>21</v>
      </c>
      <c r="Z1009" s="55">
        <f t="shared" si="1082"/>
        <v>8</v>
      </c>
      <c r="AA1009" s="55">
        <f t="shared" si="1082"/>
        <v>509</v>
      </c>
      <c r="AB1009" s="35">
        <f t="shared" si="1087"/>
        <v>1</v>
      </c>
      <c r="AC1009" s="51" t="s">
        <v>366</v>
      </c>
      <c r="AD1009" s="2">
        <v>0.7</v>
      </c>
      <c r="AE1009" s="48" t="str">
        <f t="shared" si="1069"/>
        <v>90+</v>
      </c>
      <c r="AF1009" s="45">
        <f t="shared" si="1070"/>
        <v>27669</v>
      </c>
      <c r="AG1009" s="45">
        <f t="shared" si="1071"/>
        <v>25537</v>
      </c>
      <c r="AH1009" s="45">
        <f t="shared" si="1072"/>
        <v>25051</v>
      </c>
      <c r="AI1009" s="46">
        <f t="shared" si="1083"/>
        <v>486</v>
      </c>
      <c r="AJ1009" s="1">
        <f t="shared" si="1073"/>
        <v>21</v>
      </c>
      <c r="AK1009" s="1">
        <f t="shared" si="1074"/>
        <v>8</v>
      </c>
    </row>
    <row r="1010" spans="1:37" ht="15" thickBot="1" x14ac:dyDescent="0.4">
      <c r="A1010" s="54" t="str">
        <f t="shared" si="1084"/>
        <v>Unknown</v>
      </c>
      <c r="B1010" s="55" t="str">
        <f t="shared" si="1085"/>
        <v>NA</v>
      </c>
      <c r="C1010" s="55">
        <f t="shared" si="1064"/>
        <v>60446</v>
      </c>
      <c r="D1010" s="55" t="str">
        <f t="shared" si="1065"/>
        <v>NA</v>
      </c>
      <c r="E1010" s="55">
        <f t="shared" si="1066"/>
        <v>31404</v>
      </c>
      <c r="F1010" s="55">
        <f t="shared" si="1086"/>
        <v>5</v>
      </c>
      <c r="G1010" s="55" t="str">
        <f t="shared" si="1067"/>
        <v>NA</v>
      </c>
      <c r="H1010" s="55">
        <f t="shared" si="1068"/>
        <v>91855</v>
      </c>
      <c r="J1010" s="75" t="s">
        <v>325</v>
      </c>
      <c r="K1010" s="75" t="s">
        <v>326</v>
      </c>
      <c r="L1010" s="22">
        <v>59978</v>
      </c>
      <c r="M1010" s="75" t="s">
        <v>326</v>
      </c>
      <c r="N1010" s="22">
        <v>30932</v>
      </c>
      <c r="O1010" s="75" t="s">
        <v>326</v>
      </c>
      <c r="P1010" s="75">
        <v>5</v>
      </c>
      <c r="Q1010" s="22">
        <v>90915</v>
      </c>
      <c r="S1010" s="54" t="str">
        <f t="shared" si="1075"/>
        <v>Unknown</v>
      </c>
      <c r="T1010" s="54">
        <f t="shared" si="1076"/>
        <v>-468</v>
      </c>
      <c r="U1010" s="54">
        <f t="shared" si="1077"/>
        <v>-472</v>
      </c>
      <c r="V1010" s="55">
        <f>P1010-F1010</f>
        <v>0</v>
      </c>
      <c r="W1010" s="54">
        <f t="shared" si="1079"/>
        <v>-940</v>
      </c>
      <c r="X1010" s="58">
        <f t="shared" si="1080"/>
        <v>-4.2368278109722976E-2</v>
      </c>
      <c r="Y1010" s="55">
        <f t="shared" si="1081"/>
        <v>-468</v>
      </c>
      <c r="Z1010" s="55">
        <f t="shared" si="1082"/>
        <v>-472</v>
      </c>
      <c r="AA1010" s="55">
        <f t="shared" si="1082"/>
        <v>0</v>
      </c>
      <c r="AB1010" s="35">
        <f t="shared" si="1087"/>
        <v>1</v>
      </c>
      <c r="AC1010" s="50">
        <f>L1012/K1012</f>
        <v>0.70771641156818343</v>
      </c>
      <c r="AD1010" s="2">
        <f>AC1010/AD1009</f>
        <v>1.0110234450974049</v>
      </c>
      <c r="AE1010" s="47" t="str">
        <f t="shared" si="1069"/>
        <v>Unknown</v>
      </c>
      <c r="AF1010" s="45" t="str">
        <f t="shared" si="1070"/>
        <v>NA</v>
      </c>
      <c r="AG1010" s="45">
        <f t="shared" si="1071"/>
        <v>59978</v>
      </c>
      <c r="AH1010" s="45">
        <f t="shared" si="1072"/>
        <v>30932</v>
      </c>
      <c r="AI1010" s="45">
        <f t="shared" si="1083"/>
        <v>29046</v>
      </c>
      <c r="AJ1010" s="1">
        <f t="shared" si="1073"/>
        <v>-468</v>
      </c>
      <c r="AK1010" s="1">
        <f t="shared" si="1074"/>
        <v>-472</v>
      </c>
    </row>
    <row r="1011" spans="1:37" ht="15" thickBot="1" x14ac:dyDescent="0.4">
      <c r="A1011" s="54" t="str">
        <f t="shared" si="1084"/>
        <v>12+</v>
      </c>
      <c r="B1011" s="55">
        <f t="shared" si="1085"/>
        <v>3761140</v>
      </c>
      <c r="C1011" s="55">
        <f t="shared" si="1064"/>
        <v>3120898</v>
      </c>
      <c r="D1011" s="55">
        <f t="shared" si="1065"/>
        <v>83</v>
      </c>
      <c r="E1011" s="55">
        <f t="shared" si="1066"/>
        <v>2777622</v>
      </c>
      <c r="F1011" s="55">
        <f t="shared" si="1086"/>
        <v>114757</v>
      </c>
      <c r="G1011" s="55">
        <f t="shared" si="1067"/>
        <v>73.8</v>
      </c>
      <c r="H1011" s="55">
        <f t="shared" si="1068"/>
        <v>6013277</v>
      </c>
      <c r="J1011" s="76" t="s">
        <v>327</v>
      </c>
      <c r="K1011" s="24">
        <v>3761140</v>
      </c>
      <c r="L1011" s="24">
        <v>3129442</v>
      </c>
      <c r="M1011" s="76">
        <v>83.2</v>
      </c>
      <c r="N1011" s="24">
        <v>2783275</v>
      </c>
      <c r="O1011" s="76">
        <v>74</v>
      </c>
      <c r="P1011" s="24">
        <v>118991</v>
      </c>
      <c r="Q1011" s="24">
        <v>6031708</v>
      </c>
      <c r="S1011" s="57" t="str">
        <f t="shared" si="1075"/>
        <v>12+</v>
      </c>
      <c r="T1011" s="60">
        <f>L1011-C1011</f>
        <v>8544</v>
      </c>
      <c r="U1011" s="60">
        <f t="shared" si="1077"/>
        <v>5653</v>
      </c>
      <c r="V1011" s="60">
        <f>P1011-F1011</f>
        <v>4234</v>
      </c>
      <c r="W1011" s="63">
        <f t="shared" si="1079"/>
        <v>18431</v>
      </c>
      <c r="X1011" s="62">
        <f t="shared" si="1080"/>
        <v>0.77349266702878872</v>
      </c>
      <c r="Y1011" s="60">
        <f t="shared" si="1081"/>
        <v>8544</v>
      </c>
      <c r="Z1011" s="60">
        <f t="shared" si="1082"/>
        <v>5653</v>
      </c>
      <c r="AA1011" s="60">
        <f t="shared" si="1082"/>
        <v>4234</v>
      </c>
      <c r="AB1011" s="35">
        <f t="shared" si="1087"/>
        <v>1</v>
      </c>
      <c r="AC1011" s="51" t="s">
        <v>367</v>
      </c>
      <c r="AD1011" s="2">
        <v>0.7</v>
      </c>
      <c r="AE1011" s="35"/>
      <c r="AF1011" s="35"/>
      <c r="AG1011" s="38"/>
      <c r="AH1011" s="35"/>
      <c r="AI1011" s="35"/>
      <c r="AJ1011" s="35"/>
      <c r="AK1011" s="35"/>
    </row>
    <row r="1012" spans="1:37" x14ac:dyDescent="0.35">
      <c r="A1012" s="54" t="str">
        <f t="shared" si="1084"/>
        <v>ALL</v>
      </c>
      <c r="B1012" s="55">
        <f t="shared" si="1085"/>
        <v>4421887</v>
      </c>
      <c r="C1012" s="55">
        <f t="shared" si="1064"/>
        <v>3120898</v>
      </c>
      <c r="D1012" s="55">
        <f t="shared" si="1065"/>
        <v>70.599999999999994</v>
      </c>
      <c r="E1012" s="55">
        <f t="shared" si="1066"/>
        <v>2777622</v>
      </c>
      <c r="F1012" s="55">
        <f t="shared" si="1086"/>
        <v>114757</v>
      </c>
      <c r="G1012" s="55">
        <f t="shared" si="1067"/>
        <v>62.8</v>
      </c>
      <c r="H1012" s="55">
        <f t="shared" si="1068"/>
        <v>6013277</v>
      </c>
      <c r="J1012" s="75" t="s">
        <v>328</v>
      </c>
      <c r="K1012" s="22">
        <v>4421887</v>
      </c>
      <c r="L1012" s="22">
        <v>3129442</v>
      </c>
      <c r="M1012" s="75">
        <v>70.8</v>
      </c>
      <c r="N1012" s="22">
        <v>2783275</v>
      </c>
      <c r="O1012" s="75">
        <v>62.9</v>
      </c>
      <c r="P1012" s="22">
        <v>118991</v>
      </c>
      <c r="Q1012" s="22">
        <v>6031708</v>
      </c>
      <c r="S1012" s="54" t="str">
        <f t="shared" si="1075"/>
        <v>ALL</v>
      </c>
      <c r="T1012" s="60">
        <f t="shared" ref="T1012" si="1089">L1012-C1012</f>
        <v>8544</v>
      </c>
      <c r="U1012" s="60">
        <f t="shared" si="1077"/>
        <v>5653</v>
      </c>
      <c r="V1012" s="60">
        <f>P1012-F1012</f>
        <v>4234</v>
      </c>
      <c r="W1012" s="63">
        <f t="shared" si="1079"/>
        <v>18431</v>
      </c>
      <c r="X1012" s="58">
        <f t="shared" si="1080"/>
        <v>0.77349266702878872</v>
      </c>
      <c r="Y1012" s="60">
        <f t="shared" si="1081"/>
        <v>8544</v>
      </c>
      <c r="Z1012" s="60">
        <f t="shared" si="1082"/>
        <v>5653</v>
      </c>
      <c r="AA1012" s="60">
        <f t="shared" si="1082"/>
        <v>4234</v>
      </c>
      <c r="AB1012" s="35">
        <f t="shared" si="1087"/>
        <v>1</v>
      </c>
      <c r="AC1012" s="50">
        <f>N1012/K1012</f>
        <v>0.62943150740848874</v>
      </c>
      <c r="AD1012" s="2">
        <f>AC1012/AD1011</f>
        <v>0.89918786772641257</v>
      </c>
      <c r="AE1012" s="35"/>
      <c r="AF1012" s="35"/>
      <c r="AG1012" s="2">
        <f>T1011/L1011</f>
        <v>2.7301991856695219E-3</v>
      </c>
      <c r="AH1012" s="2">
        <f>U1011/N1011</f>
        <v>2.0310605312087379E-3</v>
      </c>
      <c r="AI1012" s="2">
        <f>W1011/Q1011</f>
        <v>3.0556850563720921E-3</v>
      </c>
      <c r="AJ1012" s="35"/>
      <c r="AK1012" s="35"/>
    </row>
    <row r="1013" spans="1:37" x14ac:dyDescent="0.35">
      <c r="A1013" s="110">
        <f>J990</f>
        <v>44466</v>
      </c>
      <c r="B1013" s="110"/>
      <c r="C1013" s="110"/>
      <c r="D1013" s="110"/>
      <c r="E1013" s="110"/>
      <c r="F1013" s="110"/>
      <c r="G1013" s="110"/>
      <c r="H1013" s="110"/>
      <c r="J1013" s="109">
        <v>44476</v>
      </c>
      <c r="K1013" s="109"/>
      <c r="L1013" s="109"/>
      <c r="M1013" s="109"/>
      <c r="N1013" s="109"/>
      <c r="O1013" s="109"/>
      <c r="P1013" s="109"/>
      <c r="Q1013" s="109"/>
      <c r="S1013" s="111" t="str">
        <f>"Change " &amp; TEXT(A1013,"DDDD MMM DD, YYYY") &amp; " -  " &amp;TEXT(J1013,"DDDD MMM DD, YYYY")</f>
        <v>Change Monday Sep 27, 2021 -  Thursday Oct 07, 2021</v>
      </c>
      <c r="T1013" s="111"/>
      <c r="U1013" s="111"/>
      <c r="V1013" s="111"/>
      <c r="W1013" s="111"/>
      <c r="X1013" s="111"/>
      <c r="Y1013" s="111"/>
      <c r="Z1013" s="111"/>
      <c r="AA1013" s="88"/>
      <c r="AB1013" s="35"/>
      <c r="AC1013" s="65">
        <f>J1013</f>
        <v>44476</v>
      </c>
      <c r="AD1013" s="35"/>
      <c r="AE1013" s="35"/>
      <c r="AF1013" s="35"/>
      <c r="AG1013" s="35"/>
      <c r="AH1013" s="35"/>
      <c r="AI1013" s="35"/>
      <c r="AJ1013" s="35"/>
      <c r="AK1013" s="35"/>
    </row>
    <row r="1014" spans="1:37" ht="36" thickBot="1" x14ac:dyDescent="0.4">
      <c r="A1014" s="53" t="str">
        <f>J991</f>
        <v>Age group</v>
      </c>
      <c r="B1014" s="53" t="str">
        <f t="shared" ref="B1014" si="1090">K991</f>
        <v>Population</v>
      </c>
      <c r="C1014" s="53" t="str">
        <f t="shared" ref="C1014:C1035" si="1091">L991</f>
        <v>At least 1 dose</v>
      </c>
      <c r="D1014" s="53" t="str">
        <f t="shared" ref="D1014:D1035" si="1092">M991</f>
        <v>% of population with at least 1 dose</v>
      </c>
      <c r="E1014" s="53" t="str">
        <f t="shared" ref="E1014:E1035" si="1093">N991</f>
        <v>2 doses</v>
      </c>
      <c r="F1014" s="53" t="str">
        <f>P991</f>
        <v>3 doses</v>
      </c>
      <c r="G1014" s="53" t="str">
        <f t="shared" ref="G1014:G1035" si="1094">O991</f>
        <v>% of population fully vaccinated</v>
      </c>
      <c r="H1014" s="53" t="str">
        <f t="shared" ref="H1014:H1035" si="1095">Q991</f>
        <v>Total administered</v>
      </c>
      <c r="J1014" s="25" t="s">
        <v>305</v>
      </c>
      <c r="K1014" s="25" t="s">
        <v>2</v>
      </c>
      <c r="L1014" s="25" t="s">
        <v>368</v>
      </c>
      <c r="M1014" s="25" t="s">
        <v>306</v>
      </c>
      <c r="N1014" s="25" t="s">
        <v>369</v>
      </c>
      <c r="O1014" s="25" t="s">
        <v>307</v>
      </c>
      <c r="P1014" s="25" t="s">
        <v>389</v>
      </c>
      <c r="Q1014" s="25" t="s">
        <v>304</v>
      </c>
      <c r="S1014" s="53" t="s">
        <v>305</v>
      </c>
      <c r="T1014" s="53" t="s">
        <v>302</v>
      </c>
      <c r="U1014" s="53" t="s">
        <v>303</v>
      </c>
      <c r="V1014" s="53" t="s">
        <v>390</v>
      </c>
      <c r="W1014" s="53" t="s">
        <v>304</v>
      </c>
      <c r="X1014" s="53" t="s">
        <v>335</v>
      </c>
      <c r="Y1014" s="53" t="s">
        <v>336</v>
      </c>
      <c r="Z1014" s="53" t="s">
        <v>337</v>
      </c>
      <c r="AA1014" s="53" t="s">
        <v>391</v>
      </c>
      <c r="AB1014" s="35"/>
      <c r="AC1014" s="49" t="s">
        <v>365</v>
      </c>
      <c r="AD1014" s="64"/>
      <c r="AE1014" s="47" t="str">
        <f t="shared" ref="AE1014:AE1033" si="1096">J1014</f>
        <v>Age group</v>
      </c>
      <c r="AF1014" s="47" t="str">
        <f t="shared" ref="AF1014:AF1033" si="1097">K1014</f>
        <v>Population</v>
      </c>
      <c r="AG1014" s="47" t="str">
        <f t="shared" ref="AG1014:AG1033" si="1098">L1014</f>
        <v>At least 1 dose</v>
      </c>
      <c r="AH1014" s="47" t="str">
        <f t="shared" ref="AH1014:AH1033" si="1099">N1014</f>
        <v>2 doses</v>
      </c>
      <c r="AI1014" s="47" t="s">
        <v>334</v>
      </c>
      <c r="AJ1014" s="47" t="str">
        <f t="shared" ref="AJ1014:AJ1033" si="1100">T1014</f>
        <v>Dose 1</v>
      </c>
      <c r="AK1014" s="47" t="str">
        <f t="shared" ref="AK1014:AK1033" si="1101">U1014</f>
        <v>Dose 2</v>
      </c>
    </row>
    <row r="1015" spans="1:37" ht="15" thickBot="1" x14ac:dyDescent="0.4">
      <c r="A1015" s="54" t="str">
        <f>J992</f>
        <v>00-11</v>
      </c>
      <c r="B1015" s="55">
        <f>K992</f>
        <v>660747</v>
      </c>
      <c r="C1015" s="55">
        <f t="shared" si="1091"/>
        <v>0</v>
      </c>
      <c r="D1015" s="55">
        <f t="shared" si="1092"/>
        <v>0</v>
      </c>
      <c r="E1015" s="55">
        <f t="shared" si="1093"/>
        <v>0</v>
      </c>
      <c r="F1015" s="55">
        <f>P992</f>
        <v>0</v>
      </c>
      <c r="G1015" s="55">
        <f t="shared" si="1094"/>
        <v>0</v>
      </c>
      <c r="H1015" s="55">
        <f t="shared" si="1095"/>
        <v>0</v>
      </c>
      <c r="J1015" s="75" t="s">
        <v>308</v>
      </c>
      <c r="K1015" s="22">
        <v>660747</v>
      </c>
      <c r="L1015" s="75">
        <v>0</v>
      </c>
      <c r="M1015" s="75">
        <v>0</v>
      </c>
      <c r="N1015" s="75">
        <v>0</v>
      </c>
      <c r="O1015" s="75">
        <v>0</v>
      </c>
      <c r="P1015" s="75">
        <v>0</v>
      </c>
      <c r="Q1015" s="75">
        <v>0</v>
      </c>
      <c r="S1015" s="54" t="str">
        <f t="shared" ref="S1015:S1035" si="1102">A1015</f>
        <v>00-11</v>
      </c>
      <c r="T1015" s="55">
        <f t="shared" ref="T1015:T1033" si="1103">L1015-C1015</f>
        <v>0</v>
      </c>
      <c r="U1015" s="55">
        <f t="shared" ref="U1015:U1035" si="1104">N1015-E1015</f>
        <v>0</v>
      </c>
      <c r="V1015" s="55">
        <f t="shared" ref="V1015" si="1105">P1015-F1015</f>
        <v>0</v>
      </c>
      <c r="W1015" s="55">
        <f t="shared" ref="W1015:W1035" si="1106">Q1015-H1015</f>
        <v>0</v>
      </c>
      <c r="X1015" s="58">
        <f t="shared" ref="X1015:X1035" si="1107">T1015/T$299</f>
        <v>0</v>
      </c>
      <c r="Y1015" s="55">
        <f t="shared" ref="Y1015:Y1035" si="1108">T1015/$AB1015</f>
        <v>0</v>
      </c>
      <c r="Z1015" s="55">
        <f t="shared" ref="Z1015:Z1035" si="1109">U1015/$AB1015</f>
        <v>0</v>
      </c>
      <c r="AA1015" s="55">
        <f t="shared" ref="AA1015:AA1035" si="1110">V1015/$AB1015</f>
        <v>0</v>
      </c>
      <c r="AB1015" s="35">
        <f>IF(DATEDIF(A1013,J1013,"D")&lt;1,1,DATEDIF(A1013,J1013,"D"))</f>
        <v>10</v>
      </c>
      <c r="AC1015" s="51" t="s">
        <v>366</v>
      </c>
      <c r="AD1015" s="2">
        <v>0.7</v>
      </c>
      <c r="AE1015" s="47" t="str">
        <f t="shared" si="1096"/>
        <v>00-11</v>
      </c>
      <c r="AF1015" s="45">
        <f t="shared" si="1097"/>
        <v>660747</v>
      </c>
      <c r="AG1015" s="45">
        <f t="shared" si="1098"/>
        <v>0</v>
      </c>
      <c r="AH1015" s="45">
        <f t="shared" si="1099"/>
        <v>0</v>
      </c>
      <c r="AI1015" s="45">
        <f t="shared" ref="AI1015:AI1033" si="1111">AG1015-AH1015</f>
        <v>0</v>
      </c>
      <c r="AJ1015" s="1">
        <f t="shared" si="1100"/>
        <v>0</v>
      </c>
      <c r="AK1015" s="1">
        <f t="shared" si="1101"/>
        <v>0</v>
      </c>
    </row>
    <row r="1016" spans="1:37" ht="15" thickBot="1" x14ac:dyDescent="0.4">
      <c r="A1016" s="54">
        <f t="shared" ref="A1016:A1035" si="1112">J993</f>
        <v>44544</v>
      </c>
      <c r="B1016" s="55">
        <f t="shared" ref="B1016:B1035" si="1113">K993</f>
        <v>162530</v>
      </c>
      <c r="C1016" s="60">
        <f t="shared" si="1091"/>
        <v>122659</v>
      </c>
      <c r="D1016" s="55">
        <f t="shared" si="1092"/>
        <v>75.5</v>
      </c>
      <c r="E1016" s="60">
        <f t="shared" si="1093"/>
        <v>103129</v>
      </c>
      <c r="F1016" s="55">
        <f t="shared" ref="F1016:F1035" si="1114">P993</f>
        <v>83</v>
      </c>
      <c r="G1016" s="55">
        <f t="shared" si="1094"/>
        <v>63.5</v>
      </c>
      <c r="H1016" s="55">
        <f t="shared" si="1095"/>
        <v>225871</v>
      </c>
      <c r="J1016" s="92" t="s">
        <v>392</v>
      </c>
      <c r="K1016" s="24">
        <v>162530</v>
      </c>
      <c r="L1016" s="24">
        <v>126781</v>
      </c>
      <c r="M1016" s="76">
        <v>78</v>
      </c>
      <c r="N1016" s="24">
        <v>106119</v>
      </c>
      <c r="O1016" s="76">
        <v>65.3</v>
      </c>
      <c r="P1016" s="76">
        <v>111</v>
      </c>
      <c r="Q1016" s="24">
        <v>233011</v>
      </c>
      <c r="S1016" s="59">
        <f t="shared" si="1102"/>
        <v>44544</v>
      </c>
      <c r="T1016" s="60">
        <f t="shared" si="1103"/>
        <v>4122</v>
      </c>
      <c r="U1016" s="60">
        <f t="shared" si="1104"/>
        <v>2990</v>
      </c>
      <c r="V1016" s="60">
        <f>P1016-F1016</f>
        <v>28</v>
      </c>
      <c r="W1016" s="60">
        <f t="shared" si="1106"/>
        <v>7140</v>
      </c>
      <c r="X1016" s="61">
        <f t="shared" si="1107"/>
        <v>0.37316675719717546</v>
      </c>
      <c r="Y1016" s="60">
        <f t="shared" si="1108"/>
        <v>412.2</v>
      </c>
      <c r="Z1016" s="60">
        <f t="shared" si="1109"/>
        <v>299</v>
      </c>
      <c r="AA1016" s="60">
        <f t="shared" si="1110"/>
        <v>2.8</v>
      </c>
      <c r="AB1016" s="35">
        <f>AB1015</f>
        <v>10</v>
      </c>
      <c r="AC1016" s="50">
        <f>C1034/B1034</f>
        <v>0.83204613494844648</v>
      </c>
      <c r="AD1016" s="2">
        <f>AC1016/AD1015</f>
        <v>1.1886373356406379</v>
      </c>
      <c r="AE1016" s="47" t="str">
        <f t="shared" si="1096"/>
        <v>12-18</v>
      </c>
      <c r="AF1016" s="45">
        <f t="shared" si="1097"/>
        <v>162530</v>
      </c>
      <c r="AG1016" s="45">
        <f t="shared" si="1098"/>
        <v>126781</v>
      </c>
      <c r="AH1016" s="45">
        <f t="shared" si="1099"/>
        <v>106119</v>
      </c>
      <c r="AI1016" s="45">
        <f t="shared" si="1111"/>
        <v>20662</v>
      </c>
      <c r="AJ1016" s="1">
        <f t="shared" si="1100"/>
        <v>4122</v>
      </c>
      <c r="AK1016" s="1">
        <f t="shared" si="1101"/>
        <v>2990</v>
      </c>
    </row>
    <row r="1017" spans="1:37" ht="15" thickBot="1" x14ac:dyDescent="0.4">
      <c r="A1017" s="54" t="str">
        <f t="shared" si="1112"/>
        <v>15-19</v>
      </c>
      <c r="B1017" s="55">
        <f t="shared" si="1113"/>
        <v>256743</v>
      </c>
      <c r="C1017" s="60">
        <f t="shared" si="1091"/>
        <v>197101</v>
      </c>
      <c r="D1017" s="55">
        <f t="shared" si="1092"/>
        <v>76.8</v>
      </c>
      <c r="E1017" s="60">
        <f t="shared" si="1093"/>
        <v>167212</v>
      </c>
      <c r="F1017" s="55">
        <f t="shared" si="1114"/>
        <v>252</v>
      </c>
      <c r="G1017" s="55">
        <f t="shared" si="1094"/>
        <v>65.099999999999994</v>
      </c>
      <c r="H1017" s="55">
        <f t="shared" si="1095"/>
        <v>364565</v>
      </c>
      <c r="J1017" s="75" t="s">
        <v>309</v>
      </c>
      <c r="K1017" s="22">
        <v>256743</v>
      </c>
      <c r="L1017" s="22">
        <v>202862</v>
      </c>
      <c r="M1017" s="75">
        <v>79</v>
      </c>
      <c r="N1017" s="22">
        <v>171783</v>
      </c>
      <c r="O1017" s="75">
        <v>66.900000000000006</v>
      </c>
      <c r="P1017" s="75">
        <v>342</v>
      </c>
      <c r="Q1017" s="22">
        <v>374987</v>
      </c>
      <c r="S1017" s="54" t="str">
        <f t="shared" si="1102"/>
        <v>15-19</v>
      </c>
      <c r="T1017" s="60">
        <f t="shared" si="1103"/>
        <v>5761</v>
      </c>
      <c r="U1017" s="60">
        <f t="shared" si="1104"/>
        <v>4571</v>
      </c>
      <c r="V1017" s="60">
        <f>P1017-F1017</f>
        <v>90</v>
      </c>
      <c r="W1017" s="60">
        <f t="shared" si="1106"/>
        <v>10422</v>
      </c>
      <c r="X1017" s="61">
        <f t="shared" si="1107"/>
        <v>0.52154626108998736</v>
      </c>
      <c r="Y1017" s="60">
        <f t="shared" si="1108"/>
        <v>576.1</v>
      </c>
      <c r="Z1017" s="60">
        <f t="shared" si="1109"/>
        <v>457.1</v>
      </c>
      <c r="AA1017" s="60">
        <f t="shared" si="1110"/>
        <v>9</v>
      </c>
      <c r="AB1017" s="35">
        <f t="shared" ref="AB1017:AB1035" si="1115">AB1016</f>
        <v>10</v>
      </c>
      <c r="AC1017" s="52" t="s">
        <v>367</v>
      </c>
      <c r="AD1017" s="2">
        <v>0.7</v>
      </c>
      <c r="AE1017" s="47" t="str">
        <f t="shared" si="1096"/>
        <v>15-19</v>
      </c>
      <c r="AF1017" s="45">
        <f t="shared" si="1097"/>
        <v>256743</v>
      </c>
      <c r="AG1017" s="45">
        <f t="shared" si="1098"/>
        <v>202862</v>
      </c>
      <c r="AH1017" s="45">
        <f t="shared" si="1099"/>
        <v>171783</v>
      </c>
      <c r="AI1017" s="45">
        <f t="shared" si="1111"/>
        <v>31079</v>
      </c>
      <c r="AJ1017" s="1">
        <f t="shared" si="1100"/>
        <v>5761</v>
      </c>
      <c r="AK1017" s="1">
        <f t="shared" si="1101"/>
        <v>4571</v>
      </c>
    </row>
    <row r="1018" spans="1:37" ht="15" thickBot="1" x14ac:dyDescent="0.4">
      <c r="A1018" s="54" t="str">
        <f t="shared" si="1112"/>
        <v>20-24</v>
      </c>
      <c r="B1018" s="55">
        <f t="shared" si="1113"/>
        <v>277328</v>
      </c>
      <c r="C1018" s="55">
        <f t="shared" si="1091"/>
        <v>208034</v>
      </c>
      <c r="D1018" s="55">
        <f t="shared" si="1092"/>
        <v>75</v>
      </c>
      <c r="E1018" s="55">
        <f t="shared" si="1093"/>
        <v>169831</v>
      </c>
      <c r="F1018" s="55">
        <f t="shared" si="1114"/>
        <v>418</v>
      </c>
      <c r="G1018" s="55">
        <f t="shared" si="1094"/>
        <v>61.2</v>
      </c>
      <c r="H1018" s="55">
        <f t="shared" si="1095"/>
        <v>378283</v>
      </c>
      <c r="J1018" s="76" t="s">
        <v>310</v>
      </c>
      <c r="K1018" s="24">
        <v>277328</v>
      </c>
      <c r="L1018" s="24">
        <v>214516</v>
      </c>
      <c r="M1018" s="76">
        <v>77.3</v>
      </c>
      <c r="N1018" s="24">
        <v>175627</v>
      </c>
      <c r="O1018" s="76">
        <v>63.3</v>
      </c>
      <c r="P1018" s="76">
        <v>574</v>
      </c>
      <c r="Q1018" s="24">
        <v>390717</v>
      </c>
      <c r="S1018" s="57" t="str">
        <f t="shared" si="1102"/>
        <v>20-24</v>
      </c>
      <c r="T1018" s="56">
        <f t="shared" si="1103"/>
        <v>6482</v>
      </c>
      <c r="U1018" s="56">
        <f t="shared" si="1104"/>
        <v>5796</v>
      </c>
      <c r="V1018" s="55">
        <f t="shared" ref="V1018:V1032" si="1116">P1018-F1018</f>
        <v>156</v>
      </c>
      <c r="W1018" s="56">
        <f t="shared" si="1106"/>
        <v>12434</v>
      </c>
      <c r="X1018" s="62">
        <f t="shared" si="1107"/>
        <v>0.58681875792141946</v>
      </c>
      <c r="Y1018" s="55">
        <f t="shared" si="1108"/>
        <v>648.20000000000005</v>
      </c>
      <c r="Z1018" s="55">
        <f t="shared" si="1109"/>
        <v>579.6</v>
      </c>
      <c r="AA1018" s="55">
        <f t="shared" si="1110"/>
        <v>15.6</v>
      </c>
      <c r="AB1018" s="35">
        <f t="shared" si="1115"/>
        <v>10</v>
      </c>
      <c r="AC1018" s="50">
        <f>E1034/B1034</f>
        <v>0.74000834853262576</v>
      </c>
      <c r="AD1018" s="2">
        <f>AC1018/AD1017</f>
        <v>1.0571547836180368</v>
      </c>
      <c r="AE1018" s="47" t="str">
        <f t="shared" si="1096"/>
        <v>20-24</v>
      </c>
      <c r="AF1018" s="45">
        <f t="shared" si="1097"/>
        <v>277328</v>
      </c>
      <c r="AG1018" s="45">
        <f t="shared" si="1098"/>
        <v>214516</v>
      </c>
      <c r="AH1018" s="45">
        <f t="shared" si="1099"/>
        <v>175627</v>
      </c>
      <c r="AI1018" s="45">
        <f t="shared" si="1111"/>
        <v>38889</v>
      </c>
      <c r="AJ1018" s="1">
        <f t="shared" si="1100"/>
        <v>6482</v>
      </c>
      <c r="AK1018" s="1">
        <f t="shared" si="1101"/>
        <v>5796</v>
      </c>
    </row>
    <row r="1019" spans="1:37" ht="15" thickBot="1" x14ac:dyDescent="0.4">
      <c r="A1019" s="54" t="str">
        <f t="shared" si="1112"/>
        <v>25-29</v>
      </c>
      <c r="B1019" s="55">
        <f t="shared" si="1113"/>
        <v>314508</v>
      </c>
      <c r="C1019" s="55">
        <f t="shared" si="1091"/>
        <v>226546</v>
      </c>
      <c r="D1019" s="55">
        <f t="shared" si="1092"/>
        <v>72</v>
      </c>
      <c r="E1019" s="55">
        <f t="shared" si="1093"/>
        <v>188030</v>
      </c>
      <c r="F1019" s="55">
        <f t="shared" si="1114"/>
        <v>670</v>
      </c>
      <c r="G1019" s="55">
        <f t="shared" si="1094"/>
        <v>59.8</v>
      </c>
      <c r="H1019" s="55">
        <f t="shared" si="1095"/>
        <v>415246</v>
      </c>
      <c r="J1019" s="75" t="s">
        <v>311</v>
      </c>
      <c r="K1019" s="22">
        <v>314508</v>
      </c>
      <c r="L1019" s="22">
        <v>233716</v>
      </c>
      <c r="M1019" s="75">
        <v>74.3</v>
      </c>
      <c r="N1019" s="22">
        <v>194478</v>
      </c>
      <c r="O1019" s="75">
        <v>61.8</v>
      </c>
      <c r="P1019" s="75">
        <v>876</v>
      </c>
      <c r="Q1019" s="22">
        <v>429070</v>
      </c>
      <c r="S1019" s="54" t="str">
        <f t="shared" si="1102"/>
        <v>25-29</v>
      </c>
      <c r="T1019" s="55">
        <f t="shared" si="1103"/>
        <v>7170</v>
      </c>
      <c r="U1019" s="55">
        <f t="shared" si="1104"/>
        <v>6448</v>
      </c>
      <c r="V1019" s="55">
        <f t="shared" si="1116"/>
        <v>206</v>
      </c>
      <c r="W1019" s="55">
        <f t="shared" si="1106"/>
        <v>13824</v>
      </c>
      <c r="X1019" s="58">
        <f t="shared" si="1107"/>
        <v>0.64910374796306358</v>
      </c>
      <c r="Y1019" s="55">
        <f t="shared" si="1108"/>
        <v>717</v>
      </c>
      <c r="Z1019" s="55">
        <f t="shared" si="1109"/>
        <v>644.79999999999995</v>
      </c>
      <c r="AA1019" s="55">
        <f t="shared" si="1110"/>
        <v>20.6</v>
      </c>
      <c r="AB1019" s="35">
        <f t="shared" si="1115"/>
        <v>10</v>
      </c>
      <c r="AC1019" s="49" t="s">
        <v>363</v>
      </c>
      <c r="AD1019" s="35"/>
      <c r="AE1019" s="47" t="str">
        <f t="shared" si="1096"/>
        <v>25-29</v>
      </c>
      <c r="AF1019" s="45">
        <f t="shared" si="1097"/>
        <v>314508</v>
      </c>
      <c r="AG1019" s="45">
        <f t="shared" si="1098"/>
        <v>233716</v>
      </c>
      <c r="AH1019" s="45">
        <f t="shared" si="1099"/>
        <v>194478</v>
      </c>
      <c r="AI1019" s="45">
        <f t="shared" si="1111"/>
        <v>39238</v>
      </c>
      <c r="AJ1019" s="1">
        <f t="shared" si="1100"/>
        <v>7170</v>
      </c>
      <c r="AK1019" s="1">
        <f t="shared" si="1101"/>
        <v>6448</v>
      </c>
    </row>
    <row r="1020" spans="1:37" ht="15" thickBot="1" x14ac:dyDescent="0.4">
      <c r="A1020" s="54" t="str">
        <f t="shared" si="1112"/>
        <v>30-34</v>
      </c>
      <c r="B1020" s="55">
        <f t="shared" si="1113"/>
        <v>356228</v>
      </c>
      <c r="C1020" s="55">
        <f t="shared" si="1091"/>
        <v>264109</v>
      </c>
      <c r="D1020" s="55">
        <f t="shared" si="1092"/>
        <v>74.099999999999994</v>
      </c>
      <c r="E1020" s="55">
        <f t="shared" si="1093"/>
        <v>224831</v>
      </c>
      <c r="F1020" s="55">
        <f t="shared" si="1114"/>
        <v>1044</v>
      </c>
      <c r="G1020" s="55">
        <f t="shared" si="1094"/>
        <v>63.1</v>
      </c>
      <c r="H1020" s="55">
        <f t="shared" si="1095"/>
        <v>489984</v>
      </c>
      <c r="J1020" s="76" t="s">
        <v>312</v>
      </c>
      <c r="K1020" s="24">
        <v>356228</v>
      </c>
      <c r="L1020" s="24">
        <v>271819</v>
      </c>
      <c r="M1020" s="76">
        <v>76.3</v>
      </c>
      <c r="N1020" s="24">
        <v>231619</v>
      </c>
      <c r="O1020" s="76">
        <v>65</v>
      </c>
      <c r="P1020" s="24">
        <v>1418</v>
      </c>
      <c r="Q1020" s="24">
        <v>504856</v>
      </c>
      <c r="S1020" s="57" t="str">
        <f t="shared" si="1102"/>
        <v>30-34</v>
      </c>
      <c r="T1020" s="56">
        <f t="shared" si="1103"/>
        <v>7710</v>
      </c>
      <c r="U1020" s="56">
        <f t="shared" si="1104"/>
        <v>6788</v>
      </c>
      <c r="V1020" s="55">
        <f t="shared" si="1116"/>
        <v>374</v>
      </c>
      <c r="W1020" s="56">
        <f t="shared" si="1106"/>
        <v>14872</v>
      </c>
      <c r="X1020" s="62">
        <f t="shared" si="1107"/>
        <v>0.69799022270505162</v>
      </c>
      <c r="Y1020" s="55">
        <f t="shared" si="1108"/>
        <v>771</v>
      </c>
      <c r="Z1020" s="55">
        <f t="shared" si="1109"/>
        <v>678.8</v>
      </c>
      <c r="AA1020" s="55">
        <f t="shared" si="1110"/>
        <v>37.4</v>
      </c>
      <c r="AB1020" s="35">
        <f t="shared" si="1115"/>
        <v>10</v>
      </c>
      <c r="AC1020" s="51" t="s">
        <v>366</v>
      </c>
      <c r="AD1020" s="2">
        <v>0.7</v>
      </c>
      <c r="AE1020" s="47" t="str">
        <f t="shared" si="1096"/>
        <v>30-34</v>
      </c>
      <c r="AF1020" s="45">
        <f t="shared" si="1097"/>
        <v>356228</v>
      </c>
      <c r="AG1020" s="45">
        <f t="shared" si="1098"/>
        <v>271819</v>
      </c>
      <c r="AH1020" s="45">
        <f t="shared" si="1099"/>
        <v>231619</v>
      </c>
      <c r="AI1020" s="45">
        <f t="shared" si="1111"/>
        <v>40200</v>
      </c>
      <c r="AJ1020" s="1">
        <f t="shared" si="1100"/>
        <v>7710</v>
      </c>
      <c r="AK1020" s="1">
        <f t="shared" si="1101"/>
        <v>6788</v>
      </c>
    </row>
    <row r="1021" spans="1:37" ht="15" thickBot="1" x14ac:dyDescent="0.4">
      <c r="A1021" s="54" t="str">
        <f t="shared" si="1112"/>
        <v>35-39</v>
      </c>
      <c r="B1021" s="55">
        <f t="shared" si="1113"/>
        <v>359302</v>
      </c>
      <c r="C1021" s="55">
        <f t="shared" si="1091"/>
        <v>280544</v>
      </c>
      <c r="D1021" s="55">
        <f t="shared" si="1092"/>
        <v>78.099999999999994</v>
      </c>
      <c r="E1021" s="55">
        <f t="shared" si="1093"/>
        <v>244299</v>
      </c>
      <c r="F1021" s="55">
        <f t="shared" si="1114"/>
        <v>1981</v>
      </c>
      <c r="G1021" s="55">
        <f t="shared" si="1094"/>
        <v>68</v>
      </c>
      <c r="H1021" s="55">
        <f t="shared" si="1095"/>
        <v>526824</v>
      </c>
      <c r="J1021" s="75" t="s">
        <v>313</v>
      </c>
      <c r="K1021" s="22">
        <v>359302</v>
      </c>
      <c r="L1021" s="22">
        <v>287802</v>
      </c>
      <c r="M1021" s="75">
        <v>80.099999999999994</v>
      </c>
      <c r="N1021" s="22">
        <v>250632</v>
      </c>
      <c r="O1021" s="75">
        <v>69.8</v>
      </c>
      <c r="P1021" s="22">
        <v>2535</v>
      </c>
      <c r="Q1021" s="22">
        <v>540969</v>
      </c>
      <c r="S1021" s="54" t="str">
        <f t="shared" si="1102"/>
        <v>35-39</v>
      </c>
      <c r="T1021" s="55">
        <f t="shared" si="1103"/>
        <v>7258</v>
      </c>
      <c r="U1021" s="55">
        <f t="shared" si="1104"/>
        <v>6333</v>
      </c>
      <c r="V1021" s="55">
        <f t="shared" si="1116"/>
        <v>554</v>
      </c>
      <c r="W1021" s="55">
        <f t="shared" si="1106"/>
        <v>14145</v>
      </c>
      <c r="X1021" s="58">
        <f t="shared" si="1107"/>
        <v>0.65707043273583199</v>
      </c>
      <c r="Y1021" s="55">
        <f t="shared" si="1108"/>
        <v>725.8</v>
      </c>
      <c r="Z1021" s="55">
        <f t="shared" si="1109"/>
        <v>633.29999999999995</v>
      </c>
      <c r="AA1021" s="55">
        <f t="shared" si="1110"/>
        <v>55.4</v>
      </c>
      <c r="AB1021" s="35">
        <f t="shared" si="1115"/>
        <v>10</v>
      </c>
      <c r="AC1021" s="50">
        <f>C1035/B1035</f>
        <v>0.70771641156818343</v>
      </c>
      <c r="AD1021" s="2">
        <f>AC1021/AD1020</f>
        <v>1.0110234450974049</v>
      </c>
      <c r="AE1021" s="47" t="str">
        <f t="shared" si="1096"/>
        <v>35-39</v>
      </c>
      <c r="AF1021" s="45">
        <f t="shared" si="1097"/>
        <v>359302</v>
      </c>
      <c r="AG1021" s="45">
        <f t="shared" si="1098"/>
        <v>287802</v>
      </c>
      <c r="AH1021" s="45">
        <f t="shared" si="1099"/>
        <v>250632</v>
      </c>
      <c r="AI1021" s="45">
        <f t="shared" si="1111"/>
        <v>37170</v>
      </c>
      <c r="AJ1021" s="1">
        <f t="shared" si="1100"/>
        <v>7258</v>
      </c>
      <c r="AK1021" s="1">
        <f t="shared" si="1101"/>
        <v>6333</v>
      </c>
    </row>
    <row r="1022" spans="1:37" ht="15" thickBot="1" x14ac:dyDescent="0.4">
      <c r="A1022" s="54" t="str">
        <f t="shared" si="1112"/>
        <v>40-44</v>
      </c>
      <c r="B1022" s="55">
        <f t="shared" si="1113"/>
        <v>319889</v>
      </c>
      <c r="C1022" s="55">
        <f t="shared" si="1091"/>
        <v>259012</v>
      </c>
      <c r="D1022" s="55">
        <f t="shared" si="1092"/>
        <v>81</v>
      </c>
      <c r="E1022" s="55">
        <f t="shared" si="1093"/>
        <v>231092</v>
      </c>
      <c r="F1022" s="55">
        <f t="shared" si="1114"/>
        <v>10481</v>
      </c>
      <c r="G1022" s="55">
        <f t="shared" si="1094"/>
        <v>72.2</v>
      </c>
      <c r="H1022" s="55">
        <f t="shared" si="1095"/>
        <v>500585</v>
      </c>
      <c r="J1022" s="76" t="s">
        <v>314</v>
      </c>
      <c r="K1022" s="24">
        <v>319889</v>
      </c>
      <c r="L1022" s="24">
        <v>264732</v>
      </c>
      <c r="M1022" s="76">
        <v>82.8</v>
      </c>
      <c r="N1022" s="24">
        <v>236354</v>
      </c>
      <c r="O1022" s="76">
        <v>73.900000000000006</v>
      </c>
      <c r="P1022" s="24">
        <v>12966</v>
      </c>
      <c r="Q1022" s="24">
        <v>514052</v>
      </c>
      <c r="S1022" s="57" t="str">
        <f t="shared" si="1102"/>
        <v>40-44</v>
      </c>
      <c r="T1022" s="56">
        <f t="shared" si="1103"/>
        <v>5720</v>
      </c>
      <c r="U1022" s="56">
        <f t="shared" si="1104"/>
        <v>5262</v>
      </c>
      <c r="V1022" s="55">
        <f t="shared" si="1116"/>
        <v>2485</v>
      </c>
      <c r="W1022" s="56">
        <f t="shared" si="1106"/>
        <v>13467</v>
      </c>
      <c r="X1022" s="62">
        <f t="shared" si="1107"/>
        <v>0.51783451022994753</v>
      </c>
      <c r="Y1022" s="55">
        <f t="shared" si="1108"/>
        <v>572</v>
      </c>
      <c r="Z1022" s="55">
        <f t="shared" si="1109"/>
        <v>526.20000000000005</v>
      </c>
      <c r="AA1022" s="55">
        <f t="shared" si="1110"/>
        <v>248.5</v>
      </c>
      <c r="AB1022" s="35">
        <f t="shared" si="1115"/>
        <v>10</v>
      </c>
      <c r="AC1022" s="52" t="s">
        <v>367</v>
      </c>
      <c r="AD1022" s="2">
        <v>0.7</v>
      </c>
      <c r="AE1022" s="47" t="str">
        <f t="shared" si="1096"/>
        <v>40-44</v>
      </c>
      <c r="AF1022" s="45">
        <f t="shared" si="1097"/>
        <v>319889</v>
      </c>
      <c r="AG1022" s="45">
        <f t="shared" si="1098"/>
        <v>264732</v>
      </c>
      <c r="AH1022" s="45">
        <f t="shared" si="1099"/>
        <v>236354</v>
      </c>
      <c r="AI1022" s="45">
        <f t="shared" si="1111"/>
        <v>28378</v>
      </c>
      <c r="AJ1022" s="1">
        <f t="shared" si="1100"/>
        <v>5720</v>
      </c>
      <c r="AK1022" s="1">
        <f t="shared" si="1101"/>
        <v>5262</v>
      </c>
    </row>
    <row r="1023" spans="1:37" ht="15" thickBot="1" x14ac:dyDescent="0.4">
      <c r="A1023" s="54" t="str">
        <f t="shared" si="1112"/>
        <v>45-49</v>
      </c>
      <c r="B1023" s="55">
        <f t="shared" si="1113"/>
        <v>288547</v>
      </c>
      <c r="C1023" s="55">
        <f t="shared" si="1091"/>
        <v>238003</v>
      </c>
      <c r="D1023" s="55">
        <f t="shared" si="1092"/>
        <v>82.5</v>
      </c>
      <c r="E1023" s="55">
        <f t="shared" si="1093"/>
        <v>215271</v>
      </c>
      <c r="F1023" s="55">
        <f t="shared" si="1114"/>
        <v>11574</v>
      </c>
      <c r="G1023" s="55">
        <f t="shared" si="1094"/>
        <v>74.599999999999994</v>
      </c>
      <c r="H1023" s="55">
        <f t="shared" si="1095"/>
        <v>464848</v>
      </c>
      <c r="J1023" s="75" t="s">
        <v>315</v>
      </c>
      <c r="K1023" s="22">
        <v>288547</v>
      </c>
      <c r="L1023" s="22">
        <v>242438</v>
      </c>
      <c r="M1023" s="75">
        <v>84</v>
      </c>
      <c r="N1023" s="22">
        <v>219536</v>
      </c>
      <c r="O1023" s="75">
        <v>76.099999999999994</v>
      </c>
      <c r="P1023" s="22">
        <v>14206</v>
      </c>
      <c r="Q1023" s="22">
        <v>476180</v>
      </c>
      <c r="S1023" s="54" t="str">
        <f t="shared" si="1102"/>
        <v>45-49</v>
      </c>
      <c r="T1023" s="55">
        <f t="shared" si="1103"/>
        <v>4435</v>
      </c>
      <c r="U1023" s="55">
        <f t="shared" si="1104"/>
        <v>4265</v>
      </c>
      <c r="V1023" s="55">
        <f t="shared" si="1116"/>
        <v>2632</v>
      </c>
      <c r="W1023" s="55">
        <f t="shared" si="1106"/>
        <v>11332</v>
      </c>
      <c r="X1023" s="58">
        <f t="shared" si="1107"/>
        <v>0.40150280644577224</v>
      </c>
      <c r="Y1023" s="55">
        <f t="shared" si="1108"/>
        <v>443.5</v>
      </c>
      <c r="Z1023" s="55">
        <f t="shared" si="1109"/>
        <v>426.5</v>
      </c>
      <c r="AA1023" s="55">
        <f t="shared" si="1110"/>
        <v>263.2</v>
      </c>
      <c r="AB1023" s="35">
        <f t="shared" si="1115"/>
        <v>10</v>
      </c>
      <c r="AC1023" s="50">
        <f>E1035/B1035</f>
        <v>0.62943150740848874</v>
      </c>
      <c r="AD1023" s="2">
        <f>AC1023/AD1022</f>
        <v>0.89918786772641257</v>
      </c>
      <c r="AE1023" s="47" t="str">
        <f t="shared" si="1096"/>
        <v>45-49</v>
      </c>
      <c r="AF1023" s="45">
        <f t="shared" si="1097"/>
        <v>288547</v>
      </c>
      <c r="AG1023" s="45">
        <f t="shared" si="1098"/>
        <v>242438</v>
      </c>
      <c r="AH1023" s="45">
        <f t="shared" si="1099"/>
        <v>219536</v>
      </c>
      <c r="AI1023" s="45">
        <f t="shared" si="1111"/>
        <v>22902</v>
      </c>
      <c r="AJ1023" s="1">
        <f t="shared" si="1100"/>
        <v>4435</v>
      </c>
      <c r="AK1023" s="1">
        <f t="shared" si="1101"/>
        <v>4265</v>
      </c>
    </row>
    <row r="1024" spans="1:37" ht="15" thickBot="1" x14ac:dyDescent="0.4">
      <c r="A1024" s="54" t="str">
        <f t="shared" si="1112"/>
        <v>50-54</v>
      </c>
      <c r="B1024" s="55">
        <f t="shared" si="1113"/>
        <v>266491</v>
      </c>
      <c r="C1024" s="55">
        <f t="shared" si="1091"/>
        <v>226406</v>
      </c>
      <c r="D1024" s="55">
        <f t="shared" si="1092"/>
        <v>85</v>
      </c>
      <c r="E1024" s="55">
        <f t="shared" si="1093"/>
        <v>207590</v>
      </c>
      <c r="F1024" s="55">
        <f t="shared" si="1114"/>
        <v>11011</v>
      </c>
      <c r="G1024" s="55">
        <f t="shared" si="1094"/>
        <v>77.900000000000006</v>
      </c>
      <c r="H1024" s="55">
        <f t="shared" si="1095"/>
        <v>445007</v>
      </c>
      <c r="J1024" s="76" t="s">
        <v>316</v>
      </c>
      <c r="K1024" s="24">
        <v>266491</v>
      </c>
      <c r="L1024" s="24">
        <v>230096</v>
      </c>
      <c r="M1024" s="76">
        <v>86.3</v>
      </c>
      <c r="N1024" s="24">
        <v>211190</v>
      </c>
      <c r="O1024" s="76">
        <v>79.2</v>
      </c>
      <c r="P1024" s="24">
        <v>13559</v>
      </c>
      <c r="Q1024" s="24">
        <v>454845</v>
      </c>
      <c r="S1024" s="57" t="str">
        <f t="shared" si="1102"/>
        <v>50-54</v>
      </c>
      <c r="T1024" s="56">
        <f t="shared" si="1103"/>
        <v>3690</v>
      </c>
      <c r="U1024" s="56">
        <f t="shared" si="1104"/>
        <v>3600</v>
      </c>
      <c r="V1024" s="55">
        <f t="shared" si="1116"/>
        <v>2548</v>
      </c>
      <c r="W1024" s="56">
        <f t="shared" si="1106"/>
        <v>9838</v>
      </c>
      <c r="X1024" s="62">
        <f t="shared" si="1107"/>
        <v>0.33405757740358499</v>
      </c>
      <c r="Y1024" s="55">
        <f t="shared" si="1108"/>
        <v>369</v>
      </c>
      <c r="Z1024" s="55">
        <f t="shared" si="1109"/>
        <v>360</v>
      </c>
      <c r="AA1024" s="55">
        <f t="shared" si="1110"/>
        <v>254.8</v>
      </c>
      <c r="AB1024" s="35">
        <f t="shared" si="1115"/>
        <v>10</v>
      </c>
      <c r="AC1024" s="35"/>
      <c r="AD1024" s="36"/>
      <c r="AE1024" s="47" t="str">
        <f t="shared" si="1096"/>
        <v>50-54</v>
      </c>
      <c r="AF1024" s="45">
        <f t="shared" si="1097"/>
        <v>266491</v>
      </c>
      <c r="AG1024" s="45">
        <f t="shared" si="1098"/>
        <v>230096</v>
      </c>
      <c r="AH1024" s="45">
        <f t="shared" si="1099"/>
        <v>211190</v>
      </c>
      <c r="AI1024" s="45">
        <f t="shared" si="1111"/>
        <v>18906</v>
      </c>
      <c r="AJ1024" s="1">
        <f t="shared" si="1100"/>
        <v>3690</v>
      </c>
      <c r="AK1024" s="1">
        <f t="shared" si="1101"/>
        <v>3600</v>
      </c>
    </row>
    <row r="1025" spans="1:37" ht="15" thickBot="1" x14ac:dyDescent="0.4">
      <c r="A1025" s="54" t="str">
        <f t="shared" si="1112"/>
        <v>55-59</v>
      </c>
      <c r="B1025" s="55">
        <f t="shared" si="1113"/>
        <v>284260</v>
      </c>
      <c r="C1025" s="55">
        <f t="shared" si="1091"/>
        <v>240528</v>
      </c>
      <c r="D1025" s="55">
        <f t="shared" si="1092"/>
        <v>84.6</v>
      </c>
      <c r="E1025" s="55">
        <f t="shared" si="1093"/>
        <v>221980</v>
      </c>
      <c r="F1025" s="55">
        <f t="shared" si="1114"/>
        <v>16393</v>
      </c>
      <c r="G1025" s="55">
        <f t="shared" si="1094"/>
        <v>78.099999999999994</v>
      </c>
      <c r="H1025" s="55">
        <f t="shared" si="1095"/>
        <v>478901</v>
      </c>
      <c r="J1025" s="75" t="s">
        <v>317</v>
      </c>
      <c r="K1025" s="22">
        <v>284260</v>
      </c>
      <c r="L1025" s="22">
        <v>243767</v>
      </c>
      <c r="M1025" s="75">
        <v>85.8</v>
      </c>
      <c r="N1025" s="22">
        <v>225132</v>
      </c>
      <c r="O1025" s="75">
        <v>79.2</v>
      </c>
      <c r="P1025" s="22">
        <v>19800</v>
      </c>
      <c r="Q1025" s="22">
        <v>488699</v>
      </c>
      <c r="S1025" s="54" t="str">
        <f t="shared" si="1102"/>
        <v>55-59</v>
      </c>
      <c r="T1025" s="55">
        <f t="shared" si="1103"/>
        <v>3239</v>
      </c>
      <c r="U1025" s="55">
        <f t="shared" si="1104"/>
        <v>3152</v>
      </c>
      <c r="V1025" s="55">
        <f t="shared" si="1116"/>
        <v>3407</v>
      </c>
      <c r="W1025" s="55">
        <f t="shared" si="1106"/>
        <v>9798</v>
      </c>
      <c r="X1025" s="58">
        <f t="shared" si="1107"/>
        <v>0.29322831794314685</v>
      </c>
      <c r="Y1025" s="55">
        <f t="shared" si="1108"/>
        <v>323.89999999999998</v>
      </c>
      <c r="Z1025" s="55">
        <f t="shared" si="1109"/>
        <v>315.2</v>
      </c>
      <c r="AA1025" s="55">
        <f t="shared" si="1110"/>
        <v>340.7</v>
      </c>
      <c r="AB1025" s="35">
        <f t="shared" si="1115"/>
        <v>10</v>
      </c>
      <c r="AC1025" s="65">
        <f>J1013</f>
        <v>44476</v>
      </c>
      <c r="AD1025" s="36"/>
      <c r="AE1025" s="47" t="str">
        <f t="shared" si="1096"/>
        <v>55-59</v>
      </c>
      <c r="AF1025" s="45">
        <f t="shared" si="1097"/>
        <v>284260</v>
      </c>
      <c r="AG1025" s="45">
        <f t="shared" si="1098"/>
        <v>243767</v>
      </c>
      <c r="AH1025" s="45">
        <f t="shared" si="1099"/>
        <v>225132</v>
      </c>
      <c r="AI1025" s="45">
        <f t="shared" si="1111"/>
        <v>18635</v>
      </c>
      <c r="AJ1025" s="1">
        <f t="shared" si="1100"/>
        <v>3239</v>
      </c>
      <c r="AK1025" s="1">
        <f t="shared" si="1101"/>
        <v>3152</v>
      </c>
    </row>
    <row r="1026" spans="1:37" ht="15" thickBot="1" x14ac:dyDescent="0.4">
      <c r="A1026" s="54" t="str">
        <f t="shared" si="1112"/>
        <v>60-64</v>
      </c>
      <c r="B1026" s="55">
        <f t="shared" si="1113"/>
        <v>264339</v>
      </c>
      <c r="C1026" s="55">
        <f t="shared" si="1091"/>
        <v>236783</v>
      </c>
      <c r="D1026" s="55">
        <f t="shared" si="1092"/>
        <v>89.6</v>
      </c>
      <c r="E1026" s="55">
        <f t="shared" si="1093"/>
        <v>223024</v>
      </c>
      <c r="F1026" s="55">
        <f t="shared" si="1114"/>
        <v>25954</v>
      </c>
      <c r="G1026" s="55">
        <f t="shared" si="1094"/>
        <v>84.4</v>
      </c>
      <c r="H1026" s="55">
        <f t="shared" si="1095"/>
        <v>485761</v>
      </c>
      <c r="J1026" s="76" t="s">
        <v>318</v>
      </c>
      <c r="K1026" s="24">
        <v>264339</v>
      </c>
      <c r="L1026" s="24">
        <v>239214</v>
      </c>
      <c r="M1026" s="76">
        <v>90.5</v>
      </c>
      <c r="N1026" s="24">
        <v>225509</v>
      </c>
      <c r="O1026" s="76">
        <v>85.3</v>
      </c>
      <c r="P1026" s="24">
        <v>31666</v>
      </c>
      <c r="Q1026" s="24">
        <v>496389</v>
      </c>
      <c r="S1026" s="57" t="str">
        <f t="shared" si="1102"/>
        <v>60-64</v>
      </c>
      <c r="T1026" s="56">
        <f t="shared" si="1103"/>
        <v>2431</v>
      </c>
      <c r="U1026" s="56">
        <f t="shared" si="1104"/>
        <v>2485</v>
      </c>
      <c r="V1026" s="55">
        <f t="shared" si="1116"/>
        <v>5712</v>
      </c>
      <c r="W1026" s="56">
        <f t="shared" si="1106"/>
        <v>10628</v>
      </c>
      <c r="X1026" s="62">
        <f t="shared" si="1107"/>
        <v>0.22007966684772767</v>
      </c>
      <c r="Y1026" s="55">
        <f t="shared" si="1108"/>
        <v>243.1</v>
      </c>
      <c r="Z1026" s="55">
        <f t="shared" si="1109"/>
        <v>248.5</v>
      </c>
      <c r="AA1026" s="55">
        <f t="shared" si="1110"/>
        <v>571.20000000000005</v>
      </c>
      <c r="AB1026" s="35">
        <f t="shared" si="1115"/>
        <v>10</v>
      </c>
      <c r="AC1026" s="49" t="s">
        <v>365</v>
      </c>
      <c r="AD1026" s="35"/>
      <c r="AE1026" s="47" t="str">
        <f t="shared" si="1096"/>
        <v>60-64</v>
      </c>
      <c r="AF1026" s="45">
        <f t="shared" si="1097"/>
        <v>264339</v>
      </c>
      <c r="AG1026" s="45">
        <f t="shared" si="1098"/>
        <v>239214</v>
      </c>
      <c r="AH1026" s="45">
        <f t="shared" si="1099"/>
        <v>225509</v>
      </c>
      <c r="AI1026" s="45">
        <f t="shared" si="1111"/>
        <v>13705</v>
      </c>
      <c r="AJ1026" s="1">
        <f t="shared" si="1100"/>
        <v>2431</v>
      </c>
      <c r="AK1026" s="1">
        <f t="shared" si="1101"/>
        <v>2485</v>
      </c>
    </row>
    <row r="1027" spans="1:37" ht="15" thickBot="1" x14ac:dyDescent="0.4">
      <c r="A1027" s="54" t="str">
        <f t="shared" si="1112"/>
        <v>65-69</v>
      </c>
      <c r="B1027" s="55">
        <f t="shared" si="1113"/>
        <v>210073</v>
      </c>
      <c r="C1027" s="55">
        <f t="shared" si="1091"/>
        <v>195856</v>
      </c>
      <c r="D1027" s="55">
        <f t="shared" si="1092"/>
        <v>93.2</v>
      </c>
      <c r="E1027" s="55">
        <f t="shared" si="1093"/>
        <v>188686</v>
      </c>
      <c r="F1027" s="55">
        <f t="shared" si="1114"/>
        <v>4832</v>
      </c>
      <c r="G1027" s="55">
        <f t="shared" si="1094"/>
        <v>89.8</v>
      </c>
      <c r="H1027" s="55">
        <f t="shared" si="1095"/>
        <v>389374</v>
      </c>
      <c r="J1027" s="75" t="s">
        <v>319</v>
      </c>
      <c r="K1027" s="22">
        <v>210073</v>
      </c>
      <c r="L1027" s="22">
        <v>197319</v>
      </c>
      <c r="M1027" s="75">
        <v>93.9</v>
      </c>
      <c r="N1027" s="22">
        <v>190334</v>
      </c>
      <c r="O1027" s="75">
        <v>90.6</v>
      </c>
      <c r="P1027" s="22">
        <v>6516</v>
      </c>
      <c r="Q1027" s="22">
        <v>394169</v>
      </c>
      <c r="S1027" s="54" t="str">
        <f t="shared" si="1102"/>
        <v>65-69</v>
      </c>
      <c r="T1027" s="55">
        <f t="shared" si="1103"/>
        <v>1463</v>
      </c>
      <c r="U1027" s="55">
        <f t="shared" si="1104"/>
        <v>1648</v>
      </c>
      <c r="V1027" s="55">
        <f t="shared" si="1116"/>
        <v>1684</v>
      </c>
      <c r="W1027" s="55">
        <f t="shared" si="1106"/>
        <v>4795</v>
      </c>
      <c r="X1027" s="58">
        <f t="shared" si="1107"/>
        <v>0.13244613434727504</v>
      </c>
      <c r="Y1027" s="55">
        <f t="shared" si="1108"/>
        <v>146.30000000000001</v>
      </c>
      <c r="Z1027" s="55">
        <f t="shared" si="1109"/>
        <v>164.8</v>
      </c>
      <c r="AA1027" s="55">
        <f t="shared" si="1110"/>
        <v>168.4</v>
      </c>
      <c r="AB1027" s="35">
        <f t="shared" si="1115"/>
        <v>10</v>
      </c>
      <c r="AC1027" s="51" t="s">
        <v>366</v>
      </c>
      <c r="AD1027" s="2">
        <v>0.7</v>
      </c>
      <c r="AE1027" s="47" t="str">
        <f t="shared" si="1096"/>
        <v>65-69</v>
      </c>
      <c r="AF1027" s="45">
        <f t="shared" si="1097"/>
        <v>210073</v>
      </c>
      <c r="AG1027" s="45">
        <f t="shared" si="1098"/>
        <v>197319</v>
      </c>
      <c r="AH1027" s="45">
        <f t="shared" si="1099"/>
        <v>190334</v>
      </c>
      <c r="AI1027" s="45">
        <f t="shared" si="1111"/>
        <v>6985</v>
      </c>
      <c r="AJ1027" s="1">
        <f t="shared" si="1100"/>
        <v>1463</v>
      </c>
      <c r="AK1027" s="1">
        <f t="shared" si="1101"/>
        <v>1648</v>
      </c>
    </row>
    <row r="1028" spans="1:37" ht="15" thickBot="1" x14ac:dyDescent="0.4">
      <c r="A1028" s="54" t="str">
        <f t="shared" si="1112"/>
        <v>70-74</v>
      </c>
      <c r="B1028" s="55">
        <f t="shared" si="1113"/>
        <v>157657</v>
      </c>
      <c r="C1028" s="55">
        <f t="shared" si="1091"/>
        <v>149171</v>
      </c>
      <c r="D1028" s="55">
        <f t="shared" si="1092"/>
        <v>94.6</v>
      </c>
      <c r="E1028" s="55">
        <f t="shared" si="1093"/>
        <v>146911</v>
      </c>
      <c r="F1028" s="55">
        <f t="shared" si="1114"/>
        <v>5160</v>
      </c>
      <c r="G1028" s="55">
        <f t="shared" si="1094"/>
        <v>93.2</v>
      </c>
      <c r="H1028" s="55">
        <f t="shared" si="1095"/>
        <v>301242</v>
      </c>
      <c r="J1028" s="76" t="s">
        <v>320</v>
      </c>
      <c r="K1028" s="24">
        <v>157657</v>
      </c>
      <c r="L1028" s="24">
        <v>150074</v>
      </c>
      <c r="M1028" s="76">
        <v>95.2</v>
      </c>
      <c r="N1028" s="24">
        <v>147937</v>
      </c>
      <c r="O1028" s="76">
        <v>93.8</v>
      </c>
      <c r="P1028" s="24">
        <v>7052</v>
      </c>
      <c r="Q1028" s="24">
        <v>305063</v>
      </c>
      <c r="S1028" s="57" t="str">
        <f t="shared" si="1102"/>
        <v>70-74</v>
      </c>
      <c r="T1028" s="56">
        <f t="shared" si="1103"/>
        <v>903</v>
      </c>
      <c r="U1028" s="56">
        <f t="shared" si="1104"/>
        <v>1026</v>
      </c>
      <c r="V1028" s="55">
        <f t="shared" si="1116"/>
        <v>1892</v>
      </c>
      <c r="W1028" s="56">
        <f t="shared" si="1106"/>
        <v>3821</v>
      </c>
      <c r="X1028" s="62">
        <f t="shared" si="1107"/>
        <v>8.17490494296578E-2</v>
      </c>
      <c r="Y1028" s="55">
        <f t="shared" si="1108"/>
        <v>90.3</v>
      </c>
      <c r="Z1028" s="55">
        <f t="shared" si="1109"/>
        <v>102.6</v>
      </c>
      <c r="AA1028" s="55">
        <f t="shared" si="1110"/>
        <v>189.2</v>
      </c>
      <c r="AB1028" s="35">
        <f t="shared" si="1115"/>
        <v>10</v>
      </c>
      <c r="AC1028" s="50">
        <f>L1034/K1034</f>
        <v>0.84920157186384981</v>
      </c>
      <c r="AD1028" s="2">
        <f>AC1028/AD1027</f>
        <v>1.2131451026626427</v>
      </c>
      <c r="AE1028" s="48" t="str">
        <f t="shared" si="1096"/>
        <v>70-74</v>
      </c>
      <c r="AF1028" s="45">
        <f t="shared" si="1097"/>
        <v>157657</v>
      </c>
      <c r="AG1028" s="45">
        <f t="shared" si="1098"/>
        <v>150074</v>
      </c>
      <c r="AH1028" s="45">
        <f t="shared" si="1099"/>
        <v>147937</v>
      </c>
      <c r="AI1028" s="46">
        <f t="shared" si="1111"/>
        <v>2137</v>
      </c>
      <c r="AJ1028" s="1">
        <f t="shared" si="1100"/>
        <v>903</v>
      </c>
      <c r="AK1028" s="1">
        <f t="shared" si="1101"/>
        <v>1026</v>
      </c>
    </row>
    <row r="1029" spans="1:37" ht="15" thickBot="1" x14ac:dyDescent="0.4">
      <c r="A1029" s="54" t="str">
        <f t="shared" si="1112"/>
        <v>75-79</v>
      </c>
      <c r="B1029" s="55">
        <f t="shared" si="1113"/>
        <v>102977</v>
      </c>
      <c r="C1029" s="55">
        <f t="shared" si="1091"/>
        <v>95712</v>
      </c>
      <c r="D1029" s="55">
        <f t="shared" si="1092"/>
        <v>93</v>
      </c>
      <c r="E1029" s="55">
        <f t="shared" si="1093"/>
        <v>93895</v>
      </c>
      <c r="F1029" s="55">
        <f t="shared" si="1114"/>
        <v>5529</v>
      </c>
      <c r="G1029" s="55">
        <f t="shared" si="1094"/>
        <v>91.2</v>
      </c>
      <c r="H1029" s="55">
        <f t="shared" si="1095"/>
        <v>195136</v>
      </c>
      <c r="J1029" s="75" t="s">
        <v>321</v>
      </c>
      <c r="K1029" s="22">
        <v>102977</v>
      </c>
      <c r="L1029" s="22">
        <v>96177</v>
      </c>
      <c r="M1029" s="75">
        <v>93.4</v>
      </c>
      <c r="N1029" s="22">
        <v>94361</v>
      </c>
      <c r="O1029" s="75">
        <v>91.6</v>
      </c>
      <c r="P1029" s="22">
        <v>11992</v>
      </c>
      <c r="Q1029" s="22">
        <v>202530</v>
      </c>
      <c r="S1029" s="54" t="str">
        <f t="shared" si="1102"/>
        <v>75-79</v>
      </c>
      <c r="T1029" s="55">
        <f t="shared" si="1103"/>
        <v>465</v>
      </c>
      <c r="U1029" s="55">
        <f t="shared" si="1104"/>
        <v>466</v>
      </c>
      <c r="V1029" s="55">
        <f t="shared" si="1116"/>
        <v>6463</v>
      </c>
      <c r="W1029" s="55">
        <f t="shared" si="1106"/>
        <v>7394</v>
      </c>
      <c r="X1029" s="58">
        <f t="shared" si="1107"/>
        <v>4.2096686583378597E-2</v>
      </c>
      <c r="Y1029" s="55">
        <f t="shared" si="1108"/>
        <v>46.5</v>
      </c>
      <c r="Z1029" s="55">
        <f t="shared" si="1109"/>
        <v>46.6</v>
      </c>
      <c r="AA1029" s="55">
        <f t="shared" si="1110"/>
        <v>646.29999999999995</v>
      </c>
      <c r="AB1029" s="35">
        <f t="shared" si="1115"/>
        <v>10</v>
      </c>
      <c r="AC1029" s="51" t="s">
        <v>367</v>
      </c>
      <c r="AD1029" s="2">
        <v>0.7</v>
      </c>
      <c r="AE1029" s="48" t="str">
        <f t="shared" si="1096"/>
        <v>75-79</v>
      </c>
      <c r="AF1029" s="45">
        <f t="shared" si="1097"/>
        <v>102977</v>
      </c>
      <c r="AG1029" s="45">
        <f t="shared" si="1098"/>
        <v>96177</v>
      </c>
      <c r="AH1029" s="45">
        <f t="shared" si="1099"/>
        <v>94361</v>
      </c>
      <c r="AI1029" s="46">
        <f t="shared" si="1111"/>
        <v>1816</v>
      </c>
      <c r="AJ1029" s="1">
        <f t="shared" si="1100"/>
        <v>465</v>
      </c>
      <c r="AK1029" s="1">
        <f t="shared" si="1101"/>
        <v>466</v>
      </c>
    </row>
    <row r="1030" spans="1:37" ht="15" thickBot="1" x14ac:dyDescent="0.4">
      <c r="A1030" s="54" t="str">
        <f t="shared" si="1112"/>
        <v>80-84</v>
      </c>
      <c r="B1030" s="55">
        <f t="shared" si="1113"/>
        <v>68566</v>
      </c>
      <c r="C1030" s="55">
        <f t="shared" si="1091"/>
        <v>63186</v>
      </c>
      <c r="D1030" s="55">
        <f t="shared" si="1092"/>
        <v>92.2</v>
      </c>
      <c r="E1030" s="55">
        <f t="shared" si="1093"/>
        <v>62022</v>
      </c>
      <c r="F1030" s="55">
        <f t="shared" si="1114"/>
        <v>6373</v>
      </c>
      <c r="G1030" s="55">
        <f t="shared" si="1094"/>
        <v>90.5</v>
      </c>
      <c r="H1030" s="55">
        <f t="shared" si="1095"/>
        <v>131581</v>
      </c>
      <c r="J1030" s="76" t="s">
        <v>322</v>
      </c>
      <c r="K1030" s="24">
        <v>68566</v>
      </c>
      <c r="L1030" s="24">
        <v>63468</v>
      </c>
      <c r="M1030" s="76">
        <v>92.6</v>
      </c>
      <c r="N1030" s="24">
        <v>62279</v>
      </c>
      <c r="O1030" s="76">
        <v>90.8</v>
      </c>
      <c r="P1030" s="24">
        <v>10825</v>
      </c>
      <c r="Q1030" s="24">
        <v>136572</v>
      </c>
      <c r="S1030" s="57" t="str">
        <f t="shared" si="1102"/>
        <v>80-84</v>
      </c>
      <c r="T1030" s="56">
        <f t="shared" si="1103"/>
        <v>282</v>
      </c>
      <c r="U1030" s="56">
        <f t="shared" si="1104"/>
        <v>257</v>
      </c>
      <c r="V1030" s="55">
        <f t="shared" si="1116"/>
        <v>4452</v>
      </c>
      <c r="W1030" s="56">
        <f t="shared" si="1106"/>
        <v>4991</v>
      </c>
      <c r="X1030" s="62">
        <f t="shared" si="1107"/>
        <v>2.5529603476371537E-2</v>
      </c>
      <c r="Y1030" s="55">
        <f t="shared" si="1108"/>
        <v>28.2</v>
      </c>
      <c r="Z1030" s="55">
        <f t="shared" si="1109"/>
        <v>25.7</v>
      </c>
      <c r="AA1030" s="55">
        <f t="shared" si="1110"/>
        <v>445.2</v>
      </c>
      <c r="AB1030" s="35">
        <f t="shared" si="1115"/>
        <v>10</v>
      </c>
      <c r="AC1030" s="50">
        <f>N1034/K1034</f>
        <v>0.75528137745470791</v>
      </c>
      <c r="AD1030" s="2">
        <f>AC1030/AD1029</f>
        <v>1.0789733963638686</v>
      </c>
      <c r="AE1030" s="48" t="str">
        <f t="shared" si="1096"/>
        <v>80-84</v>
      </c>
      <c r="AF1030" s="45">
        <f t="shared" si="1097"/>
        <v>68566</v>
      </c>
      <c r="AG1030" s="45">
        <f t="shared" si="1098"/>
        <v>63468</v>
      </c>
      <c r="AH1030" s="45">
        <f t="shared" si="1099"/>
        <v>62279</v>
      </c>
      <c r="AI1030" s="46">
        <f t="shared" si="1111"/>
        <v>1189</v>
      </c>
      <c r="AJ1030" s="1">
        <f t="shared" si="1100"/>
        <v>282</v>
      </c>
      <c r="AK1030" s="1">
        <f t="shared" si="1101"/>
        <v>257</v>
      </c>
    </row>
    <row r="1031" spans="1:37" ht="15" thickBot="1" x14ac:dyDescent="0.4">
      <c r="A1031" s="54" t="str">
        <f t="shared" si="1112"/>
        <v>85-89</v>
      </c>
      <c r="B1031" s="55">
        <f t="shared" si="1113"/>
        <v>44034</v>
      </c>
      <c r="C1031" s="55">
        <f t="shared" si="1091"/>
        <v>40277</v>
      </c>
      <c r="D1031" s="55">
        <f t="shared" si="1092"/>
        <v>91.5</v>
      </c>
      <c r="E1031" s="55">
        <f t="shared" si="1093"/>
        <v>39489</v>
      </c>
      <c r="F1031" s="55">
        <f t="shared" si="1114"/>
        <v>7854</v>
      </c>
      <c r="G1031" s="55">
        <f t="shared" si="1094"/>
        <v>89.7</v>
      </c>
      <c r="H1031" s="55">
        <f t="shared" si="1095"/>
        <v>87620</v>
      </c>
      <c r="J1031" s="75" t="s">
        <v>323</v>
      </c>
      <c r="K1031" s="22">
        <v>44034</v>
      </c>
      <c r="L1031" s="22">
        <v>40429</v>
      </c>
      <c r="M1031" s="75">
        <v>91.8</v>
      </c>
      <c r="N1031" s="22">
        <v>39631</v>
      </c>
      <c r="O1031" s="75">
        <v>90</v>
      </c>
      <c r="P1031" s="22">
        <v>11091</v>
      </c>
      <c r="Q1031" s="22">
        <v>91151</v>
      </c>
      <c r="S1031" s="54" t="str">
        <f t="shared" si="1102"/>
        <v>85-89</v>
      </c>
      <c r="T1031" s="55">
        <f t="shared" si="1103"/>
        <v>152</v>
      </c>
      <c r="U1031" s="55">
        <f t="shared" si="1104"/>
        <v>142</v>
      </c>
      <c r="V1031" s="55">
        <f t="shared" si="1116"/>
        <v>3237</v>
      </c>
      <c r="W1031" s="55">
        <f t="shared" si="1106"/>
        <v>3531</v>
      </c>
      <c r="X1031" s="58">
        <f t="shared" si="1107"/>
        <v>1.3760637334781821E-2</v>
      </c>
      <c r="Y1031" s="55">
        <f t="shared" si="1108"/>
        <v>15.2</v>
      </c>
      <c r="Z1031" s="55">
        <f t="shared" si="1109"/>
        <v>14.2</v>
      </c>
      <c r="AA1031" s="55">
        <f t="shared" si="1110"/>
        <v>323.7</v>
      </c>
      <c r="AB1031" s="35">
        <f t="shared" si="1115"/>
        <v>10</v>
      </c>
      <c r="AC1031" s="49" t="s">
        <v>362</v>
      </c>
      <c r="AD1031" s="35"/>
      <c r="AE1031" s="48" t="str">
        <f t="shared" si="1096"/>
        <v>85-89</v>
      </c>
      <c r="AF1031" s="45">
        <f t="shared" si="1097"/>
        <v>44034</v>
      </c>
      <c r="AG1031" s="45">
        <f t="shared" si="1098"/>
        <v>40429</v>
      </c>
      <c r="AH1031" s="45">
        <f t="shared" si="1099"/>
        <v>39631</v>
      </c>
      <c r="AI1031" s="46">
        <f t="shared" si="1111"/>
        <v>798</v>
      </c>
      <c r="AJ1031" s="1">
        <f t="shared" si="1100"/>
        <v>152</v>
      </c>
      <c r="AK1031" s="1">
        <f t="shared" si="1101"/>
        <v>142</v>
      </c>
    </row>
    <row r="1032" spans="1:37" ht="15" thickBot="1" x14ac:dyDescent="0.4">
      <c r="A1032" s="54" t="str">
        <f t="shared" si="1112"/>
        <v>90+</v>
      </c>
      <c r="B1032" s="55">
        <f t="shared" si="1113"/>
        <v>27669</v>
      </c>
      <c r="C1032" s="55">
        <f t="shared" si="1091"/>
        <v>25537</v>
      </c>
      <c r="D1032" s="55">
        <f t="shared" si="1092"/>
        <v>92.3</v>
      </c>
      <c r="E1032" s="55">
        <f t="shared" si="1093"/>
        <v>25051</v>
      </c>
      <c r="F1032" s="55">
        <f t="shared" si="1114"/>
        <v>9377</v>
      </c>
      <c r="G1032" s="55">
        <f t="shared" si="1094"/>
        <v>90.5</v>
      </c>
      <c r="H1032" s="55">
        <f t="shared" si="1095"/>
        <v>59965</v>
      </c>
      <c r="J1032" s="76" t="s">
        <v>324</v>
      </c>
      <c r="K1032" s="24">
        <v>27669</v>
      </c>
      <c r="L1032" s="24">
        <v>25650</v>
      </c>
      <c r="M1032" s="76">
        <v>92.7</v>
      </c>
      <c r="N1032" s="24">
        <v>25137</v>
      </c>
      <c r="O1032" s="76">
        <v>90.8</v>
      </c>
      <c r="P1032" s="24">
        <v>11874</v>
      </c>
      <c r="Q1032" s="24">
        <v>62661</v>
      </c>
      <c r="S1032" s="57" t="str">
        <f t="shared" si="1102"/>
        <v>90+</v>
      </c>
      <c r="T1032" s="56">
        <f t="shared" si="1103"/>
        <v>113</v>
      </c>
      <c r="U1032" s="56">
        <f t="shared" si="1104"/>
        <v>86</v>
      </c>
      <c r="V1032" s="55">
        <f t="shared" si="1116"/>
        <v>2497</v>
      </c>
      <c r="W1032" s="56">
        <f t="shared" si="1106"/>
        <v>2696</v>
      </c>
      <c r="X1032" s="62">
        <f t="shared" si="1107"/>
        <v>1.0229947492304907E-2</v>
      </c>
      <c r="Y1032" s="55">
        <f t="shared" si="1108"/>
        <v>11.3</v>
      </c>
      <c r="Z1032" s="55">
        <f t="shared" si="1109"/>
        <v>8.6</v>
      </c>
      <c r="AA1032" s="55">
        <f t="shared" si="1110"/>
        <v>249.7</v>
      </c>
      <c r="AB1032" s="35">
        <f t="shared" si="1115"/>
        <v>10</v>
      </c>
      <c r="AC1032" s="51" t="s">
        <v>366</v>
      </c>
      <c r="AD1032" s="2">
        <v>0.7</v>
      </c>
      <c r="AE1032" s="48" t="str">
        <f t="shared" si="1096"/>
        <v>90+</v>
      </c>
      <c r="AF1032" s="45">
        <f t="shared" si="1097"/>
        <v>27669</v>
      </c>
      <c r="AG1032" s="45">
        <f t="shared" si="1098"/>
        <v>25650</v>
      </c>
      <c r="AH1032" s="45">
        <f t="shared" si="1099"/>
        <v>25137</v>
      </c>
      <c r="AI1032" s="46">
        <f t="shared" si="1111"/>
        <v>513</v>
      </c>
      <c r="AJ1032" s="1">
        <f t="shared" si="1100"/>
        <v>113</v>
      </c>
      <c r="AK1032" s="1">
        <f t="shared" si="1101"/>
        <v>86</v>
      </c>
    </row>
    <row r="1033" spans="1:37" ht="15" thickBot="1" x14ac:dyDescent="0.4">
      <c r="A1033" s="54" t="str">
        <f t="shared" si="1112"/>
        <v>Unknown</v>
      </c>
      <c r="B1033" s="55" t="str">
        <f t="shared" si="1113"/>
        <v>NA</v>
      </c>
      <c r="C1033" s="55">
        <f t="shared" si="1091"/>
        <v>59978</v>
      </c>
      <c r="D1033" s="55" t="str">
        <f t="shared" si="1092"/>
        <v>NA</v>
      </c>
      <c r="E1033" s="55">
        <f t="shared" si="1093"/>
        <v>30932</v>
      </c>
      <c r="F1033" s="55">
        <f t="shared" si="1114"/>
        <v>5</v>
      </c>
      <c r="G1033" s="55" t="str">
        <f t="shared" si="1094"/>
        <v>NA</v>
      </c>
      <c r="H1033" s="55">
        <f t="shared" si="1095"/>
        <v>90915</v>
      </c>
      <c r="J1033" s="75" t="s">
        <v>325</v>
      </c>
      <c r="K1033" s="75" t="s">
        <v>326</v>
      </c>
      <c r="L1033" s="22">
        <v>63106</v>
      </c>
      <c r="M1033" s="75" t="s">
        <v>326</v>
      </c>
      <c r="N1033" s="22">
        <v>33061</v>
      </c>
      <c r="O1033" s="75" t="s">
        <v>326</v>
      </c>
      <c r="P1033" s="75">
        <v>5</v>
      </c>
      <c r="Q1033" s="22">
        <v>96172</v>
      </c>
      <c r="S1033" s="54" t="str">
        <f t="shared" si="1102"/>
        <v>Unknown</v>
      </c>
      <c r="T1033" s="54">
        <f t="shared" si="1103"/>
        <v>3128</v>
      </c>
      <c r="U1033" s="54">
        <f t="shared" si="1104"/>
        <v>2129</v>
      </c>
      <c r="V1033" s="55">
        <f>P1033-F1033</f>
        <v>0</v>
      </c>
      <c r="W1033" s="54">
        <f t="shared" si="1106"/>
        <v>5257</v>
      </c>
      <c r="X1033" s="58">
        <f t="shared" si="1107"/>
        <v>0.28317943146840485</v>
      </c>
      <c r="Y1033" s="55">
        <f t="shared" si="1108"/>
        <v>312.8</v>
      </c>
      <c r="Z1033" s="55">
        <f t="shared" si="1109"/>
        <v>212.9</v>
      </c>
      <c r="AA1033" s="55">
        <f t="shared" si="1110"/>
        <v>0</v>
      </c>
      <c r="AB1033" s="35">
        <f t="shared" si="1115"/>
        <v>10</v>
      </c>
      <c r="AC1033" s="50">
        <f>L1035/K1035</f>
        <v>0.72230837196879971</v>
      </c>
      <c r="AD1033" s="2">
        <f>AC1033/AD1032</f>
        <v>1.031869102812571</v>
      </c>
      <c r="AE1033" s="47" t="str">
        <f t="shared" si="1096"/>
        <v>Unknown</v>
      </c>
      <c r="AF1033" s="45" t="str">
        <f t="shared" si="1097"/>
        <v>NA</v>
      </c>
      <c r="AG1033" s="45">
        <f t="shared" si="1098"/>
        <v>63106</v>
      </c>
      <c r="AH1033" s="45">
        <f t="shared" si="1099"/>
        <v>33061</v>
      </c>
      <c r="AI1033" s="45">
        <f t="shared" si="1111"/>
        <v>30045</v>
      </c>
      <c r="AJ1033" s="1">
        <f t="shared" si="1100"/>
        <v>3128</v>
      </c>
      <c r="AK1033" s="1">
        <f t="shared" si="1101"/>
        <v>2129</v>
      </c>
    </row>
    <row r="1034" spans="1:37" ht="15" thickBot="1" x14ac:dyDescent="0.4">
      <c r="A1034" s="54" t="str">
        <f t="shared" si="1112"/>
        <v>12+</v>
      </c>
      <c r="B1034" s="55">
        <f t="shared" si="1113"/>
        <v>3761140</v>
      </c>
      <c r="C1034" s="55">
        <f t="shared" si="1091"/>
        <v>3129442</v>
      </c>
      <c r="D1034" s="55">
        <f t="shared" si="1092"/>
        <v>83.2</v>
      </c>
      <c r="E1034" s="55">
        <f t="shared" si="1093"/>
        <v>2783275</v>
      </c>
      <c r="F1034" s="55">
        <f t="shared" si="1114"/>
        <v>118991</v>
      </c>
      <c r="G1034" s="55">
        <f t="shared" si="1094"/>
        <v>74</v>
      </c>
      <c r="H1034" s="55">
        <f t="shared" si="1095"/>
        <v>6031708</v>
      </c>
      <c r="J1034" s="76" t="s">
        <v>327</v>
      </c>
      <c r="K1034" s="24">
        <v>3761140</v>
      </c>
      <c r="L1034" s="24">
        <v>3193966</v>
      </c>
      <c r="M1034" s="76">
        <v>84.9</v>
      </c>
      <c r="N1034" s="24">
        <v>2840719</v>
      </c>
      <c r="O1034" s="76">
        <v>75.5</v>
      </c>
      <c r="P1034" s="24">
        <v>157408</v>
      </c>
      <c r="Q1034" s="24">
        <v>6192093</v>
      </c>
      <c r="S1034" s="57" t="str">
        <f t="shared" si="1102"/>
        <v>12+</v>
      </c>
      <c r="T1034" s="60">
        <f>L1034-C1034</f>
        <v>64524</v>
      </c>
      <c r="U1034" s="60">
        <f t="shared" si="1104"/>
        <v>57444</v>
      </c>
      <c r="V1034" s="60">
        <f>P1034-F1034</f>
        <v>38417</v>
      </c>
      <c r="W1034" s="63">
        <f t="shared" si="1106"/>
        <v>160385</v>
      </c>
      <c r="X1034" s="62">
        <f t="shared" si="1107"/>
        <v>5.8413905486148829</v>
      </c>
      <c r="Y1034" s="60">
        <f t="shared" si="1108"/>
        <v>6452.4</v>
      </c>
      <c r="Z1034" s="60">
        <f t="shared" si="1109"/>
        <v>5744.4</v>
      </c>
      <c r="AA1034" s="60">
        <f t="shared" si="1110"/>
        <v>3841.7</v>
      </c>
      <c r="AB1034" s="35">
        <f t="shared" si="1115"/>
        <v>10</v>
      </c>
      <c r="AC1034" s="51" t="s">
        <v>367</v>
      </c>
      <c r="AD1034" s="2">
        <v>0.7</v>
      </c>
      <c r="AE1034" s="35"/>
      <c r="AF1034" s="35"/>
      <c r="AG1034" s="38"/>
      <c r="AH1034" s="35"/>
      <c r="AI1034" s="35"/>
      <c r="AJ1034" s="35"/>
      <c r="AK1034" s="35"/>
    </row>
    <row r="1035" spans="1:37" x14ac:dyDescent="0.35">
      <c r="A1035" s="54" t="str">
        <f t="shared" si="1112"/>
        <v>ALL</v>
      </c>
      <c r="B1035" s="55">
        <f t="shared" si="1113"/>
        <v>4421887</v>
      </c>
      <c r="C1035" s="55">
        <f t="shared" si="1091"/>
        <v>3129442</v>
      </c>
      <c r="D1035" s="55">
        <f t="shared" si="1092"/>
        <v>70.8</v>
      </c>
      <c r="E1035" s="55">
        <f t="shared" si="1093"/>
        <v>2783275</v>
      </c>
      <c r="F1035" s="55">
        <f t="shared" si="1114"/>
        <v>118991</v>
      </c>
      <c r="G1035" s="55">
        <f t="shared" si="1094"/>
        <v>62.9</v>
      </c>
      <c r="H1035" s="55">
        <f t="shared" si="1095"/>
        <v>6031708</v>
      </c>
      <c r="J1035" s="75" t="s">
        <v>328</v>
      </c>
      <c r="K1035" s="22">
        <v>4421887</v>
      </c>
      <c r="L1035" s="22">
        <v>3193966</v>
      </c>
      <c r="M1035" s="75">
        <v>72.2</v>
      </c>
      <c r="N1035" s="22">
        <v>2840719</v>
      </c>
      <c r="O1035" s="75">
        <v>64.2</v>
      </c>
      <c r="P1035" s="22">
        <v>157408</v>
      </c>
      <c r="Q1035" s="22">
        <v>6192093</v>
      </c>
      <c r="S1035" s="54" t="str">
        <f t="shared" si="1102"/>
        <v>ALL</v>
      </c>
      <c r="T1035" s="60">
        <f t="shared" ref="T1035" si="1117">L1035-C1035</f>
        <v>64524</v>
      </c>
      <c r="U1035" s="60">
        <f t="shared" si="1104"/>
        <v>57444</v>
      </c>
      <c r="V1035" s="60">
        <f>P1035-F1035</f>
        <v>38417</v>
      </c>
      <c r="W1035" s="63">
        <f t="shared" si="1106"/>
        <v>160385</v>
      </c>
      <c r="X1035" s="58">
        <f t="shared" si="1107"/>
        <v>5.8413905486148829</v>
      </c>
      <c r="Y1035" s="60">
        <f t="shared" si="1108"/>
        <v>6452.4</v>
      </c>
      <c r="Z1035" s="60">
        <f t="shared" si="1109"/>
        <v>5744.4</v>
      </c>
      <c r="AA1035" s="60">
        <f t="shared" si="1110"/>
        <v>3841.7</v>
      </c>
      <c r="AB1035" s="35">
        <f t="shared" si="1115"/>
        <v>10</v>
      </c>
      <c r="AC1035" s="50">
        <f>N1035/K1035</f>
        <v>0.64242234141216181</v>
      </c>
      <c r="AD1035" s="2">
        <f>AC1035/AD1034</f>
        <v>0.91774620201737411</v>
      </c>
      <c r="AE1035" s="35"/>
      <c r="AF1035" s="35"/>
      <c r="AG1035" s="2">
        <f>T1034/L1034</f>
        <v>2.0201843100396185E-2</v>
      </c>
      <c r="AH1035" s="2">
        <f>U1034/N1034</f>
        <v>2.0221641070447306E-2</v>
      </c>
      <c r="AI1035" s="2">
        <f>W1034/Q1034</f>
        <v>2.5901581258550219E-2</v>
      </c>
      <c r="AJ1035" s="35"/>
      <c r="AK1035" s="35"/>
    </row>
    <row r="1036" spans="1:37" s="35" customFormat="1" x14ac:dyDescent="0.35">
      <c r="A1036" s="110">
        <f>J1013</f>
        <v>44476</v>
      </c>
      <c r="B1036" s="110"/>
      <c r="C1036" s="110"/>
      <c r="D1036" s="110"/>
      <c r="E1036" s="110"/>
      <c r="F1036" s="110"/>
      <c r="G1036" s="110"/>
      <c r="H1036" s="110"/>
      <c r="J1036" s="109">
        <v>44480</v>
      </c>
      <c r="K1036" s="109"/>
      <c r="L1036" s="109"/>
      <c r="M1036" s="109"/>
      <c r="N1036" s="109"/>
      <c r="O1036" s="109"/>
      <c r="P1036" s="109"/>
      <c r="Q1036" s="109"/>
      <c r="S1036" s="111" t="str">
        <f>"Change " &amp; TEXT(A1036,"DDDD MMM DD, YYYY") &amp; " -  " &amp;TEXT(J1036,"DDDD MMM DD, YYYY")</f>
        <v>Change Thursday Oct 07, 2021 -  Monday Oct 11, 2021</v>
      </c>
      <c r="T1036" s="111"/>
      <c r="U1036" s="111"/>
      <c r="V1036" s="111"/>
      <c r="W1036" s="111"/>
      <c r="X1036" s="111"/>
      <c r="Y1036" s="111"/>
      <c r="Z1036" s="111"/>
      <c r="AA1036" s="88"/>
      <c r="AC1036" s="65">
        <f>J1036</f>
        <v>44480</v>
      </c>
    </row>
    <row r="1037" spans="1:37" s="35" customFormat="1" ht="36" thickBot="1" x14ac:dyDescent="0.4">
      <c r="A1037" s="53" t="str">
        <f>J1014</f>
        <v>Age group</v>
      </c>
      <c r="B1037" s="53" t="str">
        <f t="shared" ref="B1037" si="1118">K1014</f>
        <v>Population</v>
      </c>
      <c r="C1037" s="53" t="str">
        <f t="shared" ref="C1037:C1058" si="1119">L1014</f>
        <v>At least 1 dose</v>
      </c>
      <c r="D1037" s="53" t="str">
        <f t="shared" ref="D1037:D1058" si="1120">M1014</f>
        <v>% of population with at least 1 dose</v>
      </c>
      <c r="E1037" s="53" t="str">
        <f t="shared" ref="E1037:E1058" si="1121">N1014</f>
        <v>2 doses</v>
      </c>
      <c r="F1037" s="53" t="str">
        <f>P1014</f>
        <v>3 doses</v>
      </c>
      <c r="G1037" s="53" t="str">
        <f t="shared" ref="G1037:G1058" si="1122">O1014</f>
        <v>% of population fully vaccinated</v>
      </c>
      <c r="H1037" s="53" t="str">
        <f t="shared" ref="H1037:H1058" si="1123">Q1014</f>
        <v>Total administered</v>
      </c>
      <c r="J1037" s="25" t="s">
        <v>305</v>
      </c>
      <c r="K1037" s="25" t="s">
        <v>2</v>
      </c>
      <c r="L1037" s="25" t="s">
        <v>368</v>
      </c>
      <c r="M1037" s="25" t="s">
        <v>306</v>
      </c>
      <c r="N1037" s="25" t="s">
        <v>369</v>
      </c>
      <c r="O1037" s="25" t="s">
        <v>307</v>
      </c>
      <c r="P1037" s="25" t="s">
        <v>389</v>
      </c>
      <c r="Q1037" s="25" t="s">
        <v>304</v>
      </c>
      <c r="S1037" s="53" t="s">
        <v>305</v>
      </c>
      <c r="T1037" s="53" t="s">
        <v>302</v>
      </c>
      <c r="U1037" s="53" t="s">
        <v>303</v>
      </c>
      <c r="V1037" s="53" t="s">
        <v>390</v>
      </c>
      <c r="W1037" s="53" t="s">
        <v>304</v>
      </c>
      <c r="X1037" s="53" t="s">
        <v>335</v>
      </c>
      <c r="Y1037" s="53" t="s">
        <v>336</v>
      </c>
      <c r="Z1037" s="53" t="s">
        <v>337</v>
      </c>
      <c r="AA1037" s="53" t="s">
        <v>391</v>
      </c>
      <c r="AC1037" s="49" t="s">
        <v>365</v>
      </c>
      <c r="AD1037" s="64"/>
      <c r="AE1037" s="47" t="str">
        <f t="shared" ref="AE1037:AE1056" si="1124">J1037</f>
        <v>Age group</v>
      </c>
      <c r="AF1037" s="47" t="str">
        <f t="shared" ref="AF1037:AF1056" si="1125">K1037</f>
        <v>Population</v>
      </c>
      <c r="AG1037" s="47" t="str">
        <f t="shared" ref="AG1037:AG1056" si="1126">L1037</f>
        <v>At least 1 dose</v>
      </c>
      <c r="AH1037" s="47" t="str">
        <f t="shared" ref="AH1037:AH1056" si="1127">N1037</f>
        <v>2 doses</v>
      </c>
      <c r="AI1037" s="47" t="s">
        <v>334</v>
      </c>
      <c r="AJ1037" s="47" t="str">
        <f t="shared" ref="AJ1037:AJ1056" si="1128">T1037</f>
        <v>Dose 1</v>
      </c>
      <c r="AK1037" s="47" t="str">
        <f t="shared" ref="AK1037:AK1056" si="1129">U1037</f>
        <v>Dose 2</v>
      </c>
    </row>
    <row r="1038" spans="1:37" s="35" customFormat="1" ht="15" thickBot="1" x14ac:dyDescent="0.4">
      <c r="A1038" s="54" t="str">
        <f>J1015</f>
        <v>00-11</v>
      </c>
      <c r="B1038" s="55">
        <f>K1015</f>
        <v>660747</v>
      </c>
      <c r="C1038" s="55">
        <f t="shared" si="1119"/>
        <v>0</v>
      </c>
      <c r="D1038" s="55">
        <f t="shared" si="1120"/>
        <v>0</v>
      </c>
      <c r="E1038" s="55">
        <f t="shared" si="1121"/>
        <v>0</v>
      </c>
      <c r="F1038" s="55">
        <f>P1015</f>
        <v>0</v>
      </c>
      <c r="G1038" s="55">
        <f t="shared" si="1122"/>
        <v>0</v>
      </c>
      <c r="H1038" s="55">
        <f t="shared" si="1123"/>
        <v>0</v>
      </c>
      <c r="J1038" s="75" t="s">
        <v>308</v>
      </c>
      <c r="K1038" s="22">
        <v>660747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S1038" s="54" t="str">
        <f t="shared" ref="S1038:S1058" si="1130">A1038</f>
        <v>00-11</v>
      </c>
      <c r="T1038" s="55">
        <f t="shared" ref="T1038:T1056" si="1131">L1038-C1038</f>
        <v>0</v>
      </c>
      <c r="U1038" s="55">
        <f t="shared" ref="U1038:U1058" si="1132">N1038-E1038</f>
        <v>0</v>
      </c>
      <c r="V1038" s="55">
        <f t="shared" ref="V1038" si="1133">P1038-F1038</f>
        <v>0</v>
      </c>
      <c r="W1038" s="55">
        <f t="shared" ref="W1038:W1058" si="1134">Q1038-H1038</f>
        <v>0</v>
      </c>
      <c r="X1038" s="58">
        <f t="shared" ref="X1038:X1058" si="1135">T1038/T$299</f>
        <v>0</v>
      </c>
      <c r="Y1038" s="55">
        <f t="shared" ref="Y1038:Y1058" si="1136">T1038/$AB1038</f>
        <v>0</v>
      </c>
      <c r="Z1038" s="55">
        <f t="shared" ref="Z1038:Z1058" si="1137">U1038/$AB1038</f>
        <v>0</v>
      </c>
      <c r="AA1038" s="55">
        <f t="shared" ref="AA1038:AA1058" si="1138">V1038/$AB1038</f>
        <v>0</v>
      </c>
      <c r="AB1038" s="35">
        <f>IF(DATEDIF(A1036,J1036,"D")&lt;1,1,DATEDIF(A1036,J1036,"D"))</f>
        <v>4</v>
      </c>
      <c r="AC1038" s="51" t="s">
        <v>366</v>
      </c>
      <c r="AD1038" s="2">
        <v>0.7</v>
      </c>
      <c r="AE1038" s="47" t="str">
        <f t="shared" si="1124"/>
        <v>00-11</v>
      </c>
      <c r="AF1038" s="45">
        <f t="shared" si="1125"/>
        <v>660747</v>
      </c>
      <c r="AG1038" s="45">
        <f t="shared" si="1126"/>
        <v>0</v>
      </c>
      <c r="AH1038" s="45">
        <f t="shared" si="1127"/>
        <v>0</v>
      </c>
      <c r="AI1038" s="45">
        <f t="shared" ref="AI1038:AI1056" si="1139">AG1038-AH1038</f>
        <v>0</v>
      </c>
      <c r="AJ1038" s="1">
        <f t="shared" si="1128"/>
        <v>0</v>
      </c>
      <c r="AK1038" s="1">
        <f t="shared" si="1129"/>
        <v>0</v>
      </c>
    </row>
    <row r="1039" spans="1:37" s="35" customFormat="1" ht="15" thickBot="1" x14ac:dyDescent="0.4">
      <c r="A1039" s="54" t="str">
        <f t="shared" ref="A1039:A1058" si="1140">J1016</f>
        <v>12-18</v>
      </c>
      <c r="B1039" s="55">
        <f t="shared" ref="B1039:B1058" si="1141">K1016</f>
        <v>162530</v>
      </c>
      <c r="C1039" s="60">
        <f t="shared" si="1119"/>
        <v>126781</v>
      </c>
      <c r="D1039" s="55">
        <f t="shared" si="1120"/>
        <v>78</v>
      </c>
      <c r="E1039" s="60">
        <f t="shared" si="1121"/>
        <v>106119</v>
      </c>
      <c r="F1039" s="55">
        <f t="shared" ref="F1039:F1058" si="1142">P1016</f>
        <v>111</v>
      </c>
      <c r="G1039" s="55">
        <f t="shared" si="1122"/>
        <v>65.3</v>
      </c>
      <c r="H1039" s="55">
        <f t="shared" si="1123"/>
        <v>233011</v>
      </c>
      <c r="J1039" s="92" t="s">
        <v>392</v>
      </c>
      <c r="K1039" s="24">
        <v>162530</v>
      </c>
      <c r="L1039" s="24">
        <v>127817</v>
      </c>
      <c r="M1039" s="76">
        <v>78.599999999999994</v>
      </c>
      <c r="N1039" s="24">
        <v>107327</v>
      </c>
      <c r="O1039" s="76">
        <v>66</v>
      </c>
      <c r="P1039" s="76">
        <v>126</v>
      </c>
      <c r="Q1039" s="24">
        <v>235270</v>
      </c>
      <c r="S1039" s="59" t="str">
        <f t="shared" si="1130"/>
        <v>12-18</v>
      </c>
      <c r="T1039" s="60">
        <f t="shared" si="1131"/>
        <v>1036</v>
      </c>
      <c r="U1039" s="60">
        <f t="shared" si="1132"/>
        <v>1208</v>
      </c>
      <c r="V1039" s="60">
        <f>P1039-F1039</f>
        <v>15</v>
      </c>
      <c r="W1039" s="60">
        <f t="shared" si="1134"/>
        <v>2259</v>
      </c>
      <c r="X1039" s="61">
        <f t="shared" si="1135"/>
        <v>9.378960709759189E-2</v>
      </c>
      <c r="Y1039" s="60">
        <f t="shared" si="1136"/>
        <v>259</v>
      </c>
      <c r="Z1039" s="60">
        <f t="shared" si="1137"/>
        <v>302</v>
      </c>
      <c r="AA1039" s="60">
        <f t="shared" si="1138"/>
        <v>3.75</v>
      </c>
      <c r="AB1039" s="35">
        <f>AB1038</f>
        <v>4</v>
      </c>
      <c r="AC1039" s="50">
        <f>C1057/B1057</f>
        <v>0.84920157186384981</v>
      </c>
      <c r="AD1039" s="2">
        <f>AC1039/AD1038</f>
        <v>1.2131451026626427</v>
      </c>
      <c r="AE1039" s="47" t="str">
        <f t="shared" si="1124"/>
        <v>12-18</v>
      </c>
      <c r="AF1039" s="45">
        <f t="shared" si="1125"/>
        <v>162530</v>
      </c>
      <c r="AG1039" s="45">
        <f t="shared" si="1126"/>
        <v>127817</v>
      </c>
      <c r="AH1039" s="45">
        <f t="shared" si="1127"/>
        <v>107327</v>
      </c>
      <c r="AI1039" s="45">
        <f t="shared" si="1139"/>
        <v>20490</v>
      </c>
      <c r="AJ1039" s="1">
        <f t="shared" si="1128"/>
        <v>1036</v>
      </c>
      <c r="AK1039" s="1">
        <f t="shared" si="1129"/>
        <v>1208</v>
      </c>
    </row>
    <row r="1040" spans="1:37" s="35" customFormat="1" ht="15" thickBot="1" x14ac:dyDescent="0.4">
      <c r="A1040" s="54" t="str">
        <f t="shared" si="1140"/>
        <v>15-19</v>
      </c>
      <c r="B1040" s="55">
        <f t="shared" si="1141"/>
        <v>256743</v>
      </c>
      <c r="C1040" s="60">
        <f t="shared" si="1119"/>
        <v>202862</v>
      </c>
      <c r="D1040" s="55">
        <f t="shared" si="1120"/>
        <v>79</v>
      </c>
      <c r="E1040" s="60">
        <f t="shared" si="1121"/>
        <v>171783</v>
      </c>
      <c r="F1040" s="55">
        <f t="shared" si="1142"/>
        <v>342</v>
      </c>
      <c r="G1040" s="55">
        <f t="shared" si="1122"/>
        <v>66.900000000000006</v>
      </c>
      <c r="H1040" s="55">
        <f t="shared" si="1123"/>
        <v>374987</v>
      </c>
      <c r="J1040" s="75" t="s">
        <v>309</v>
      </c>
      <c r="K1040" s="22">
        <v>256743</v>
      </c>
      <c r="L1040" s="22">
        <v>204173</v>
      </c>
      <c r="M1040" s="75">
        <v>79.5</v>
      </c>
      <c r="N1040" s="22">
        <v>173449</v>
      </c>
      <c r="O1040" s="75">
        <v>67.599999999999994</v>
      </c>
      <c r="P1040" s="75">
        <v>356</v>
      </c>
      <c r="Q1040" s="22">
        <v>377978</v>
      </c>
      <c r="S1040" s="54" t="str">
        <f t="shared" si="1130"/>
        <v>15-19</v>
      </c>
      <c r="T1040" s="60">
        <f t="shared" si="1131"/>
        <v>1311</v>
      </c>
      <c r="U1040" s="60">
        <f t="shared" si="1132"/>
        <v>1666</v>
      </c>
      <c r="V1040" s="60">
        <f>P1040-F1040</f>
        <v>14</v>
      </c>
      <c r="W1040" s="60">
        <f t="shared" si="1134"/>
        <v>2991</v>
      </c>
      <c r="X1040" s="61">
        <f t="shared" si="1135"/>
        <v>0.11868549701249322</v>
      </c>
      <c r="Y1040" s="60">
        <f t="shared" si="1136"/>
        <v>327.75</v>
      </c>
      <c r="Z1040" s="60">
        <f t="shared" si="1137"/>
        <v>416.5</v>
      </c>
      <c r="AA1040" s="60">
        <f t="shared" si="1138"/>
        <v>3.5</v>
      </c>
      <c r="AB1040" s="35">
        <f t="shared" ref="AB1040:AB1058" si="1143">AB1039</f>
        <v>4</v>
      </c>
      <c r="AC1040" s="52" t="s">
        <v>367</v>
      </c>
      <c r="AD1040" s="2">
        <v>0.7</v>
      </c>
      <c r="AE1040" s="47" t="str">
        <f t="shared" si="1124"/>
        <v>15-19</v>
      </c>
      <c r="AF1040" s="45">
        <f t="shared" si="1125"/>
        <v>256743</v>
      </c>
      <c r="AG1040" s="45">
        <f t="shared" si="1126"/>
        <v>204173</v>
      </c>
      <c r="AH1040" s="45">
        <f t="shared" si="1127"/>
        <v>173449</v>
      </c>
      <c r="AI1040" s="45">
        <f t="shared" si="1139"/>
        <v>30724</v>
      </c>
      <c r="AJ1040" s="1">
        <f t="shared" si="1128"/>
        <v>1311</v>
      </c>
      <c r="AK1040" s="1">
        <f t="shared" si="1129"/>
        <v>1666</v>
      </c>
    </row>
    <row r="1041" spans="1:37" s="35" customFormat="1" ht="15" thickBot="1" x14ac:dyDescent="0.4">
      <c r="A1041" s="54" t="str">
        <f t="shared" si="1140"/>
        <v>20-24</v>
      </c>
      <c r="B1041" s="55">
        <f t="shared" si="1141"/>
        <v>277328</v>
      </c>
      <c r="C1041" s="55">
        <f t="shared" si="1119"/>
        <v>214516</v>
      </c>
      <c r="D1041" s="55">
        <f t="shared" si="1120"/>
        <v>77.3</v>
      </c>
      <c r="E1041" s="55">
        <f t="shared" si="1121"/>
        <v>175627</v>
      </c>
      <c r="F1041" s="55">
        <f t="shared" si="1142"/>
        <v>574</v>
      </c>
      <c r="G1041" s="55">
        <f t="shared" si="1122"/>
        <v>63.3</v>
      </c>
      <c r="H1041" s="55">
        <f t="shared" si="1123"/>
        <v>390717</v>
      </c>
      <c r="J1041" s="76" t="s">
        <v>310</v>
      </c>
      <c r="K1041" s="24">
        <v>277328</v>
      </c>
      <c r="L1041" s="24">
        <v>216031</v>
      </c>
      <c r="M1041" s="76">
        <v>77.900000000000006</v>
      </c>
      <c r="N1041" s="24">
        <v>177612</v>
      </c>
      <c r="O1041" s="76">
        <v>64</v>
      </c>
      <c r="P1041" s="76">
        <v>615</v>
      </c>
      <c r="Q1041" s="24">
        <v>394258</v>
      </c>
      <c r="S1041" s="57" t="str">
        <f t="shared" si="1130"/>
        <v>20-24</v>
      </c>
      <c r="T1041" s="56">
        <f t="shared" si="1131"/>
        <v>1515</v>
      </c>
      <c r="U1041" s="56">
        <f t="shared" si="1132"/>
        <v>1985</v>
      </c>
      <c r="V1041" s="55">
        <f t="shared" ref="V1041:V1055" si="1144">P1041-F1041</f>
        <v>41</v>
      </c>
      <c r="W1041" s="56">
        <f t="shared" si="1134"/>
        <v>3541</v>
      </c>
      <c r="X1041" s="62">
        <f t="shared" si="1135"/>
        <v>0.13715372080391092</v>
      </c>
      <c r="Y1041" s="55">
        <f t="shared" si="1136"/>
        <v>378.75</v>
      </c>
      <c r="Z1041" s="55">
        <f t="shared" si="1137"/>
        <v>496.25</v>
      </c>
      <c r="AA1041" s="55">
        <f t="shared" si="1138"/>
        <v>10.25</v>
      </c>
      <c r="AB1041" s="35">
        <f t="shared" si="1143"/>
        <v>4</v>
      </c>
      <c r="AC1041" s="50">
        <f>E1057/B1057</f>
        <v>0.75528137745470791</v>
      </c>
      <c r="AD1041" s="2">
        <f>AC1041/AD1040</f>
        <v>1.0789733963638686</v>
      </c>
      <c r="AE1041" s="47" t="str">
        <f t="shared" si="1124"/>
        <v>20-24</v>
      </c>
      <c r="AF1041" s="45">
        <f t="shared" si="1125"/>
        <v>277328</v>
      </c>
      <c r="AG1041" s="45">
        <f t="shared" si="1126"/>
        <v>216031</v>
      </c>
      <c r="AH1041" s="45">
        <f t="shared" si="1127"/>
        <v>177612</v>
      </c>
      <c r="AI1041" s="45">
        <f t="shared" si="1139"/>
        <v>38419</v>
      </c>
      <c r="AJ1041" s="1">
        <f t="shared" si="1128"/>
        <v>1515</v>
      </c>
      <c r="AK1041" s="1">
        <f t="shared" si="1129"/>
        <v>1985</v>
      </c>
    </row>
    <row r="1042" spans="1:37" s="35" customFormat="1" ht="15" thickBot="1" x14ac:dyDescent="0.4">
      <c r="A1042" s="54" t="str">
        <f t="shared" si="1140"/>
        <v>25-29</v>
      </c>
      <c r="B1042" s="55">
        <f t="shared" si="1141"/>
        <v>314508</v>
      </c>
      <c r="C1042" s="55">
        <f t="shared" si="1119"/>
        <v>233716</v>
      </c>
      <c r="D1042" s="55">
        <f t="shared" si="1120"/>
        <v>74.3</v>
      </c>
      <c r="E1042" s="55">
        <f t="shared" si="1121"/>
        <v>194478</v>
      </c>
      <c r="F1042" s="55">
        <f t="shared" si="1142"/>
        <v>876</v>
      </c>
      <c r="G1042" s="55">
        <f t="shared" si="1122"/>
        <v>61.8</v>
      </c>
      <c r="H1042" s="55">
        <f t="shared" si="1123"/>
        <v>429070</v>
      </c>
      <c r="J1042" s="75" t="s">
        <v>311</v>
      </c>
      <c r="K1042" s="22">
        <v>314508</v>
      </c>
      <c r="L1042" s="22">
        <v>235457</v>
      </c>
      <c r="M1042" s="75">
        <v>74.900000000000006</v>
      </c>
      <c r="N1042" s="22">
        <v>196670</v>
      </c>
      <c r="O1042" s="75">
        <v>62.5</v>
      </c>
      <c r="P1042" s="75">
        <v>927</v>
      </c>
      <c r="Q1042" s="22">
        <v>433054</v>
      </c>
      <c r="S1042" s="54" t="str">
        <f t="shared" si="1130"/>
        <v>25-29</v>
      </c>
      <c r="T1042" s="55">
        <f t="shared" si="1131"/>
        <v>1741</v>
      </c>
      <c r="U1042" s="55">
        <f t="shared" si="1132"/>
        <v>2192</v>
      </c>
      <c r="V1042" s="55">
        <f t="shared" si="1144"/>
        <v>51</v>
      </c>
      <c r="W1042" s="55">
        <f t="shared" si="1134"/>
        <v>3984</v>
      </c>
      <c r="X1042" s="58">
        <f t="shared" si="1135"/>
        <v>0.15761361578852073</v>
      </c>
      <c r="Y1042" s="55">
        <f t="shared" si="1136"/>
        <v>435.25</v>
      </c>
      <c r="Z1042" s="55">
        <f t="shared" si="1137"/>
        <v>548</v>
      </c>
      <c r="AA1042" s="55">
        <f t="shared" si="1138"/>
        <v>12.75</v>
      </c>
      <c r="AB1042" s="35">
        <f t="shared" si="1143"/>
        <v>4</v>
      </c>
      <c r="AC1042" s="49" t="s">
        <v>363</v>
      </c>
      <c r="AE1042" s="47" t="str">
        <f t="shared" si="1124"/>
        <v>25-29</v>
      </c>
      <c r="AF1042" s="45">
        <f t="shared" si="1125"/>
        <v>314508</v>
      </c>
      <c r="AG1042" s="45">
        <f t="shared" si="1126"/>
        <v>235457</v>
      </c>
      <c r="AH1042" s="45">
        <f t="shared" si="1127"/>
        <v>196670</v>
      </c>
      <c r="AI1042" s="45">
        <f t="shared" si="1139"/>
        <v>38787</v>
      </c>
      <c r="AJ1042" s="1">
        <f t="shared" si="1128"/>
        <v>1741</v>
      </c>
      <c r="AK1042" s="1">
        <f t="shared" si="1129"/>
        <v>2192</v>
      </c>
    </row>
    <row r="1043" spans="1:37" s="35" customFormat="1" ht="15" thickBot="1" x14ac:dyDescent="0.4">
      <c r="A1043" s="54" t="str">
        <f t="shared" si="1140"/>
        <v>30-34</v>
      </c>
      <c r="B1043" s="55">
        <f t="shared" si="1141"/>
        <v>356228</v>
      </c>
      <c r="C1043" s="55">
        <f t="shared" si="1119"/>
        <v>271819</v>
      </c>
      <c r="D1043" s="55">
        <f t="shared" si="1120"/>
        <v>76.3</v>
      </c>
      <c r="E1043" s="55">
        <f t="shared" si="1121"/>
        <v>231619</v>
      </c>
      <c r="F1043" s="55">
        <f t="shared" si="1142"/>
        <v>1418</v>
      </c>
      <c r="G1043" s="55">
        <f t="shared" si="1122"/>
        <v>65</v>
      </c>
      <c r="H1043" s="55">
        <f t="shared" si="1123"/>
        <v>504856</v>
      </c>
      <c r="J1043" s="76" t="s">
        <v>312</v>
      </c>
      <c r="K1043" s="24">
        <v>356228</v>
      </c>
      <c r="L1043" s="24">
        <v>273725</v>
      </c>
      <c r="M1043" s="76">
        <v>76.8</v>
      </c>
      <c r="N1043" s="24">
        <v>234017</v>
      </c>
      <c r="O1043" s="76">
        <v>65.7</v>
      </c>
      <c r="P1043" s="24">
        <v>1521</v>
      </c>
      <c r="Q1043" s="24">
        <v>509263</v>
      </c>
      <c r="S1043" s="57" t="str">
        <f t="shared" si="1130"/>
        <v>30-34</v>
      </c>
      <c r="T1043" s="56">
        <f t="shared" si="1131"/>
        <v>1906</v>
      </c>
      <c r="U1043" s="56">
        <f t="shared" si="1132"/>
        <v>2398</v>
      </c>
      <c r="V1043" s="55">
        <f t="shared" si="1144"/>
        <v>103</v>
      </c>
      <c r="W1043" s="56">
        <f t="shared" si="1134"/>
        <v>4407</v>
      </c>
      <c r="X1043" s="62">
        <f t="shared" si="1135"/>
        <v>0.17255114973746152</v>
      </c>
      <c r="Y1043" s="55">
        <f t="shared" si="1136"/>
        <v>476.5</v>
      </c>
      <c r="Z1043" s="55">
        <f t="shared" si="1137"/>
        <v>599.5</v>
      </c>
      <c r="AA1043" s="55">
        <f t="shared" si="1138"/>
        <v>25.75</v>
      </c>
      <c r="AB1043" s="35">
        <f t="shared" si="1143"/>
        <v>4</v>
      </c>
      <c r="AC1043" s="51" t="s">
        <v>366</v>
      </c>
      <c r="AD1043" s="2">
        <v>0.7</v>
      </c>
      <c r="AE1043" s="47" t="str">
        <f t="shared" si="1124"/>
        <v>30-34</v>
      </c>
      <c r="AF1043" s="45">
        <f t="shared" si="1125"/>
        <v>356228</v>
      </c>
      <c r="AG1043" s="45">
        <f t="shared" si="1126"/>
        <v>273725</v>
      </c>
      <c r="AH1043" s="45">
        <f t="shared" si="1127"/>
        <v>234017</v>
      </c>
      <c r="AI1043" s="45">
        <f t="shared" si="1139"/>
        <v>39708</v>
      </c>
      <c r="AJ1043" s="1">
        <f t="shared" si="1128"/>
        <v>1906</v>
      </c>
      <c r="AK1043" s="1">
        <f t="shared" si="1129"/>
        <v>2398</v>
      </c>
    </row>
    <row r="1044" spans="1:37" s="35" customFormat="1" ht="15" thickBot="1" x14ac:dyDescent="0.4">
      <c r="A1044" s="54" t="str">
        <f t="shared" si="1140"/>
        <v>35-39</v>
      </c>
      <c r="B1044" s="55">
        <f t="shared" si="1141"/>
        <v>359302</v>
      </c>
      <c r="C1044" s="55">
        <f t="shared" si="1119"/>
        <v>287802</v>
      </c>
      <c r="D1044" s="55">
        <f t="shared" si="1120"/>
        <v>80.099999999999994</v>
      </c>
      <c r="E1044" s="55">
        <f t="shared" si="1121"/>
        <v>250632</v>
      </c>
      <c r="F1044" s="55">
        <f t="shared" si="1142"/>
        <v>2535</v>
      </c>
      <c r="G1044" s="55">
        <f t="shared" si="1122"/>
        <v>69.8</v>
      </c>
      <c r="H1044" s="55">
        <f t="shared" si="1123"/>
        <v>540969</v>
      </c>
      <c r="J1044" s="75" t="s">
        <v>313</v>
      </c>
      <c r="K1044" s="22">
        <v>359302</v>
      </c>
      <c r="L1044" s="22">
        <v>289630</v>
      </c>
      <c r="M1044" s="75">
        <v>80.599999999999994</v>
      </c>
      <c r="N1044" s="22">
        <v>252993</v>
      </c>
      <c r="O1044" s="75">
        <v>70.400000000000006</v>
      </c>
      <c r="P1044" s="22">
        <v>2670</v>
      </c>
      <c r="Q1044" s="22">
        <v>545293</v>
      </c>
      <c r="S1044" s="54" t="str">
        <f t="shared" si="1130"/>
        <v>35-39</v>
      </c>
      <c r="T1044" s="55">
        <f t="shared" si="1131"/>
        <v>1828</v>
      </c>
      <c r="U1044" s="55">
        <f t="shared" si="1132"/>
        <v>2361</v>
      </c>
      <c r="V1044" s="55">
        <f t="shared" si="1144"/>
        <v>135</v>
      </c>
      <c r="W1044" s="55">
        <f t="shared" si="1134"/>
        <v>4324</v>
      </c>
      <c r="X1044" s="58">
        <f t="shared" si="1135"/>
        <v>0.1654897700525077</v>
      </c>
      <c r="Y1044" s="55">
        <f t="shared" si="1136"/>
        <v>457</v>
      </c>
      <c r="Z1044" s="55">
        <f t="shared" si="1137"/>
        <v>590.25</v>
      </c>
      <c r="AA1044" s="55">
        <f t="shared" si="1138"/>
        <v>33.75</v>
      </c>
      <c r="AB1044" s="35">
        <f t="shared" si="1143"/>
        <v>4</v>
      </c>
      <c r="AC1044" s="50">
        <f>C1058/B1058</f>
        <v>0.72230837196879971</v>
      </c>
      <c r="AD1044" s="2">
        <f>AC1044/AD1043</f>
        <v>1.031869102812571</v>
      </c>
      <c r="AE1044" s="47" t="str">
        <f t="shared" si="1124"/>
        <v>35-39</v>
      </c>
      <c r="AF1044" s="45">
        <f t="shared" si="1125"/>
        <v>359302</v>
      </c>
      <c r="AG1044" s="45">
        <f t="shared" si="1126"/>
        <v>289630</v>
      </c>
      <c r="AH1044" s="45">
        <f t="shared" si="1127"/>
        <v>252993</v>
      </c>
      <c r="AI1044" s="45">
        <f t="shared" si="1139"/>
        <v>36637</v>
      </c>
      <c r="AJ1044" s="1">
        <f t="shared" si="1128"/>
        <v>1828</v>
      </c>
      <c r="AK1044" s="1">
        <f t="shared" si="1129"/>
        <v>2361</v>
      </c>
    </row>
    <row r="1045" spans="1:37" s="35" customFormat="1" ht="15" thickBot="1" x14ac:dyDescent="0.4">
      <c r="A1045" s="54" t="str">
        <f t="shared" si="1140"/>
        <v>40-44</v>
      </c>
      <c r="B1045" s="55">
        <f t="shared" si="1141"/>
        <v>319889</v>
      </c>
      <c r="C1045" s="55">
        <f t="shared" si="1119"/>
        <v>264732</v>
      </c>
      <c r="D1045" s="55">
        <f t="shared" si="1120"/>
        <v>82.8</v>
      </c>
      <c r="E1045" s="55">
        <f t="shared" si="1121"/>
        <v>236354</v>
      </c>
      <c r="F1045" s="55">
        <f t="shared" si="1142"/>
        <v>12966</v>
      </c>
      <c r="G1045" s="55">
        <f t="shared" si="1122"/>
        <v>73.900000000000006</v>
      </c>
      <c r="H1045" s="55">
        <f t="shared" si="1123"/>
        <v>514052</v>
      </c>
      <c r="J1045" s="76" t="s">
        <v>314</v>
      </c>
      <c r="K1045" s="24">
        <v>319889</v>
      </c>
      <c r="L1045" s="24">
        <v>266130</v>
      </c>
      <c r="M1045" s="76">
        <v>83.2</v>
      </c>
      <c r="N1045" s="24">
        <v>238245</v>
      </c>
      <c r="O1045" s="76">
        <v>74.5</v>
      </c>
      <c r="P1045" s="24">
        <v>13465</v>
      </c>
      <c r="Q1045" s="24">
        <v>517840</v>
      </c>
      <c r="S1045" s="57" t="str">
        <f t="shared" si="1130"/>
        <v>40-44</v>
      </c>
      <c r="T1045" s="56">
        <f t="shared" si="1131"/>
        <v>1398</v>
      </c>
      <c r="U1045" s="56">
        <f t="shared" si="1132"/>
        <v>1891</v>
      </c>
      <c r="V1045" s="55">
        <f t="shared" si="1144"/>
        <v>499</v>
      </c>
      <c r="W1045" s="56">
        <f t="shared" si="1134"/>
        <v>3788</v>
      </c>
      <c r="X1045" s="62">
        <f t="shared" si="1135"/>
        <v>0.12656165127648017</v>
      </c>
      <c r="Y1045" s="55">
        <f t="shared" si="1136"/>
        <v>349.5</v>
      </c>
      <c r="Z1045" s="55">
        <f t="shared" si="1137"/>
        <v>472.75</v>
      </c>
      <c r="AA1045" s="55">
        <f t="shared" si="1138"/>
        <v>124.75</v>
      </c>
      <c r="AB1045" s="35">
        <f t="shared" si="1143"/>
        <v>4</v>
      </c>
      <c r="AC1045" s="52" t="s">
        <v>367</v>
      </c>
      <c r="AD1045" s="2">
        <v>0.7</v>
      </c>
      <c r="AE1045" s="47" t="str">
        <f t="shared" si="1124"/>
        <v>40-44</v>
      </c>
      <c r="AF1045" s="45">
        <f t="shared" si="1125"/>
        <v>319889</v>
      </c>
      <c r="AG1045" s="45">
        <f t="shared" si="1126"/>
        <v>266130</v>
      </c>
      <c r="AH1045" s="45">
        <f t="shared" si="1127"/>
        <v>238245</v>
      </c>
      <c r="AI1045" s="45">
        <f t="shared" si="1139"/>
        <v>27885</v>
      </c>
      <c r="AJ1045" s="1">
        <f t="shared" si="1128"/>
        <v>1398</v>
      </c>
      <c r="AK1045" s="1">
        <f t="shared" si="1129"/>
        <v>1891</v>
      </c>
    </row>
    <row r="1046" spans="1:37" s="35" customFormat="1" ht="15" thickBot="1" x14ac:dyDescent="0.4">
      <c r="A1046" s="54" t="str">
        <f t="shared" si="1140"/>
        <v>45-49</v>
      </c>
      <c r="B1046" s="55">
        <f t="shared" si="1141"/>
        <v>288547</v>
      </c>
      <c r="C1046" s="55">
        <f t="shared" si="1119"/>
        <v>242438</v>
      </c>
      <c r="D1046" s="55">
        <f t="shared" si="1120"/>
        <v>84</v>
      </c>
      <c r="E1046" s="55">
        <f t="shared" si="1121"/>
        <v>219536</v>
      </c>
      <c r="F1046" s="55">
        <f t="shared" si="1142"/>
        <v>14206</v>
      </c>
      <c r="G1046" s="55">
        <f t="shared" si="1122"/>
        <v>76.099999999999994</v>
      </c>
      <c r="H1046" s="55">
        <f t="shared" si="1123"/>
        <v>476180</v>
      </c>
      <c r="J1046" s="75" t="s">
        <v>315</v>
      </c>
      <c r="K1046" s="22">
        <v>288547</v>
      </c>
      <c r="L1046" s="22">
        <v>243456</v>
      </c>
      <c r="M1046" s="75">
        <v>84.4</v>
      </c>
      <c r="N1046" s="22">
        <v>221008</v>
      </c>
      <c r="O1046" s="75">
        <v>76.599999999999994</v>
      </c>
      <c r="P1046" s="22">
        <v>14768</v>
      </c>
      <c r="Q1046" s="22">
        <v>479232</v>
      </c>
      <c r="S1046" s="54" t="str">
        <f t="shared" si="1130"/>
        <v>45-49</v>
      </c>
      <c r="T1046" s="55">
        <f t="shared" si="1131"/>
        <v>1018</v>
      </c>
      <c r="U1046" s="55">
        <f t="shared" si="1132"/>
        <v>1472</v>
      </c>
      <c r="V1046" s="55">
        <f t="shared" si="1144"/>
        <v>562</v>
      </c>
      <c r="W1046" s="55">
        <f t="shared" si="1134"/>
        <v>3052</v>
      </c>
      <c r="X1046" s="58">
        <f t="shared" si="1135"/>
        <v>9.2160057939525614E-2</v>
      </c>
      <c r="Y1046" s="55">
        <f t="shared" si="1136"/>
        <v>254.5</v>
      </c>
      <c r="Z1046" s="55">
        <f t="shared" si="1137"/>
        <v>368</v>
      </c>
      <c r="AA1046" s="55">
        <f t="shared" si="1138"/>
        <v>140.5</v>
      </c>
      <c r="AB1046" s="35">
        <f t="shared" si="1143"/>
        <v>4</v>
      </c>
      <c r="AC1046" s="50">
        <f>E1058/B1058</f>
        <v>0.64242234141216181</v>
      </c>
      <c r="AD1046" s="2">
        <f>AC1046/AD1045</f>
        <v>0.91774620201737411</v>
      </c>
      <c r="AE1046" s="47" t="str">
        <f t="shared" si="1124"/>
        <v>45-49</v>
      </c>
      <c r="AF1046" s="45">
        <f t="shared" si="1125"/>
        <v>288547</v>
      </c>
      <c r="AG1046" s="45">
        <f t="shared" si="1126"/>
        <v>243456</v>
      </c>
      <c r="AH1046" s="45">
        <f t="shared" si="1127"/>
        <v>221008</v>
      </c>
      <c r="AI1046" s="45">
        <f t="shared" si="1139"/>
        <v>22448</v>
      </c>
      <c r="AJ1046" s="1">
        <f t="shared" si="1128"/>
        <v>1018</v>
      </c>
      <c r="AK1046" s="1">
        <f t="shared" si="1129"/>
        <v>1472</v>
      </c>
    </row>
    <row r="1047" spans="1:37" s="35" customFormat="1" ht="15" thickBot="1" x14ac:dyDescent="0.4">
      <c r="A1047" s="54" t="str">
        <f t="shared" si="1140"/>
        <v>50-54</v>
      </c>
      <c r="B1047" s="55">
        <f t="shared" si="1141"/>
        <v>266491</v>
      </c>
      <c r="C1047" s="55">
        <f t="shared" si="1119"/>
        <v>230096</v>
      </c>
      <c r="D1047" s="55">
        <f t="shared" si="1120"/>
        <v>86.3</v>
      </c>
      <c r="E1047" s="55">
        <f t="shared" si="1121"/>
        <v>211190</v>
      </c>
      <c r="F1047" s="55">
        <f t="shared" si="1142"/>
        <v>13559</v>
      </c>
      <c r="G1047" s="55">
        <f t="shared" si="1122"/>
        <v>79.2</v>
      </c>
      <c r="H1047" s="55">
        <f t="shared" si="1123"/>
        <v>454845</v>
      </c>
      <c r="J1047" s="76" t="s">
        <v>316</v>
      </c>
      <c r="K1047" s="24">
        <v>266491</v>
      </c>
      <c r="L1047" s="24">
        <v>230986</v>
      </c>
      <c r="M1047" s="76">
        <v>86.7</v>
      </c>
      <c r="N1047" s="24">
        <v>212437</v>
      </c>
      <c r="O1047" s="76">
        <v>79.7</v>
      </c>
      <c r="P1047" s="24">
        <v>14092</v>
      </c>
      <c r="Q1047" s="24">
        <v>457515</v>
      </c>
      <c r="S1047" s="57" t="str">
        <f t="shared" si="1130"/>
        <v>50-54</v>
      </c>
      <c r="T1047" s="56">
        <f t="shared" si="1131"/>
        <v>890</v>
      </c>
      <c r="U1047" s="56">
        <f t="shared" si="1132"/>
        <v>1247</v>
      </c>
      <c r="V1047" s="55">
        <f t="shared" si="1144"/>
        <v>533</v>
      </c>
      <c r="W1047" s="56">
        <f t="shared" si="1134"/>
        <v>2670</v>
      </c>
      <c r="X1047" s="62">
        <f t="shared" si="1135"/>
        <v>8.0572152815498829E-2</v>
      </c>
      <c r="Y1047" s="55">
        <f t="shared" si="1136"/>
        <v>222.5</v>
      </c>
      <c r="Z1047" s="55">
        <f t="shared" si="1137"/>
        <v>311.75</v>
      </c>
      <c r="AA1047" s="55">
        <f t="shared" si="1138"/>
        <v>133.25</v>
      </c>
      <c r="AB1047" s="35">
        <f t="shared" si="1143"/>
        <v>4</v>
      </c>
      <c r="AD1047" s="36"/>
      <c r="AE1047" s="47" t="str">
        <f t="shared" si="1124"/>
        <v>50-54</v>
      </c>
      <c r="AF1047" s="45">
        <f t="shared" si="1125"/>
        <v>266491</v>
      </c>
      <c r="AG1047" s="45">
        <f t="shared" si="1126"/>
        <v>230986</v>
      </c>
      <c r="AH1047" s="45">
        <f t="shared" si="1127"/>
        <v>212437</v>
      </c>
      <c r="AI1047" s="45">
        <f t="shared" si="1139"/>
        <v>18549</v>
      </c>
      <c r="AJ1047" s="1">
        <f t="shared" si="1128"/>
        <v>890</v>
      </c>
      <c r="AK1047" s="1">
        <f t="shared" si="1129"/>
        <v>1247</v>
      </c>
    </row>
    <row r="1048" spans="1:37" s="35" customFormat="1" ht="15" thickBot="1" x14ac:dyDescent="0.4">
      <c r="A1048" s="54" t="str">
        <f t="shared" si="1140"/>
        <v>55-59</v>
      </c>
      <c r="B1048" s="55">
        <f t="shared" si="1141"/>
        <v>284260</v>
      </c>
      <c r="C1048" s="55">
        <f t="shared" si="1119"/>
        <v>243767</v>
      </c>
      <c r="D1048" s="55">
        <f t="shared" si="1120"/>
        <v>85.8</v>
      </c>
      <c r="E1048" s="55">
        <f t="shared" si="1121"/>
        <v>225132</v>
      </c>
      <c r="F1048" s="55">
        <f t="shared" si="1142"/>
        <v>19800</v>
      </c>
      <c r="G1048" s="55">
        <f t="shared" si="1122"/>
        <v>79.2</v>
      </c>
      <c r="H1048" s="55">
        <f t="shared" si="1123"/>
        <v>488699</v>
      </c>
      <c r="J1048" s="75" t="s">
        <v>317</v>
      </c>
      <c r="K1048" s="22">
        <v>284260</v>
      </c>
      <c r="L1048" s="22">
        <v>244497</v>
      </c>
      <c r="M1048" s="75">
        <v>86</v>
      </c>
      <c r="N1048" s="22">
        <v>226200</v>
      </c>
      <c r="O1048" s="75">
        <v>79.599999999999994</v>
      </c>
      <c r="P1048" s="22">
        <v>20468</v>
      </c>
      <c r="Q1048" s="22">
        <v>491165</v>
      </c>
      <c r="S1048" s="54" t="str">
        <f t="shared" si="1130"/>
        <v>55-59</v>
      </c>
      <c r="T1048" s="55">
        <f t="shared" si="1131"/>
        <v>730</v>
      </c>
      <c r="U1048" s="55">
        <f t="shared" si="1132"/>
        <v>1068</v>
      </c>
      <c r="V1048" s="55">
        <f t="shared" si="1144"/>
        <v>668</v>
      </c>
      <c r="W1048" s="55">
        <f t="shared" si="1134"/>
        <v>2466</v>
      </c>
      <c r="X1048" s="58">
        <f t="shared" si="1135"/>
        <v>6.6087271410465331E-2</v>
      </c>
      <c r="Y1048" s="55">
        <f t="shared" si="1136"/>
        <v>182.5</v>
      </c>
      <c r="Z1048" s="55">
        <f t="shared" si="1137"/>
        <v>267</v>
      </c>
      <c r="AA1048" s="55">
        <f t="shared" si="1138"/>
        <v>167</v>
      </c>
      <c r="AB1048" s="35">
        <f t="shared" si="1143"/>
        <v>4</v>
      </c>
      <c r="AC1048" s="65">
        <f>J1036</f>
        <v>44480</v>
      </c>
      <c r="AD1048" s="36"/>
      <c r="AE1048" s="47" t="str">
        <f t="shared" si="1124"/>
        <v>55-59</v>
      </c>
      <c r="AF1048" s="45">
        <f t="shared" si="1125"/>
        <v>284260</v>
      </c>
      <c r="AG1048" s="45">
        <f t="shared" si="1126"/>
        <v>244497</v>
      </c>
      <c r="AH1048" s="45">
        <f t="shared" si="1127"/>
        <v>226200</v>
      </c>
      <c r="AI1048" s="45">
        <f t="shared" si="1139"/>
        <v>18297</v>
      </c>
      <c r="AJ1048" s="1">
        <f t="shared" si="1128"/>
        <v>730</v>
      </c>
      <c r="AK1048" s="1">
        <f t="shared" si="1129"/>
        <v>1068</v>
      </c>
    </row>
    <row r="1049" spans="1:37" s="35" customFormat="1" ht="15" thickBot="1" x14ac:dyDescent="0.4">
      <c r="A1049" s="54" t="str">
        <f t="shared" si="1140"/>
        <v>60-64</v>
      </c>
      <c r="B1049" s="55">
        <f t="shared" si="1141"/>
        <v>264339</v>
      </c>
      <c r="C1049" s="55">
        <f t="shared" si="1119"/>
        <v>239214</v>
      </c>
      <c r="D1049" s="55">
        <f t="shared" si="1120"/>
        <v>90.5</v>
      </c>
      <c r="E1049" s="55">
        <f t="shared" si="1121"/>
        <v>225509</v>
      </c>
      <c r="F1049" s="55">
        <f t="shared" si="1142"/>
        <v>31666</v>
      </c>
      <c r="G1049" s="55">
        <f t="shared" si="1122"/>
        <v>85.3</v>
      </c>
      <c r="H1049" s="55">
        <f t="shared" si="1123"/>
        <v>496389</v>
      </c>
      <c r="J1049" s="76" t="s">
        <v>318</v>
      </c>
      <c r="K1049" s="24">
        <v>264339</v>
      </c>
      <c r="L1049" s="24">
        <v>239780</v>
      </c>
      <c r="M1049" s="76">
        <v>90.7</v>
      </c>
      <c r="N1049" s="24">
        <v>226301</v>
      </c>
      <c r="O1049" s="76">
        <v>85.6</v>
      </c>
      <c r="P1049" s="24">
        <v>32734</v>
      </c>
      <c r="Q1049" s="24">
        <v>498815</v>
      </c>
      <c r="S1049" s="57" t="str">
        <f t="shared" si="1130"/>
        <v>60-64</v>
      </c>
      <c r="T1049" s="56">
        <f t="shared" si="1131"/>
        <v>566</v>
      </c>
      <c r="U1049" s="56">
        <f t="shared" si="1132"/>
        <v>792</v>
      </c>
      <c r="V1049" s="55">
        <f t="shared" si="1144"/>
        <v>1068</v>
      </c>
      <c r="W1049" s="56">
        <f t="shared" si="1134"/>
        <v>2426</v>
      </c>
      <c r="X1049" s="62">
        <f t="shared" si="1135"/>
        <v>5.1240267970305994E-2</v>
      </c>
      <c r="Y1049" s="55">
        <f t="shared" si="1136"/>
        <v>141.5</v>
      </c>
      <c r="Z1049" s="55">
        <f t="shared" si="1137"/>
        <v>198</v>
      </c>
      <c r="AA1049" s="55">
        <f t="shared" si="1138"/>
        <v>267</v>
      </c>
      <c r="AB1049" s="35">
        <f t="shared" si="1143"/>
        <v>4</v>
      </c>
      <c r="AC1049" s="49" t="s">
        <v>365</v>
      </c>
      <c r="AE1049" s="47" t="str">
        <f t="shared" si="1124"/>
        <v>60-64</v>
      </c>
      <c r="AF1049" s="45">
        <f t="shared" si="1125"/>
        <v>264339</v>
      </c>
      <c r="AG1049" s="45">
        <f t="shared" si="1126"/>
        <v>239780</v>
      </c>
      <c r="AH1049" s="45">
        <f t="shared" si="1127"/>
        <v>226301</v>
      </c>
      <c r="AI1049" s="45">
        <f t="shared" si="1139"/>
        <v>13479</v>
      </c>
      <c r="AJ1049" s="1">
        <f t="shared" si="1128"/>
        <v>566</v>
      </c>
      <c r="AK1049" s="1">
        <f t="shared" si="1129"/>
        <v>792</v>
      </c>
    </row>
    <row r="1050" spans="1:37" s="35" customFormat="1" ht="15" thickBot="1" x14ac:dyDescent="0.4">
      <c r="A1050" s="54" t="str">
        <f t="shared" si="1140"/>
        <v>65-69</v>
      </c>
      <c r="B1050" s="55">
        <f t="shared" si="1141"/>
        <v>210073</v>
      </c>
      <c r="C1050" s="55">
        <f t="shared" si="1119"/>
        <v>197319</v>
      </c>
      <c r="D1050" s="55">
        <f t="shared" si="1120"/>
        <v>93.9</v>
      </c>
      <c r="E1050" s="55">
        <f t="shared" si="1121"/>
        <v>190334</v>
      </c>
      <c r="F1050" s="55">
        <f t="shared" si="1142"/>
        <v>6516</v>
      </c>
      <c r="G1050" s="55">
        <f t="shared" si="1122"/>
        <v>90.6</v>
      </c>
      <c r="H1050" s="55">
        <f t="shared" si="1123"/>
        <v>394169</v>
      </c>
      <c r="J1050" s="75" t="s">
        <v>319</v>
      </c>
      <c r="K1050" s="22">
        <v>210073</v>
      </c>
      <c r="L1050" s="22">
        <v>197644</v>
      </c>
      <c r="M1050" s="75">
        <v>94.1</v>
      </c>
      <c r="N1050" s="22">
        <v>190780</v>
      </c>
      <c r="O1050" s="75">
        <v>90.8</v>
      </c>
      <c r="P1050" s="22">
        <v>6788</v>
      </c>
      <c r="Q1050" s="22">
        <v>395212</v>
      </c>
      <c r="S1050" s="54" t="str">
        <f t="shared" si="1130"/>
        <v>65-69</v>
      </c>
      <c r="T1050" s="55">
        <f t="shared" si="1131"/>
        <v>325</v>
      </c>
      <c r="U1050" s="55">
        <f t="shared" si="1132"/>
        <v>446</v>
      </c>
      <c r="V1050" s="55">
        <f t="shared" si="1144"/>
        <v>272</v>
      </c>
      <c r="W1050" s="55">
        <f t="shared" si="1134"/>
        <v>1043</v>
      </c>
      <c r="X1050" s="58">
        <f t="shared" si="1135"/>
        <v>2.9422415353974288E-2</v>
      </c>
      <c r="Y1050" s="55">
        <f t="shared" si="1136"/>
        <v>81.25</v>
      </c>
      <c r="Z1050" s="55">
        <f t="shared" si="1137"/>
        <v>111.5</v>
      </c>
      <c r="AA1050" s="55">
        <f t="shared" si="1138"/>
        <v>68</v>
      </c>
      <c r="AB1050" s="35">
        <f t="shared" si="1143"/>
        <v>4</v>
      </c>
      <c r="AC1050" s="51" t="s">
        <v>366</v>
      </c>
      <c r="AD1050" s="2">
        <v>0.7</v>
      </c>
      <c r="AE1050" s="47" t="str">
        <f t="shared" si="1124"/>
        <v>65-69</v>
      </c>
      <c r="AF1050" s="45">
        <f t="shared" si="1125"/>
        <v>210073</v>
      </c>
      <c r="AG1050" s="45">
        <f t="shared" si="1126"/>
        <v>197644</v>
      </c>
      <c r="AH1050" s="45">
        <f t="shared" si="1127"/>
        <v>190780</v>
      </c>
      <c r="AI1050" s="45">
        <f t="shared" si="1139"/>
        <v>6864</v>
      </c>
      <c r="AJ1050" s="1">
        <f t="shared" si="1128"/>
        <v>325</v>
      </c>
      <c r="AK1050" s="1">
        <f t="shared" si="1129"/>
        <v>446</v>
      </c>
    </row>
    <row r="1051" spans="1:37" s="35" customFormat="1" ht="15" thickBot="1" x14ac:dyDescent="0.4">
      <c r="A1051" s="54" t="str">
        <f t="shared" si="1140"/>
        <v>70-74</v>
      </c>
      <c r="B1051" s="55">
        <f t="shared" si="1141"/>
        <v>157657</v>
      </c>
      <c r="C1051" s="55">
        <f t="shared" si="1119"/>
        <v>150074</v>
      </c>
      <c r="D1051" s="55">
        <f t="shared" si="1120"/>
        <v>95.2</v>
      </c>
      <c r="E1051" s="55">
        <f t="shared" si="1121"/>
        <v>147937</v>
      </c>
      <c r="F1051" s="55">
        <f t="shared" si="1142"/>
        <v>7052</v>
      </c>
      <c r="G1051" s="55">
        <f t="shared" si="1122"/>
        <v>93.8</v>
      </c>
      <c r="H1051" s="55">
        <f t="shared" si="1123"/>
        <v>305063</v>
      </c>
      <c r="J1051" s="76" t="s">
        <v>320</v>
      </c>
      <c r="K1051" s="24">
        <v>157657</v>
      </c>
      <c r="L1051" s="24">
        <v>150239</v>
      </c>
      <c r="M1051" s="76">
        <v>95.3</v>
      </c>
      <c r="N1051" s="24">
        <v>148181</v>
      </c>
      <c r="O1051" s="76">
        <v>94</v>
      </c>
      <c r="P1051" s="24">
        <v>7476</v>
      </c>
      <c r="Q1051" s="24">
        <v>305896</v>
      </c>
      <c r="S1051" s="57" t="str">
        <f t="shared" si="1130"/>
        <v>70-74</v>
      </c>
      <c r="T1051" s="56">
        <f t="shared" si="1131"/>
        <v>165</v>
      </c>
      <c r="U1051" s="56">
        <f t="shared" si="1132"/>
        <v>244</v>
      </c>
      <c r="V1051" s="55">
        <f t="shared" si="1144"/>
        <v>424</v>
      </c>
      <c r="W1051" s="56">
        <f t="shared" si="1134"/>
        <v>833</v>
      </c>
      <c r="X1051" s="62">
        <f t="shared" si="1135"/>
        <v>1.4937533948940793E-2</v>
      </c>
      <c r="Y1051" s="55">
        <f t="shared" si="1136"/>
        <v>41.25</v>
      </c>
      <c r="Z1051" s="55">
        <f t="shared" si="1137"/>
        <v>61</v>
      </c>
      <c r="AA1051" s="55">
        <f t="shared" si="1138"/>
        <v>106</v>
      </c>
      <c r="AB1051" s="35">
        <f t="shared" si="1143"/>
        <v>4</v>
      </c>
      <c r="AC1051" s="50">
        <f>L1057/K1057</f>
        <v>0.85307885375178805</v>
      </c>
      <c r="AD1051" s="2">
        <f>AC1051/AD1050</f>
        <v>1.2186840767882687</v>
      </c>
      <c r="AE1051" s="48" t="str">
        <f t="shared" si="1124"/>
        <v>70-74</v>
      </c>
      <c r="AF1051" s="45">
        <f t="shared" si="1125"/>
        <v>157657</v>
      </c>
      <c r="AG1051" s="45">
        <f t="shared" si="1126"/>
        <v>150239</v>
      </c>
      <c r="AH1051" s="45">
        <f t="shared" si="1127"/>
        <v>148181</v>
      </c>
      <c r="AI1051" s="46">
        <f t="shared" si="1139"/>
        <v>2058</v>
      </c>
      <c r="AJ1051" s="1">
        <f t="shared" si="1128"/>
        <v>165</v>
      </c>
      <c r="AK1051" s="1">
        <f t="shared" si="1129"/>
        <v>244</v>
      </c>
    </row>
    <row r="1052" spans="1:37" s="35" customFormat="1" ht="15" thickBot="1" x14ac:dyDescent="0.4">
      <c r="A1052" s="54" t="str">
        <f t="shared" si="1140"/>
        <v>75-79</v>
      </c>
      <c r="B1052" s="55">
        <f t="shared" si="1141"/>
        <v>102977</v>
      </c>
      <c r="C1052" s="55">
        <f t="shared" si="1119"/>
        <v>96177</v>
      </c>
      <c r="D1052" s="55">
        <f t="shared" si="1120"/>
        <v>93.4</v>
      </c>
      <c r="E1052" s="55">
        <f t="shared" si="1121"/>
        <v>94361</v>
      </c>
      <c r="F1052" s="55">
        <f t="shared" si="1142"/>
        <v>11992</v>
      </c>
      <c r="G1052" s="55">
        <f t="shared" si="1122"/>
        <v>91.6</v>
      </c>
      <c r="H1052" s="55">
        <f t="shared" si="1123"/>
        <v>202530</v>
      </c>
      <c r="J1052" s="75" t="s">
        <v>321</v>
      </c>
      <c r="K1052" s="22">
        <v>102977</v>
      </c>
      <c r="L1052" s="22">
        <v>96281</v>
      </c>
      <c r="M1052" s="75">
        <v>93.5</v>
      </c>
      <c r="N1052" s="22">
        <v>94490</v>
      </c>
      <c r="O1052" s="75">
        <v>91.8</v>
      </c>
      <c r="P1052" s="22">
        <v>15958</v>
      </c>
      <c r="Q1052" s="22">
        <v>206729</v>
      </c>
      <c r="S1052" s="54" t="str">
        <f t="shared" si="1130"/>
        <v>75-79</v>
      </c>
      <c r="T1052" s="55">
        <f t="shared" si="1131"/>
        <v>104</v>
      </c>
      <c r="U1052" s="55">
        <f t="shared" si="1132"/>
        <v>129</v>
      </c>
      <c r="V1052" s="55">
        <f t="shared" si="1144"/>
        <v>3966</v>
      </c>
      <c r="W1052" s="55">
        <f t="shared" si="1134"/>
        <v>4199</v>
      </c>
      <c r="X1052" s="58">
        <f t="shared" si="1135"/>
        <v>9.4151729132717719E-3</v>
      </c>
      <c r="Y1052" s="55">
        <f t="shared" si="1136"/>
        <v>26</v>
      </c>
      <c r="Z1052" s="55">
        <f t="shared" si="1137"/>
        <v>32.25</v>
      </c>
      <c r="AA1052" s="55">
        <f t="shared" si="1138"/>
        <v>991.5</v>
      </c>
      <c r="AB1052" s="35">
        <f t="shared" si="1143"/>
        <v>4</v>
      </c>
      <c r="AC1052" s="51" t="s">
        <v>367</v>
      </c>
      <c r="AD1052" s="2">
        <v>0.7</v>
      </c>
      <c r="AE1052" s="48" t="str">
        <f t="shared" si="1124"/>
        <v>75-79</v>
      </c>
      <c r="AF1052" s="45">
        <f t="shared" si="1125"/>
        <v>102977</v>
      </c>
      <c r="AG1052" s="45">
        <f t="shared" si="1126"/>
        <v>96281</v>
      </c>
      <c r="AH1052" s="45">
        <f t="shared" si="1127"/>
        <v>94490</v>
      </c>
      <c r="AI1052" s="46">
        <f t="shared" si="1139"/>
        <v>1791</v>
      </c>
      <c r="AJ1052" s="1">
        <f t="shared" si="1128"/>
        <v>104</v>
      </c>
      <c r="AK1052" s="1">
        <f t="shared" si="1129"/>
        <v>129</v>
      </c>
    </row>
    <row r="1053" spans="1:37" s="35" customFormat="1" ht="15" thickBot="1" x14ac:dyDescent="0.4">
      <c r="A1053" s="54" t="str">
        <f t="shared" si="1140"/>
        <v>80-84</v>
      </c>
      <c r="B1053" s="55">
        <f t="shared" si="1141"/>
        <v>68566</v>
      </c>
      <c r="C1053" s="55">
        <f t="shared" si="1119"/>
        <v>63468</v>
      </c>
      <c r="D1053" s="55">
        <f t="shared" si="1120"/>
        <v>92.6</v>
      </c>
      <c r="E1053" s="55">
        <f t="shared" si="1121"/>
        <v>62279</v>
      </c>
      <c r="F1053" s="55">
        <f t="shared" si="1142"/>
        <v>10825</v>
      </c>
      <c r="G1053" s="55">
        <f t="shared" si="1122"/>
        <v>90.8</v>
      </c>
      <c r="H1053" s="55">
        <f t="shared" si="1123"/>
        <v>136572</v>
      </c>
      <c r="J1053" s="76" t="s">
        <v>322</v>
      </c>
      <c r="K1053" s="24">
        <v>68566</v>
      </c>
      <c r="L1053" s="24">
        <v>63518</v>
      </c>
      <c r="M1053" s="76">
        <v>92.6</v>
      </c>
      <c r="N1053" s="24">
        <v>62337</v>
      </c>
      <c r="O1053" s="76">
        <v>90.9</v>
      </c>
      <c r="P1053" s="24">
        <v>13257</v>
      </c>
      <c r="Q1053" s="24">
        <v>139112</v>
      </c>
      <c r="S1053" s="57" t="str">
        <f t="shared" si="1130"/>
        <v>80-84</v>
      </c>
      <c r="T1053" s="56">
        <f t="shared" si="1131"/>
        <v>50</v>
      </c>
      <c r="U1053" s="56">
        <f t="shared" si="1132"/>
        <v>58</v>
      </c>
      <c r="V1053" s="55">
        <f t="shared" si="1144"/>
        <v>2432</v>
      </c>
      <c r="W1053" s="56">
        <f t="shared" si="1134"/>
        <v>2540</v>
      </c>
      <c r="X1053" s="62">
        <f t="shared" si="1135"/>
        <v>4.5265254390729672E-3</v>
      </c>
      <c r="Y1053" s="55">
        <f t="shared" si="1136"/>
        <v>12.5</v>
      </c>
      <c r="Z1053" s="55">
        <f t="shared" si="1137"/>
        <v>14.5</v>
      </c>
      <c r="AA1053" s="55">
        <f t="shared" si="1138"/>
        <v>608</v>
      </c>
      <c r="AB1053" s="35">
        <f t="shared" si="1143"/>
        <v>4</v>
      </c>
      <c r="AC1053" s="50">
        <f>N1057/K1057</f>
        <v>0.76038807382867957</v>
      </c>
      <c r="AD1053" s="2">
        <f>AC1053/AD1052</f>
        <v>1.0862686768981138</v>
      </c>
      <c r="AE1053" s="48" t="str">
        <f t="shared" si="1124"/>
        <v>80-84</v>
      </c>
      <c r="AF1053" s="45">
        <f t="shared" si="1125"/>
        <v>68566</v>
      </c>
      <c r="AG1053" s="45">
        <f t="shared" si="1126"/>
        <v>63518</v>
      </c>
      <c r="AH1053" s="45">
        <f t="shared" si="1127"/>
        <v>62337</v>
      </c>
      <c r="AI1053" s="46">
        <f t="shared" si="1139"/>
        <v>1181</v>
      </c>
      <c r="AJ1053" s="1">
        <f t="shared" si="1128"/>
        <v>50</v>
      </c>
      <c r="AK1053" s="1">
        <f t="shared" si="1129"/>
        <v>58</v>
      </c>
    </row>
    <row r="1054" spans="1:37" s="35" customFormat="1" ht="15" thickBot="1" x14ac:dyDescent="0.4">
      <c r="A1054" s="54" t="str">
        <f t="shared" si="1140"/>
        <v>85-89</v>
      </c>
      <c r="B1054" s="55">
        <f t="shared" si="1141"/>
        <v>44034</v>
      </c>
      <c r="C1054" s="55">
        <f t="shared" si="1119"/>
        <v>40429</v>
      </c>
      <c r="D1054" s="55">
        <f t="shared" si="1120"/>
        <v>91.8</v>
      </c>
      <c r="E1054" s="55">
        <f t="shared" si="1121"/>
        <v>39631</v>
      </c>
      <c r="F1054" s="55">
        <f t="shared" si="1142"/>
        <v>11091</v>
      </c>
      <c r="G1054" s="55">
        <f t="shared" si="1122"/>
        <v>90</v>
      </c>
      <c r="H1054" s="55">
        <f t="shared" si="1123"/>
        <v>91151</v>
      </c>
      <c r="J1054" s="75" t="s">
        <v>323</v>
      </c>
      <c r="K1054" s="22">
        <v>44034</v>
      </c>
      <c r="L1054" s="22">
        <v>40466</v>
      </c>
      <c r="M1054" s="75">
        <v>91.9</v>
      </c>
      <c r="N1054" s="22">
        <v>39669</v>
      </c>
      <c r="O1054" s="75">
        <v>90.1</v>
      </c>
      <c r="P1054" s="22">
        <v>12459</v>
      </c>
      <c r="Q1054" s="22">
        <v>92594</v>
      </c>
      <c r="S1054" s="54" t="str">
        <f t="shared" si="1130"/>
        <v>85-89</v>
      </c>
      <c r="T1054" s="55">
        <f t="shared" si="1131"/>
        <v>37</v>
      </c>
      <c r="U1054" s="55">
        <f t="shared" si="1132"/>
        <v>38</v>
      </c>
      <c r="V1054" s="55">
        <f t="shared" si="1144"/>
        <v>1368</v>
      </c>
      <c r="W1054" s="55">
        <f t="shared" si="1134"/>
        <v>1443</v>
      </c>
      <c r="X1054" s="58">
        <f t="shared" si="1135"/>
        <v>3.3496288249139959E-3</v>
      </c>
      <c r="Y1054" s="55">
        <f t="shared" si="1136"/>
        <v>9.25</v>
      </c>
      <c r="Z1054" s="55">
        <f t="shared" si="1137"/>
        <v>9.5</v>
      </c>
      <c r="AA1054" s="55">
        <f t="shared" si="1138"/>
        <v>342</v>
      </c>
      <c r="AB1054" s="35">
        <f t="shared" si="1143"/>
        <v>4</v>
      </c>
      <c r="AC1054" s="49" t="s">
        <v>362</v>
      </c>
      <c r="AE1054" s="48" t="str">
        <f t="shared" si="1124"/>
        <v>85-89</v>
      </c>
      <c r="AF1054" s="45">
        <f t="shared" si="1125"/>
        <v>44034</v>
      </c>
      <c r="AG1054" s="45">
        <f t="shared" si="1126"/>
        <v>40466</v>
      </c>
      <c r="AH1054" s="45">
        <f t="shared" si="1127"/>
        <v>39669</v>
      </c>
      <c r="AI1054" s="46">
        <f t="shared" si="1139"/>
        <v>797</v>
      </c>
      <c r="AJ1054" s="1">
        <f t="shared" si="1128"/>
        <v>37</v>
      </c>
      <c r="AK1054" s="1">
        <f t="shared" si="1129"/>
        <v>38</v>
      </c>
    </row>
    <row r="1055" spans="1:37" s="35" customFormat="1" ht="15" thickBot="1" x14ac:dyDescent="0.4">
      <c r="A1055" s="54" t="str">
        <f t="shared" si="1140"/>
        <v>90+</v>
      </c>
      <c r="B1055" s="55">
        <f t="shared" si="1141"/>
        <v>27669</v>
      </c>
      <c r="C1055" s="55">
        <f t="shared" si="1119"/>
        <v>25650</v>
      </c>
      <c r="D1055" s="55">
        <f t="shared" si="1120"/>
        <v>92.7</v>
      </c>
      <c r="E1055" s="55">
        <f t="shared" si="1121"/>
        <v>25137</v>
      </c>
      <c r="F1055" s="55">
        <f t="shared" si="1142"/>
        <v>11874</v>
      </c>
      <c r="G1055" s="55">
        <f t="shared" si="1122"/>
        <v>90.8</v>
      </c>
      <c r="H1055" s="55">
        <f t="shared" si="1123"/>
        <v>62661</v>
      </c>
      <c r="J1055" s="76" t="s">
        <v>324</v>
      </c>
      <c r="K1055" s="24">
        <v>27669</v>
      </c>
      <c r="L1055" s="24">
        <v>25663</v>
      </c>
      <c r="M1055" s="76">
        <v>92.8</v>
      </c>
      <c r="N1055" s="24">
        <v>25156</v>
      </c>
      <c r="O1055" s="76">
        <v>90.9</v>
      </c>
      <c r="P1055" s="24">
        <v>12514</v>
      </c>
      <c r="Q1055" s="24">
        <v>63333</v>
      </c>
      <c r="S1055" s="57" t="str">
        <f t="shared" si="1130"/>
        <v>90+</v>
      </c>
      <c r="T1055" s="56">
        <f t="shared" si="1131"/>
        <v>13</v>
      </c>
      <c r="U1055" s="56">
        <f t="shared" si="1132"/>
        <v>19</v>
      </c>
      <c r="V1055" s="55">
        <f t="shared" si="1144"/>
        <v>640</v>
      </c>
      <c r="W1055" s="56">
        <f t="shared" si="1134"/>
        <v>672</v>
      </c>
      <c r="X1055" s="62">
        <f t="shared" si="1135"/>
        <v>1.1768966141589715E-3</v>
      </c>
      <c r="Y1055" s="55">
        <f t="shared" si="1136"/>
        <v>3.25</v>
      </c>
      <c r="Z1055" s="55">
        <f t="shared" si="1137"/>
        <v>4.75</v>
      </c>
      <c r="AA1055" s="55">
        <f t="shared" si="1138"/>
        <v>160</v>
      </c>
      <c r="AB1055" s="35">
        <f t="shared" si="1143"/>
        <v>4</v>
      </c>
      <c r="AC1055" s="51" t="s">
        <v>366</v>
      </c>
      <c r="AD1055" s="2">
        <v>0.7</v>
      </c>
      <c r="AE1055" s="48" t="str">
        <f t="shared" si="1124"/>
        <v>90+</v>
      </c>
      <c r="AF1055" s="45">
        <f t="shared" si="1125"/>
        <v>27669</v>
      </c>
      <c r="AG1055" s="45">
        <f t="shared" si="1126"/>
        <v>25663</v>
      </c>
      <c r="AH1055" s="45">
        <f t="shared" si="1127"/>
        <v>25156</v>
      </c>
      <c r="AI1055" s="46">
        <f t="shared" si="1139"/>
        <v>507</v>
      </c>
      <c r="AJ1055" s="1">
        <f t="shared" si="1128"/>
        <v>13</v>
      </c>
      <c r="AK1055" s="1">
        <f t="shared" si="1129"/>
        <v>19</v>
      </c>
    </row>
    <row r="1056" spans="1:37" s="35" customFormat="1" ht="15" thickBot="1" x14ac:dyDescent="0.4">
      <c r="A1056" s="54" t="str">
        <f t="shared" si="1140"/>
        <v>Unknown</v>
      </c>
      <c r="B1056" s="55" t="str">
        <f t="shared" si="1141"/>
        <v>NA</v>
      </c>
      <c r="C1056" s="55">
        <f t="shared" si="1119"/>
        <v>63106</v>
      </c>
      <c r="D1056" s="55" t="str">
        <f t="shared" si="1120"/>
        <v>NA</v>
      </c>
      <c r="E1056" s="55">
        <f t="shared" si="1121"/>
        <v>33061</v>
      </c>
      <c r="F1056" s="55">
        <f t="shared" si="1142"/>
        <v>5</v>
      </c>
      <c r="G1056" s="55" t="str">
        <f t="shared" si="1122"/>
        <v>NA</v>
      </c>
      <c r="H1056" s="55">
        <f t="shared" si="1123"/>
        <v>96172</v>
      </c>
      <c r="J1056" s="75" t="s">
        <v>325</v>
      </c>
      <c r="K1056" s="75" t="s">
        <v>326</v>
      </c>
      <c r="L1056" s="22">
        <v>63056</v>
      </c>
      <c r="M1056" s="75" t="s">
        <v>326</v>
      </c>
      <c r="N1056" s="22">
        <v>33054</v>
      </c>
      <c r="O1056" s="75" t="s">
        <v>326</v>
      </c>
      <c r="P1056" s="75">
        <v>5</v>
      </c>
      <c r="Q1056" s="22">
        <v>96115</v>
      </c>
      <c r="S1056" s="54" t="str">
        <f t="shared" si="1130"/>
        <v>Unknown</v>
      </c>
      <c r="T1056" s="54">
        <f t="shared" si="1131"/>
        <v>-50</v>
      </c>
      <c r="U1056" s="54">
        <f t="shared" si="1132"/>
        <v>-7</v>
      </c>
      <c r="V1056" s="55">
        <f>P1056-F1056</f>
        <v>0</v>
      </c>
      <c r="W1056" s="54">
        <f t="shared" si="1134"/>
        <v>-57</v>
      </c>
      <c r="X1056" s="58">
        <f t="shared" si="1135"/>
        <v>-4.5265254390729672E-3</v>
      </c>
      <c r="Y1056" s="55">
        <f t="shared" si="1136"/>
        <v>-12.5</v>
      </c>
      <c r="Z1056" s="55">
        <f t="shared" si="1137"/>
        <v>-1.75</v>
      </c>
      <c r="AA1056" s="55">
        <f t="shared" si="1138"/>
        <v>0</v>
      </c>
      <c r="AB1056" s="35">
        <f t="shared" si="1143"/>
        <v>4</v>
      </c>
      <c r="AC1056" s="50">
        <f>L1058/K1058</f>
        <v>0.72560628528046967</v>
      </c>
      <c r="AD1056" s="2">
        <f>AC1056/AD1055</f>
        <v>1.0365804075435281</v>
      </c>
      <c r="AE1056" s="47" t="str">
        <f t="shared" si="1124"/>
        <v>Unknown</v>
      </c>
      <c r="AF1056" s="45" t="str">
        <f t="shared" si="1125"/>
        <v>NA</v>
      </c>
      <c r="AG1056" s="45">
        <f t="shared" si="1126"/>
        <v>63056</v>
      </c>
      <c r="AH1056" s="45">
        <f t="shared" si="1127"/>
        <v>33054</v>
      </c>
      <c r="AI1056" s="45">
        <f t="shared" si="1139"/>
        <v>30002</v>
      </c>
      <c r="AJ1056" s="1">
        <f t="shared" si="1128"/>
        <v>-50</v>
      </c>
      <c r="AK1056" s="1">
        <f t="shared" si="1129"/>
        <v>-7</v>
      </c>
    </row>
    <row r="1057" spans="1:37" s="35" customFormat="1" ht="15" thickBot="1" x14ac:dyDescent="0.4">
      <c r="A1057" s="54" t="str">
        <f t="shared" si="1140"/>
        <v>12+</v>
      </c>
      <c r="B1057" s="55">
        <f t="shared" si="1141"/>
        <v>3761140</v>
      </c>
      <c r="C1057" s="55">
        <f t="shared" si="1119"/>
        <v>3193966</v>
      </c>
      <c r="D1057" s="55">
        <f t="shared" si="1120"/>
        <v>84.9</v>
      </c>
      <c r="E1057" s="55">
        <f t="shared" si="1121"/>
        <v>2840719</v>
      </c>
      <c r="F1057" s="55">
        <f t="shared" si="1142"/>
        <v>157408</v>
      </c>
      <c r="G1057" s="55">
        <f t="shared" si="1122"/>
        <v>75.5</v>
      </c>
      <c r="H1057" s="55">
        <f t="shared" si="1123"/>
        <v>6192093</v>
      </c>
      <c r="J1057" s="76" t="s">
        <v>327</v>
      </c>
      <c r="K1057" s="24">
        <v>3761140</v>
      </c>
      <c r="L1057" s="24">
        <v>3208549</v>
      </c>
      <c r="M1057" s="76">
        <v>85.3</v>
      </c>
      <c r="N1057" s="24">
        <v>2859926</v>
      </c>
      <c r="O1057" s="76">
        <v>76</v>
      </c>
      <c r="P1057" s="24">
        <v>170199</v>
      </c>
      <c r="Q1057" s="24">
        <v>6238674</v>
      </c>
      <c r="S1057" s="57" t="str">
        <f t="shared" si="1130"/>
        <v>12+</v>
      </c>
      <c r="T1057" s="60">
        <f>L1057-C1057</f>
        <v>14583</v>
      </c>
      <c r="U1057" s="60">
        <f t="shared" si="1132"/>
        <v>19207</v>
      </c>
      <c r="V1057" s="60">
        <f>P1057-F1057</f>
        <v>12791</v>
      </c>
      <c r="W1057" s="63">
        <f t="shared" si="1134"/>
        <v>46581</v>
      </c>
      <c r="X1057" s="62">
        <f t="shared" si="1135"/>
        <v>1.3202064095600217</v>
      </c>
      <c r="Y1057" s="60">
        <f t="shared" si="1136"/>
        <v>3645.75</v>
      </c>
      <c r="Z1057" s="60">
        <f t="shared" si="1137"/>
        <v>4801.75</v>
      </c>
      <c r="AA1057" s="60">
        <f t="shared" si="1138"/>
        <v>3197.75</v>
      </c>
      <c r="AB1057" s="35">
        <f t="shared" si="1143"/>
        <v>4</v>
      </c>
      <c r="AC1057" s="51" t="s">
        <v>367</v>
      </c>
      <c r="AD1057" s="2">
        <v>0.7</v>
      </c>
      <c r="AG1057" s="38"/>
    </row>
    <row r="1058" spans="1:37" s="35" customFormat="1" x14ac:dyDescent="0.35">
      <c r="A1058" s="54" t="str">
        <f t="shared" si="1140"/>
        <v>ALL</v>
      </c>
      <c r="B1058" s="55">
        <f t="shared" si="1141"/>
        <v>4421887</v>
      </c>
      <c r="C1058" s="55">
        <f t="shared" si="1119"/>
        <v>3193966</v>
      </c>
      <c r="D1058" s="55">
        <f t="shared" si="1120"/>
        <v>72.2</v>
      </c>
      <c r="E1058" s="55">
        <f t="shared" si="1121"/>
        <v>2840719</v>
      </c>
      <c r="F1058" s="55">
        <f t="shared" si="1142"/>
        <v>157408</v>
      </c>
      <c r="G1058" s="55">
        <f t="shared" si="1122"/>
        <v>64.2</v>
      </c>
      <c r="H1058" s="55">
        <f t="shared" si="1123"/>
        <v>6192093</v>
      </c>
      <c r="J1058" s="75" t="s">
        <v>328</v>
      </c>
      <c r="K1058" s="22">
        <v>4421887</v>
      </c>
      <c r="L1058" s="22">
        <v>3208549</v>
      </c>
      <c r="M1058" s="75">
        <v>72.599999999999994</v>
      </c>
      <c r="N1058" s="22">
        <v>2859926</v>
      </c>
      <c r="O1058" s="75">
        <v>64.7</v>
      </c>
      <c r="P1058" s="22">
        <v>170199</v>
      </c>
      <c r="Q1058" s="22">
        <v>6238674</v>
      </c>
      <c r="S1058" s="54" t="str">
        <f t="shared" si="1130"/>
        <v>ALL</v>
      </c>
      <c r="T1058" s="60">
        <f t="shared" ref="T1058" si="1145">L1058-C1058</f>
        <v>14583</v>
      </c>
      <c r="U1058" s="60">
        <f t="shared" si="1132"/>
        <v>19207</v>
      </c>
      <c r="V1058" s="60">
        <f>P1058-F1058</f>
        <v>12791</v>
      </c>
      <c r="W1058" s="63">
        <f t="shared" si="1134"/>
        <v>46581</v>
      </c>
      <c r="X1058" s="58">
        <f t="shared" si="1135"/>
        <v>1.3202064095600217</v>
      </c>
      <c r="Y1058" s="60">
        <f t="shared" si="1136"/>
        <v>3645.75</v>
      </c>
      <c r="Z1058" s="60">
        <f t="shared" si="1137"/>
        <v>4801.75</v>
      </c>
      <c r="AA1058" s="60">
        <f t="shared" si="1138"/>
        <v>3197.75</v>
      </c>
      <c r="AB1058" s="35">
        <f t="shared" si="1143"/>
        <v>4</v>
      </c>
      <c r="AC1058" s="50">
        <f>N1058/K1058</f>
        <v>0.64676596213336068</v>
      </c>
      <c r="AD1058" s="2">
        <f>AC1058/AD1057</f>
        <v>0.92395137447622966</v>
      </c>
      <c r="AG1058" s="2">
        <f>T1057/L1057</f>
        <v>4.5450451278755601E-3</v>
      </c>
      <c r="AH1058" s="2">
        <f>U1057/N1057</f>
        <v>6.7159080339840964E-3</v>
      </c>
      <c r="AI1058" s="2">
        <f>W1057/Q1057</f>
        <v>7.4664904753798641E-3</v>
      </c>
    </row>
    <row r="1059" spans="1:37" s="35" customFormat="1" x14ac:dyDescent="0.35">
      <c r="A1059" s="110">
        <f>J1036</f>
        <v>44480</v>
      </c>
      <c r="B1059" s="110"/>
      <c r="C1059" s="110"/>
      <c r="D1059" s="110"/>
      <c r="E1059" s="110"/>
      <c r="F1059" s="110"/>
      <c r="G1059" s="110"/>
      <c r="H1059" s="110"/>
      <c r="J1059" s="109">
        <v>44481</v>
      </c>
      <c r="K1059" s="109"/>
      <c r="L1059" s="109"/>
      <c r="M1059" s="109"/>
      <c r="N1059" s="109"/>
      <c r="O1059" s="109"/>
      <c r="P1059" s="109"/>
      <c r="Q1059" s="109"/>
      <c r="S1059" s="111" t="str">
        <f>"Change " &amp; TEXT(A1059,"DDDD MMM DD, YYYY") &amp; " -  " &amp;TEXT(J1059,"DDDD MMM DD, YYYY")</f>
        <v>Change Monday Oct 11, 2021 -  Tuesday Oct 12, 2021</v>
      </c>
      <c r="T1059" s="111"/>
      <c r="U1059" s="111"/>
      <c r="V1059" s="111"/>
      <c r="W1059" s="111"/>
      <c r="X1059" s="111"/>
      <c r="Y1059" s="111"/>
      <c r="Z1059" s="111"/>
      <c r="AA1059" s="88"/>
      <c r="AC1059" s="65">
        <f>J1059</f>
        <v>44481</v>
      </c>
    </row>
    <row r="1060" spans="1:37" s="35" customFormat="1" ht="36" thickBot="1" x14ac:dyDescent="0.4">
      <c r="A1060" s="53" t="str">
        <f>J1037</f>
        <v>Age group</v>
      </c>
      <c r="B1060" s="53" t="str">
        <f t="shared" ref="B1060" si="1146">K1037</f>
        <v>Population</v>
      </c>
      <c r="C1060" s="53" t="str">
        <f t="shared" ref="C1060:C1081" si="1147">L1037</f>
        <v>At least 1 dose</v>
      </c>
      <c r="D1060" s="53" t="str">
        <f t="shared" ref="D1060:D1081" si="1148">M1037</f>
        <v>% of population with at least 1 dose</v>
      </c>
      <c r="E1060" s="53" t="str">
        <f t="shared" ref="E1060:E1081" si="1149">N1037</f>
        <v>2 doses</v>
      </c>
      <c r="F1060" s="53" t="str">
        <f>P1037</f>
        <v>3 doses</v>
      </c>
      <c r="G1060" s="53" t="str">
        <f t="shared" ref="G1060:G1081" si="1150">O1037</f>
        <v>% of population fully vaccinated</v>
      </c>
      <c r="H1060" s="53" t="str">
        <f t="shared" ref="H1060:H1081" si="1151">Q1037</f>
        <v>Total administered</v>
      </c>
      <c r="J1060" s="25" t="s">
        <v>305</v>
      </c>
      <c r="K1060" s="25" t="s">
        <v>2</v>
      </c>
      <c r="L1060" s="25" t="s">
        <v>368</v>
      </c>
      <c r="M1060" s="25" t="s">
        <v>306</v>
      </c>
      <c r="N1060" s="25" t="s">
        <v>369</v>
      </c>
      <c r="O1060" s="25" t="s">
        <v>307</v>
      </c>
      <c r="P1060" s="25" t="s">
        <v>389</v>
      </c>
      <c r="Q1060" s="25" t="s">
        <v>304</v>
      </c>
      <c r="S1060" s="53" t="s">
        <v>305</v>
      </c>
      <c r="T1060" s="53" t="s">
        <v>302</v>
      </c>
      <c r="U1060" s="53" t="s">
        <v>303</v>
      </c>
      <c r="V1060" s="53" t="s">
        <v>390</v>
      </c>
      <c r="W1060" s="53" t="s">
        <v>304</v>
      </c>
      <c r="X1060" s="53" t="s">
        <v>335</v>
      </c>
      <c r="Y1060" s="53" t="s">
        <v>336</v>
      </c>
      <c r="Z1060" s="53" t="s">
        <v>337</v>
      </c>
      <c r="AA1060" s="53" t="s">
        <v>391</v>
      </c>
      <c r="AC1060" s="49" t="s">
        <v>365</v>
      </c>
      <c r="AD1060" s="64"/>
      <c r="AE1060" s="47" t="str">
        <f t="shared" ref="AE1060:AE1079" si="1152">J1060</f>
        <v>Age group</v>
      </c>
      <c r="AF1060" s="47" t="str">
        <f t="shared" ref="AF1060:AF1079" si="1153">K1060</f>
        <v>Population</v>
      </c>
      <c r="AG1060" s="47" t="str">
        <f t="shared" ref="AG1060:AG1079" si="1154">L1060</f>
        <v>At least 1 dose</v>
      </c>
      <c r="AH1060" s="47" t="str">
        <f t="shared" ref="AH1060:AH1079" si="1155">N1060</f>
        <v>2 doses</v>
      </c>
      <c r="AI1060" s="47" t="s">
        <v>334</v>
      </c>
      <c r="AJ1060" s="47" t="str">
        <f t="shared" ref="AJ1060:AJ1079" si="1156">T1060</f>
        <v>Dose 1</v>
      </c>
      <c r="AK1060" s="47" t="str">
        <f t="shared" ref="AK1060:AK1079" si="1157">U1060</f>
        <v>Dose 2</v>
      </c>
    </row>
    <row r="1061" spans="1:37" s="35" customFormat="1" ht="15" thickBot="1" x14ac:dyDescent="0.4">
      <c r="A1061" s="54" t="str">
        <f>J1038</f>
        <v>00-11</v>
      </c>
      <c r="B1061" s="55">
        <f>K1038</f>
        <v>660747</v>
      </c>
      <c r="C1061" s="55">
        <f t="shared" si="1147"/>
        <v>0</v>
      </c>
      <c r="D1061" s="55">
        <f t="shared" si="1148"/>
        <v>0</v>
      </c>
      <c r="E1061" s="55">
        <f t="shared" si="1149"/>
        <v>0</v>
      </c>
      <c r="F1061" s="55">
        <f>P1038</f>
        <v>0</v>
      </c>
      <c r="G1061" s="55">
        <f t="shared" si="1150"/>
        <v>0</v>
      </c>
      <c r="H1061" s="55">
        <f t="shared" si="1151"/>
        <v>0</v>
      </c>
      <c r="J1061" s="75" t="s">
        <v>308</v>
      </c>
      <c r="K1061" s="22">
        <v>660747</v>
      </c>
      <c r="L1061" s="75">
        <v>0</v>
      </c>
      <c r="M1061" s="75">
        <v>0</v>
      </c>
      <c r="N1061" s="75">
        <v>0</v>
      </c>
      <c r="O1061" s="75">
        <v>0</v>
      </c>
      <c r="P1061" s="75">
        <v>0</v>
      </c>
      <c r="Q1061" s="75">
        <v>0</v>
      </c>
      <c r="S1061" s="54" t="str">
        <f t="shared" ref="S1061:S1081" si="1158">A1061</f>
        <v>00-11</v>
      </c>
      <c r="T1061" s="55">
        <f t="shared" ref="T1061:T1079" si="1159">L1061-C1061</f>
        <v>0</v>
      </c>
      <c r="U1061" s="55">
        <f t="shared" ref="U1061:U1081" si="1160">N1061-E1061</f>
        <v>0</v>
      </c>
      <c r="V1061" s="55">
        <f t="shared" ref="V1061" si="1161">P1061-F1061</f>
        <v>0</v>
      </c>
      <c r="W1061" s="55">
        <f t="shared" ref="W1061:W1081" si="1162">Q1061-H1061</f>
        <v>0</v>
      </c>
      <c r="X1061" s="58">
        <f t="shared" ref="X1061:X1081" si="1163">T1061/T$299</f>
        <v>0</v>
      </c>
      <c r="Y1061" s="55">
        <f t="shared" ref="Y1061:Y1081" si="1164">T1061/$AB1061</f>
        <v>0</v>
      </c>
      <c r="Z1061" s="55">
        <f t="shared" ref="Z1061:Z1081" si="1165">U1061/$AB1061</f>
        <v>0</v>
      </c>
      <c r="AA1061" s="55">
        <f t="shared" ref="AA1061:AA1081" si="1166">V1061/$AB1061</f>
        <v>0</v>
      </c>
      <c r="AB1061" s="35">
        <f>IF(DATEDIF(A1059,J1059,"D")&lt;1,1,DATEDIF(A1059,J1059,"D"))</f>
        <v>1</v>
      </c>
      <c r="AC1061" s="51" t="s">
        <v>366</v>
      </c>
      <c r="AD1061" s="2">
        <v>0.7</v>
      </c>
      <c r="AE1061" s="47" t="str">
        <f t="shared" si="1152"/>
        <v>00-11</v>
      </c>
      <c r="AF1061" s="45">
        <f t="shared" si="1153"/>
        <v>660747</v>
      </c>
      <c r="AG1061" s="45">
        <f t="shared" si="1154"/>
        <v>0</v>
      </c>
      <c r="AH1061" s="45">
        <f t="shared" si="1155"/>
        <v>0</v>
      </c>
      <c r="AI1061" s="45">
        <f t="shared" ref="AI1061:AI1079" si="1167">AG1061-AH1061</f>
        <v>0</v>
      </c>
      <c r="AJ1061" s="1">
        <f t="shared" si="1156"/>
        <v>0</v>
      </c>
      <c r="AK1061" s="1">
        <f t="shared" si="1157"/>
        <v>0</v>
      </c>
    </row>
    <row r="1062" spans="1:37" s="35" customFormat="1" ht="15" thickBot="1" x14ac:dyDescent="0.4">
      <c r="A1062" s="54" t="str">
        <f t="shared" ref="A1062:A1081" si="1168">J1039</f>
        <v>12-18</v>
      </c>
      <c r="B1062" s="55">
        <f t="shared" ref="B1062:B1081" si="1169">K1039</f>
        <v>162530</v>
      </c>
      <c r="C1062" s="60">
        <f t="shared" si="1147"/>
        <v>127817</v>
      </c>
      <c r="D1062" s="55">
        <f t="shared" si="1148"/>
        <v>78.599999999999994</v>
      </c>
      <c r="E1062" s="60">
        <f t="shared" si="1149"/>
        <v>107327</v>
      </c>
      <c r="F1062" s="55">
        <f t="shared" ref="F1062:F1081" si="1170">P1039</f>
        <v>126</v>
      </c>
      <c r="G1062" s="55">
        <f t="shared" si="1150"/>
        <v>66</v>
      </c>
      <c r="H1062" s="55">
        <f t="shared" si="1151"/>
        <v>235270</v>
      </c>
      <c r="J1062" s="92" t="s">
        <v>392</v>
      </c>
      <c r="K1062" s="24">
        <v>162530</v>
      </c>
      <c r="L1062" s="24">
        <v>128110</v>
      </c>
      <c r="M1062" s="76">
        <v>78.8</v>
      </c>
      <c r="N1062" s="24">
        <v>107690</v>
      </c>
      <c r="O1062" s="76">
        <v>66.3</v>
      </c>
      <c r="P1062" s="76">
        <v>128</v>
      </c>
      <c r="Q1062" s="24">
        <v>235928</v>
      </c>
      <c r="S1062" s="59" t="str">
        <f t="shared" si="1158"/>
        <v>12-18</v>
      </c>
      <c r="T1062" s="60">
        <f t="shared" si="1159"/>
        <v>293</v>
      </c>
      <c r="U1062" s="60">
        <f t="shared" si="1160"/>
        <v>363</v>
      </c>
      <c r="V1062" s="60">
        <f>P1062-F1062</f>
        <v>2</v>
      </c>
      <c r="W1062" s="60">
        <f t="shared" si="1162"/>
        <v>658</v>
      </c>
      <c r="X1062" s="61">
        <f t="shared" si="1163"/>
        <v>2.6525439072967592E-2</v>
      </c>
      <c r="Y1062" s="60">
        <f t="shared" si="1164"/>
        <v>293</v>
      </c>
      <c r="Z1062" s="60">
        <f t="shared" si="1165"/>
        <v>363</v>
      </c>
      <c r="AA1062" s="60">
        <f t="shared" si="1166"/>
        <v>2</v>
      </c>
      <c r="AB1062" s="35">
        <f>AB1061</f>
        <v>1</v>
      </c>
      <c r="AC1062" s="50">
        <f>C1080/B1080</f>
        <v>0.85307885375178805</v>
      </c>
      <c r="AD1062" s="2">
        <f>AC1062/AD1061</f>
        <v>1.2186840767882687</v>
      </c>
      <c r="AE1062" s="47" t="str">
        <f t="shared" si="1152"/>
        <v>12-18</v>
      </c>
      <c r="AF1062" s="45">
        <f t="shared" si="1153"/>
        <v>162530</v>
      </c>
      <c r="AG1062" s="45">
        <f t="shared" si="1154"/>
        <v>128110</v>
      </c>
      <c r="AH1062" s="45">
        <f t="shared" si="1155"/>
        <v>107690</v>
      </c>
      <c r="AI1062" s="45">
        <f t="shared" si="1167"/>
        <v>20420</v>
      </c>
      <c r="AJ1062" s="1">
        <f t="shared" si="1156"/>
        <v>293</v>
      </c>
      <c r="AK1062" s="1">
        <f t="shared" si="1157"/>
        <v>363</v>
      </c>
    </row>
    <row r="1063" spans="1:37" s="35" customFormat="1" ht="15" thickBot="1" x14ac:dyDescent="0.4">
      <c r="A1063" s="54" t="str">
        <f t="shared" si="1168"/>
        <v>15-19</v>
      </c>
      <c r="B1063" s="55">
        <f t="shared" si="1169"/>
        <v>256743</v>
      </c>
      <c r="C1063" s="60">
        <f t="shared" si="1147"/>
        <v>204173</v>
      </c>
      <c r="D1063" s="55">
        <f t="shared" si="1148"/>
        <v>79.5</v>
      </c>
      <c r="E1063" s="60">
        <f t="shared" si="1149"/>
        <v>173449</v>
      </c>
      <c r="F1063" s="55">
        <f t="shared" si="1170"/>
        <v>356</v>
      </c>
      <c r="G1063" s="55">
        <f t="shared" si="1150"/>
        <v>67.599999999999994</v>
      </c>
      <c r="H1063" s="55">
        <f t="shared" si="1151"/>
        <v>377978</v>
      </c>
      <c r="J1063" s="75" t="s">
        <v>309</v>
      </c>
      <c r="K1063" s="22">
        <v>256743</v>
      </c>
      <c r="L1063" s="22">
        <v>204680</v>
      </c>
      <c r="M1063" s="75">
        <v>79.7</v>
      </c>
      <c r="N1063" s="22">
        <v>174125</v>
      </c>
      <c r="O1063" s="75">
        <v>67.8</v>
      </c>
      <c r="P1063" s="75">
        <v>361</v>
      </c>
      <c r="Q1063" s="22">
        <v>379166</v>
      </c>
      <c r="S1063" s="54" t="str">
        <f t="shared" si="1158"/>
        <v>15-19</v>
      </c>
      <c r="T1063" s="60">
        <f t="shared" si="1159"/>
        <v>507</v>
      </c>
      <c r="U1063" s="60">
        <f t="shared" si="1160"/>
        <v>676</v>
      </c>
      <c r="V1063" s="60">
        <f>P1063-F1063</f>
        <v>5</v>
      </c>
      <c r="W1063" s="60">
        <f t="shared" si="1162"/>
        <v>1188</v>
      </c>
      <c r="X1063" s="61">
        <f t="shared" si="1163"/>
        <v>4.5898967952199894E-2</v>
      </c>
      <c r="Y1063" s="60">
        <f t="shared" si="1164"/>
        <v>507</v>
      </c>
      <c r="Z1063" s="60">
        <f t="shared" si="1165"/>
        <v>676</v>
      </c>
      <c r="AA1063" s="60">
        <f t="shared" si="1166"/>
        <v>5</v>
      </c>
      <c r="AB1063" s="35">
        <f t="shared" ref="AB1063:AB1081" si="1171">AB1062</f>
        <v>1</v>
      </c>
      <c r="AC1063" s="52" t="s">
        <v>367</v>
      </c>
      <c r="AD1063" s="2">
        <v>0.7</v>
      </c>
      <c r="AE1063" s="47" t="str">
        <f t="shared" si="1152"/>
        <v>15-19</v>
      </c>
      <c r="AF1063" s="45">
        <f t="shared" si="1153"/>
        <v>256743</v>
      </c>
      <c r="AG1063" s="45">
        <f t="shared" si="1154"/>
        <v>204680</v>
      </c>
      <c r="AH1063" s="45">
        <f t="shared" si="1155"/>
        <v>174125</v>
      </c>
      <c r="AI1063" s="45">
        <f t="shared" si="1167"/>
        <v>30555</v>
      </c>
      <c r="AJ1063" s="1">
        <f t="shared" si="1156"/>
        <v>507</v>
      </c>
      <c r="AK1063" s="1">
        <f t="shared" si="1157"/>
        <v>676</v>
      </c>
    </row>
    <row r="1064" spans="1:37" s="35" customFormat="1" ht="15" thickBot="1" x14ac:dyDescent="0.4">
      <c r="A1064" s="54" t="str">
        <f t="shared" si="1168"/>
        <v>20-24</v>
      </c>
      <c r="B1064" s="55">
        <f t="shared" si="1169"/>
        <v>277328</v>
      </c>
      <c r="C1064" s="55">
        <f t="shared" si="1147"/>
        <v>216031</v>
      </c>
      <c r="D1064" s="55">
        <f t="shared" si="1148"/>
        <v>77.900000000000006</v>
      </c>
      <c r="E1064" s="55">
        <f t="shared" si="1149"/>
        <v>177612</v>
      </c>
      <c r="F1064" s="55">
        <f t="shared" si="1170"/>
        <v>615</v>
      </c>
      <c r="G1064" s="55">
        <f t="shared" si="1150"/>
        <v>64</v>
      </c>
      <c r="H1064" s="55">
        <f t="shared" si="1151"/>
        <v>394258</v>
      </c>
      <c r="J1064" s="76" t="s">
        <v>310</v>
      </c>
      <c r="K1064" s="24">
        <v>277328</v>
      </c>
      <c r="L1064" s="24">
        <v>216570</v>
      </c>
      <c r="M1064" s="76">
        <v>78.099999999999994</v>
      </c>
      <c r="N1064" s="24">
        <v>178414</v>
      </c>
      <c r="O1064" s="76">
        <v>64.3</v>
      </c>
      <c r="P1064" s="76">
        <v>622</v>
      </c>
      <c r="Q1064" s="24">
        <v>395606</v>
      </c>
      <c r="S1064" s="57" t="str">
        <f t="shared" si="1158"/>
        <v>20-24</v>
      </c>
      <c r="T1064" s="56">
        <f t="shared" si="1159"/>
        <v>539</v>
      </c>
      <c r="U1064" s="56">
        <f t="shared" si="1160"/>
        <v>802</v>
      </c>
      <c r="V1064" s="55">
        <f t="shared" ref="V1064:V1078" si="1172">P1064-F1064</f>
        <v>7</v>
      </c>
      <c r="W1064" s="56">
        <f t="shared" si="1162"/>
        <v>1348</v>
      </c>
      <c r="X1064" s="62">
        <f t="shared" si="1163"/>
        <v>4.8795944233206594E-2</v>
      </c>
      <c r="Y1064" s="55">
        <f t="shared" si="1164"/>
        <v>539</v>
      </c>
      <c r="Z1064" s="55">
        <f t="shared" si="1165"/>
        <v>802</v>
      </c>
      <c r="AA1064" s="55">
        <f t="shared" si="1166"/>
        <v>7</v>
      </c>
      <c r="AB1064" s="35">
        <f t="shared" si="1171"/>
        <v>1</v>
      </c>
      <c r="AC1064" s="50">
        <f>E1080/B1080</f>
        <v>0.76038807382867957</v>
      </c>
      <c r="AD1064" s="2">
        <f>AC1064/AD1063</f>
        <v>1.0862686768981138</v>
      </c>
      <c r="AE1064" s="47" t="str">
        <f t="shared" si="1152"/>
        <v>20-24</v>
      </c>
      <c r="AF1064" s="45">
        <f t="shared" si="1153"/>
        <v>277328</v>
      </c>
      <c r="AG1064" s="45">
        <f t="shared" si="1154"/>
        <v>216570</v>
      </c>
      <c r="AH1064" s="45">
        <f t="shared" si="1155"/>
        <v>178414</v>
      </c>
      <c r="AI1064" s="45">
        <f t="shared" si="1167"/>
        <v>38156</v>
      </c>
      <c r="AJ1064" s="1">
        <f t="shared" si="1156"/>
        <v>539</v>
      </c>
      <c r="AK1064" s="1">
        <f t="shared" si="1157"/>
        <v>802</v>
      </c>
    </row>
    <row r="1065" spans="1:37" s="35" customFormat="1" ht="15" thickBot="1" x14ac:dyDescent="0.4">
      <c r="A1065" s="54" t="str">
        <f t="shared" si="1168"/>
        <v>25-29</v>
      </c>
      <c r="B1065" s="55">
        <f t="shared" si="1169"/>
        <v>314508</v>
      </c>
      <c r="C1065" s="55">
        <f t="shared" si="1147"/>
        <v>235457</v>
      </c>
      <c r="D1065" s="55">
        <f t="shared" si="1148"/>
        <v>74.900000000000006</v>
      </c>
      <c r="E1065" s="55">
        <f t="shared" si="1149"/>
        <v>196670</v>
      </c>
      <c r="F1065" s="55">
        <f t="shared" si="1170"/>
        <v>927</v>
      </c>
      <c r="G1065" s="55">
        <f t="shared" si="1150"/>
        <v>62.5</v>
      </c>
      <c r="H1065" s="55">
        <f t="shared" si="1151"/>
        <v>433054</v>
      </c>
      <c r="J1065" s="75" t="s">
        <v>311</v>
      </c>
      <c r="K1065" s="22">
        <v>314508</v>
      </c>
      <c r="L1065" s="22">
        <v>236098</v>
      </c>
      <c r="M1065" s="75">
        <v>75.099999999999994</v>
      </c>
      <c r="N1065" s="22">
        <v>197575</v>
      </c>
      <c r="O1065" s="75">
        <v>62.8</v>
      </c>
      <c r="P1065" s="75">
        <v>945</v>
      </c>
      <c r="Q1065" s="22">
        <v>434618</v>
      </c>
      <c r="S1065" s="54" t="str">
        <f t="shared" si="1158"/>
        <v>25-29</v>
      </c>
      <c r="T1065" s="55">
        <f t="shared" si="1159"/>
        <v>641</v>
      </c>
      <c r="U1065" s="55">
        <f t="shared" si="1160"/>
        <v>905</v>
      </c>
      <c r="V1065" s="55">
        <f t="shared" si="1172"/>
        <v>18</v>
      </c>
      <c r="W1065" s="55">
        <f t="shared" si="1162"/>
        <v>1564</v>
      </c>
      <c r="X1065" s="58">
        <f t="shared" si="1163"/>
        <v>5.8030056128915444E-2</v>
      </c>
      <c r="Y1065" s="55">
        <f t="shared" si="1164"/>
        <v>641</v>
      </c>
      <c r="Z1065" s="55">
        <f t="shared" si="1165"/>
        <v>905</v>
      </c>
      <c r="AA1065" s="55">
        <f t="shared" si="1166"/>
        <v>18</v>
      </c>
      <c r="AB1065" s="35">
        <f t="shared" si="1171"/>
        <v>1</v>
      </c>
      <c r="AC1065" s="49" t="s">
        <v>363</v>
      </c>
      <c r="AE1065" s="47" t="str">
        <f t="shared" si="1152"/>
        <v>25-29</v>
      </c>
      <c r="AF1065" s="45">
        <f t="shared" si="1153"/>
        <v>314508</v>
      </c>
      <c r="AG1065" s="45">
        <f t="shared" si="1154"/>
        <v>236098</v>
      </c>
      <c r="AH1065" s="45">
        <f t="shared" si="1155"/>
        <v>197575</v>
      </c>
      <c r="AI1065" s="45">
        <f t="shared" si="1167"/>
        <v>38523</v>
      </c>
      <c r="AJ1065" s="1">
        <f t="shared" si="1156"/>
        <v>641</v>
      </c>
      <c r="AK1065" s="1">
        <f t="shared" si="1157"/>
        <v>905</v>
      </c>
    </row>
    <row r="1066" spans="1:37" s="35" customFormat="1" ht="15" thickBot="1" x14ac:dyDescent="0.4">
      <c r="A1066" s="54" t="str">
        <f t="shared" si="1168"/>
        <v>30-34</v>
      </c>
      <c r="B1066" s="55">
        <f t="shared" si="1169"/>
        <v>356228</v>
      </c>
      <c r="C1066" s="55">
        <f t="shared" si="1147"/>
        <v>273725</v>
      </c>
      <c r="D1066" s="55">
        <f t="shared" si="1148"/>
        <v>76.8</v>
      </c>
      <c r="E1066" s="55">
        <f t="shared" si="1149"/>
        <v>234017</v>
      </c>
      <c r="F1066" s="55">
        <f t="shared" si="1170"/>
        <v>1521</v>
      </c>
      <c r="G1066" s="55">
        <f t="shared" si="1150"/>
        <v>65.7</v>
      </c>
      <c r="H1066" s="55">
        <f t="shared" si="1151"/>
        <v>509263</v>
      </c>
      <c r="J1066" s="76" t="s">
        <v>312</v>
      </c>
      <c r="K1066" s="24">
        <v>356228</v>
      </c>
      <c r="L1066" s="24">
        <v>274458</v>
      </c>
      <c r="M1066" s="76">
        <v>77</v>
      </c>
      <c r="N1066" s="24">
        <v>234997</v>
      </c>
      <c r="O1066" s="76">
        <v>66</v>
      </c>
      <c r="P1066" s="24">
        <v>1544</v>
      </c>
      <c r="Q1066" s="24">
        <v>510999</v>
      </c>
      <c r="S1066" s="57" t="str">
        <f t="shared" si="1158"/>
        <v>30-34</v>
      </c>
      <c r="T1066" s="56">
        <f t="shared" si="1159"/>
        <v>733</v>
      </c>
      <c r="U1066" s="56">
        <f t="shared" si="1160"/>
        <v>980</v>
      </c>
      <c r="V1066" s="55">
        <f t="shared" si="1172"/>
        <v>23</v>
      </c>
      <c r="W1066" s="56">
        <f t="shared" si="1162"/>
        <v>1736</v>
      </c>
      <c r="X1066" s="62">
        <f t="shared" si="1163"/>
        <v>6.6358862936809704E-2</v>
      </c>
      <c r="Y1066" s="55">
        <f t="shared" si="1164"/>
        <v>733</v>
      </c>
      <c r="Z1066" s="55">
        <f t="shared" si="1165"/>
        <v>980</v>
      </c>
      <c r="AA1066" s="55">
        <f t="shared" si="1166"/>
        <v>23</v>
      </c>
      <c r="AB1066" s="35">
        <f t="shared" si="1171"/>
        <v>1</v>
      </c>
      <c r="AC1066" s="51" t="s">
        <v>366</v>
      </c>
      <c r="AD1066" s="2">
        <v>0.7</v>
      </c>
      <c r="AE1066" s="47" t="str">
        <f t="shared" si="1152"/>
        <v>30-34</v>
      </c>
      <c r="AF1066" s="45">
        <f t="shared" si="1153"/>
        <v>356228</v>
      </c>
      <c r="AG1066" s="45">
        <f t="shared" si="1154"/>
        <v>274458</v>
      </c>
      <c r="AH1066" s="45">
        <f t="shared" si="1155"/>
        <v>234997</v>
      </c>
      <c r="AI1066" s="45">
        <f t="shared" si="1167"/>
        <v>39461</v>
      </c>
      <c r="AJ1066" s="1">
        <f t="shared" si="1156"/>
        <v>733</v>
      </c>
      <c r="AK1066" s="1">
        <f t="shared" si="1157"/>
        <v>980</v>
      </c>
    </row>
    <row r="1067" spans="1:37" s="35" customFormat="1" ht="15" thickBot="1" x14ac:dyDescent="0.4">
      <c r="A1067" s="54" t="str">
        <f t="shared" si="1168"/>
        <v>35-39</v>
      </c>
      <c r="B1067" s="55">
        <f t="shared" si="1169"/>
        <v>359302</v>
      </c>
      <c r="C1067" s="55">
        <f t="shared" si="1147"/>
        <v>289630</v>
      </c>
      <c r="D1067" s="55">
        <f t="shared" si="1148"/>
        <v>80.599999999999994</v>
      </c>
      <c r="E1067" s="55">
        <f t="shared" si="1149"/>
        <v>252993</v>
      </c>
      <c r="F1067" s="55">
        <f t="shared" si="1170"/>
        <v>2670</v>
      </c>
      <c r="G1067" s="55">
        <f t="shared" si="1150"/>
        <v>70.400000000000006</v>
      </c>
      <c r="H1067" s="55">
        <f t="shared" si="1151"/>
        <v>545293</v>
      </c>
      <c r="J1067" s="75" t="s">
        <v>313</v>
      </c>
      <c r="K1067" s="22">
        <v>359302</v>
      </c>
      <c r="L1067" s="22">
        <v>290284</v>
      </c>
      <c r="M1067" s="75">
        <v>80.8</v>
      </c>
      <c r="N1067" s="22">
        <v>253944</v>
      </c>
      <c r="O1067" s="75">
        <v>70.7</v>
      </c>
      <c r="P1067" s="22">
        <v>2709</v>
      </c>
      <c r="Q1067" s="22">
        <v>546937</v>
      </c>
      <c r="S1067" s="54" t="str">
        <f t="shared" si="1158"/>
        <v>35-39</v>
      </c>
      <c r="T1067" s="55">
        <f t="shared" si="1159"/>
        <v>654</v>
      </c>
      <c r="U1067" s="55">
        <f t="shared" si="1160"/>
        <v>951</v>
      </c>
      <c r="V1067" s="55">
        <f t="shared" si="1172"/>
        <v>39</v>
      </c>
      <c r="W1067" s="55">
        <f t="shared" si="1162"/>
        <v>1644</v>
      </c>
      <c r="X1067" s="58">
        <f t="shared" si="1163"/>
        <v>5.9206952743074415E-2</v>
      </c>
      <c r="Y1067" s="55">
        <f t="shared" si="1164"/>
        <v>654</v>
      </c>
      <c r="Z1067" s="55">
        <f t="shared" si="1165"/>
        <v>951</v>
      </c>
      <c r="AA1067" s="55">
        <f t="shared" si="1166"/>
        <v>39</v>
      </c>
      <c r="AB1067" s="35">
        <f t="shared" si="1171"/>
        <v>1</v>
      </c>
      <c r="AC1067" s="50">
        <f>C1081/B1081</f>
        <v>0.72560628528046967</v>
      </c>
      <c r="AD1067" s="2">
        <f>AC1067/AD1066</f>
        <v>1.0365804075435281</v>
      </c>
      <c r="AE1067" s="47" t="str">
        <f t="shared" si="1152"/>
        <v>35-39</v>
      </c>
      <c r="AF1067" s="45">
        <f t="shared" si="1153"/>
        <v>359302</v>
      </c>
      <c r="AG1067" s="45">
        <f t="shared" si="1154"/>
        <v>290284</v>
      </c>
      <c r="AH1067" s="45">
        <f t="shared" si="1155"/>
        <v>253944</v>
      </c>
      <c r="AI1067" s="45">
        <f t="shared" si="1167"/>
        <v>36340</v>
      </c>
      <c r="AJ1067" s="1">
        <f t="shared" si="1156"/>
        <v>654</v>
      </c>
      <c r="AK1067" s="1">
        <f t="shared" si="1157"/>
        <v>951</v>
      </c>
    </row>
    <row r="1068" spans="1:37" s="35" customFormat="1" ht="15" thickBot="1" x14ac:dyDescent="0.4">
      <c r="A1068" s="54" t="str">
        <f t="shared" si="1168"/>
        <v>40-44</v>
      </c>
      <c r="B1068" s="55">
        <f t="shared" si="1169"/>
        <v>319889</v>
      </c>
      <c r="C1068" s="55">
        <f t="shared" si="1147"/>
        <v>266130</v>
      </c>
      <c r="D1068" s="55">
        <f t="shared" si="1148"/>
        <v>83.2</v>
      </c>
      <c r="E1068" s="55">
        <f t="shared" si="1149"/>
        <v>238245</v>
      </c>
      <c r="F1068" s="55">
        <f t="shared" si="1170"/>
        <v>13465</v>
      </c>
      <c r="G1068" s="55">
        <f t="shared" si="1150"/>
        <v>74.5</v>
      </c>
      <c r="H1068" s="55">
        <f t="shared" si="1151"/>
        <v>517840</v>
      </c>
      <c r="J1068" s="76" t="s">
        <v>314</v>
      </c>
      <c r="K1068" s="24">
        <v>319889</v>
      </c>
      <c r="L1068" s="24">
        <v>266629</v>
      </c>
      <c r="M1068" s="76">
        <v>83.3</v>
      </c>
      <c r="N1068" s="24">
        <v>239031</v>
      </c>
      <c r="O1068" s="76">
        <v>74.7</v>
      </c>
      <c r="P1068" s="24">
        <v>13670</v>
      </c>
      <c r="Q1068" s="24">
        <v>519330</v>
      </c>
      <c r="S1068" s="57" t="str">
        <f t="shared" si="1158"/>
        <v>40-44</v>
      </c>
      <c r="T1068" s="56">
        <f t="shared" si="1159"/>
        <v>499</v>
      </c>
      <c r="U1068" s="56">
        <f t="shared" si="1160"/>
        <v>786</v>
      </c>
      <c r="V1068" s="55">
        <f t="shared" si="1172"/>
        <v>205</v>
      </c>
      <c r="W1068" s="56">
        <f t="shared" si="1162"/>
        <v>1490</v>
      </c>
      <c r="X1068" s="62">
        <f t="shared" si="1163"/>
        <v>4.5174723881948216E-2</v>
      </c>
      <c r="Y1068" s="55">
        <f t="shared" si="1164"/>
        <v>499</v>
      </c>
      <c r="Z1068" s="55">
        <f t="shared" si="1165"/>
        <v>786</v>
      </c>
      <c r="AA1068" s="55">
        <f t="shared" si="1166"/>
        <v>205</v>
      </c>
      <c r="AB1068" s="35">
        <f t="shared" si="1171"/>
        <v>1</v>
      </c>
      <c r="AC1068" s="52" t="s">
        <v>367</v>
      </c>
      <c r="AD1068" s="2">
        <v>0.7</v>
      </c>
      <c r="AE1068" s="47" t="str">
        <f t="shared" si="1152"/>
        <v>40-44</v>
      </c>
      <c r="AF1068" s="45">
        <f t="shared" si="1153"/>
        <v>319889</v>
      </c>
      <c r="AG1068" s="45">
        <f t="shared" si="1154"/>
        <v>266629</v>
      </c>
      <c r="AH1068" s="45">
        <f t="shared" si="1155"/>
        <v>239031</v>
      </c>
      <c r="AI1068" s="45">
        <f t="shared" si="1167"/>
        <v>27598</v>
      </c>
      <c r="AJ1068" s="1">
        <f t="shared" si="1156"/>
        <v>499</v>
      </c>
      <c r="AK1068" s="1">
        <f t="shared" si="1157"/>
        <v>786</v>
      </c>
    </row>
    <row r="1069" spans="1:37" s="35" customFormat="1" ht="15" thickBot="1" x14ac:dyDescent="0.4">
      <c r="A1069" s="54" t="str">
        <f t="shared" si="1168"/>
        <v>45-49</v>
      </c>
      <c r="B1069" s="55">
        <f t="shared" si="1169"/>
        <v>288547</v>
      </c>
      <c r="C1069" s="55">
        <f t="shared" si="1147"/>
        <v>243456</v>
      </c>
      <c r="D1069" s="55">
        <f t="shared" si="1148"/>
        <v>84.4</v>
      </c>
      <c r="E1069" s="55">
        <f t="shared" si="1149"/>
        <v>221008</v>
      </c>
      <c r="F1069" s="55">
        <f t="shared" si="1170"/>
        <v>14768</v>
      </c>
      <c r="G1069" s="55">
        <f t="shared" si="1150"/>
        <v>76.599999999999994</v>
      </c>
      <c r="H1069" s="55">
        <f t="shared" si="1151"/>
        <v>479232</v>
      </c>
      <c r="J1069" s="75" t="s">
        <v>315</v>
      </c>
      <c r="K1069" s="22">
        <v>288547</v>
      </c>
      <c r="L1069" s="22">
        <v>243876</v>
      </c>
      <c r="M1069" s="75">
        <v>84.5</v>
      </c>
      <c r="N1069" s="22">
        <v>221636</v>
      </c>
      <c r="O1069" s="75">
        <v>76.8</v>
      </c>
      <c r="P1069" s="22">
        <v>14962</v>
      </c>
      <c r="Q1069" s="22">
        <v>480474</v>
      </c>
      <c r="S1069" s="54" t="str">
        <f t="shared" si="1158"/>
        <v>45-49</v>
      </c>
      <c r="T1069" s="55">
        <f t="shared" si="1159"/>
        <v>420</v>
      </c>
      <c r="U1069" s="55">
        <f t="shared" si="1160"/>
        <v>628</v>
      </c>
      <c r="V1069" s="55">
        <f t="shared" si="1172"/>
        <v>194</v>
      </c>
      <c r="W1069" s="55">
        <f t="shared" si="1162"/>
        <v>1242</v>
      </c>
      <c r="X1069" s="58">
        <f t="shared" si="1163"/>
        <v>3.8022813688212927E-2</v>
      </c>
      <c r="Y1069" s="55">
        <f t="shared" si="1164"/>
        <v>420</v>
      </c>
      <c r="Z1069" s="55">
        <f t="shared" si="1165"/>
        <v>628</v>
      </c>
      <c r="AA1069" s="55">
        <f t="shared" si="1166"/>
        <v>194</v>
      </c>
      <c r="AB1069" s="35">
        <f t="shared" si="1171"/>
        <v>1</v>
      </c>
      <c r="AC1069" s="50">
        <f>E1081/B1081</f>
        <v>0.64676596213336068</v>
      </c>
      <c r="AD1069" s="2">
        <f>AC1069/AD1068</f>
        <v>0.92395137447622966</v>
      </c>
      <c r="AE1069" s="47" t="str">
        <f t="shared" si="1152"/>
        <v>45-49</v>
      </c>
      <c r="AF1069" s="45">
        <f t="shared" si="1153"/>
        <v>288547</v>
      </c>
      <c r="AG1069" s="45">
        <f t="shared" si="1154"/>
        <v>243876</v>
      </c>
      <c r="AH1069" s="45">
        <f t="shared" si="1155"/>
        <v>221636</v>
      </c>
      <c r="AI1069" s="45">
        <f t="shared" si="1167"/>
        <v>22240</v>
      </c>
      <c r="AJ1069" s="1">
        <f t="shared" si="1156"/>
        <v>420</v>
      </c>
      <c r="AK1069" s="1">
        <f t="shared" si="1157"/>
        <v>628</v>
      </c>
    </row>
    <row r="1070" spans="1:37" s="35" customFormat="1" ht="15" thickBot="1" x14ac:dyDescent="0.4">
      <c r="A1070" s="54" t="str">
        <f t="shared" si="1168"/>
        <v>50-54</v>
      </c>
      <c r="B1070" s="55">
        <f t="shared" si="1169"/>
        <v>266491</v>
      </c>
      <c r="C1070" s="55">
        <f t="shared" si="1147"/>
        <v>230986</v>
      </c>
      <c r="D1070" s="55">
        <f t="shared" si="1148"/>
        <v>86.7</v>
      </c>
      <c r="E1070" s="55">
        <f t="shared" si="1149"/>
        <v>212437</v>
      </c>
      <c r="F1070" s="55">
        <f t="shared" si="1170"/>
        <v>14092</v>
      </c>
      <c r="G1070" s="55">
        <f t="shared" si="1150"/>
        <v>79.7</v>
      </c>
      <c r="H1070" s="55">
        <f t="shared" si="1151"/>
        <v>457515</v>
      </c>
      <c r="J1070" s="76" t="s">
        <v>316</v>
      </c>
      <c r="K1070" s="24">
        <v>266491</v>
      </c>
      <c r="L1070" s="24">
        <v>231301</v>
      </c>
      <c r="M1070" s="76">
        <v>86.8</v>
      </c>
      <c r="N1070" s="24">
        <v>212984</v>
      </c>
      <c r="O1070" s="76">
        <v>79.900000000000006</v>
      </c>
      <c r="P1070" s="24">
        <v>14319</v>
      </c>
      <c r="Q1070" s="24">
        <v>458604</v>
      </c>
      <c r="S1070" s="57" t="str">
        <f t="shared" si="1158"/>
        <v>50-54</v>
      </c>
      <c r="T1070" s="56">
        <f t="shared" si="1159"/>
        <v>315</v>
      </c>
      <c r="U1070" s="56">
        <f t="shared" si="1160"/>
        <v>547</v>
      </c>
      <c r="V1070" s="55">
        <f t="shared" si="1172"/>
        <v>227</v>
      </c>
      <c r="W1070" s="56">
        <f t="shared" si="1162"/>
        <v>1089</v>
      </c>
      <c r="X1070" s="62">
        <f t="shared" si="1163"/>
        <v>2.8517110266159697E-2</v>
      </c>
      <c r="Y1070" s="55">
        <f t="shared" si="1164"/>
        <v>315</v>
      </c>
      <c r="Z1070" s="55">
        <f t="shared" si="1165"/>
        <v>547</v>
      </c>
      <c r="AA1070" s="55">
        <f t="shared" si="1166"/>
        <v>227</v>
      </c>
      <c r="AB1070" s="35">
        <f t="shared" si="1171"/>
        <v>1</v>
      </c>
      <c r="AD1070" s="36"/>
      <c r="AE1070" s="47" t="str">
        <f t="shared" si="1152"/>
        <v>50-54</v>
      </c>
      <c r="AF1070" s="45">
        <f t="shared" si="1153"/>
        <v>266491</v>
      </c>
      <c r="AG1070" s="45">
        <f t="shared" si="1154"/>
        <v>231301</v>
      </c>
      <c r="AH1070" s="45">
        <f t="shared" si="1155"/>
        <v>212984</v>
      </c>
      <c r="AI1070" s="45">
        <f t="shared" si="1167"/>
        <v>18317</v>
      </c>
      <c r="AJ1070" s="1">
        <f t="shared" si="1156"/>
        <v>315</v>
      </c>
      <c r="AK1070" s="1">
        <f t="shared" si="1157"/>
        <v>547</v>
      </c>
    </row>
    <row r="1071" spans="1:37" s="35" customFormat="1" ht="15" thickBot="1" x14ac:dyDescent="0.4">
      <c r="A1071" s="54" t="str">
        <f t="shared" si="1168"/>
        <v>55-59</v>
      </c>
      <c r="B1071" s="55">
        <f t="shared" si="1169"/>
        <v>284260</v>
      </c>
      <c r="C1071" s="55">
        <f t="shared" si="1147"/>
        <v>244497</v>
      </c>
      <c r="D1071" s="55">
        <f t="shared" si="1148"/>
        <v>86</v>
      </c>
      <c r="E1071" s="55">
        <f t="shared" si="1149"/>
        <v>226200</v>
      </c>
      <c r="F1071" s="55">
        <f t="shared" si="1170"/>
        <v>20468</v>
      </c>
      <c r="G1071" s="55">
        <f t="shared" si="1150"/>
        <v>79.599999999999994</v>
      </c>
      <c r="H1071" s="55">
        <f t="shared" si="1151"/>
        <v>491165</v>
      </c>
      <c r="J1071" s="75" t="s">
        <v>317</v>
      </c>
      <c r="K1071" s="22">
        <v>284260</v>
      </c>
      <c r="L1071" s="22">
        <v>244769</v>
      </c>
      <c r="M1071" s="75">
        <v>86.1</v>
      </c>
      <c r="N1071" s="22">
        <v>226654</v>
      </c>
      <c r="O1071" s="75">
        <v>79.7</v>
      </c>
      <c r="P1071" s="22">
        <v>20746</v>
      </c>
      <c r="Q1071" s="22">
        <v>492169</v>
      </c>
      <c r="S1071" s="54" t="str">
        <f t="shared" si="1158"/>
        <v>55-59</v>
      </c>
      <c r="T1071" s="55">
        <f t="shared" si="1159"/>
        <v>272</v>
      </c>
      <c r="U1071" s="55">
        <f t="shared" si="1160"/>
        <v>454</v>
      </c>
      <c r="V1071" s="55">
        <f t="shared" si="1172"/>
        <v>278</v>
      </c>
      <c r="W1071" s="55">
        <f t="shared" si="1162"/>
        <v>1004</v>
      </c>
      <c r="X1071" s="58">
        <f t="shared" si="1163"/>
        <v>2.4624298388556943E-2</v>
      </c>
      <c r="Y1071" s="55">
        <f t="shared" si="1164"/>
        <v>272</v>
      </c>
      <c r="Z1071" s="55">
        <f t="shared" si="1165"/>
        <v>454</v>
      </c>
      <c r="AA1071" s="55">
        <f t="shared" si="1166"/>
        <v>278</v>
      </c>
      <c r="AB1071" s="35">
        <f t="shared" si="1171"/>
        <v>1</v>
      </c>
      <c r="AC1071" s="65">
        <f>J1059</f>
        <v>44481</v>
      </c>
      <c r="AD1071" s="36"/>
      <c r="AE1071" s="47" t="str">
        <f t="shared" si="1152"/>
        <v>55-59</v>
      </c>
      <c r="AF1071" s="45">
        <f t="shared" si="1153"/>
        <v>284260</v>
      </c>
      <c r="AG1071" s="45">
        <f t="shared" si="1154"/>
        <v>244769</v>
      </c>
      <c r="AH1071" s="45">
        <f t="shared" si="1155"/>
        <v>226654</v>
      </c>
      <c r="AI1071" s="45">
        <f t="shared" si="1167"/>
        <v>18115</v>
      </c>
      <c r="AJ1071" s="1">
        <f t="shared" si="1156"/>
        <v>272</v>
      </c>
      <c r="AK1071" s="1">
        <f t="shared" si="1157"/>
        <v>454</v>
      </c>
    </row>
    <row r="1072" spans="1:37" s="35" customFormat="1" ht="15" thickBot="1" x14ac:dyDescent="0.4">
      <c r="A1072" s="54" t="str">
        <f t="shared" si="1168"/>
        <v>60-64</v>
      </c>
      <c r="B1072" s="55">
        <f t="shared" si="1169"/>
        <v>264339</v>
      </c>
      <c r="C1072" s="55">
        <f t="shared" si="1147"/>
        <v>239780</v>
      </c>
      <c r="D1072" s="55">
        <f t="shared" si="1148"/>
        <v>90.7</v>
      </c>
      <c r="E1072" s="55">
        <f t="shared" si="1149"/>
        <v>226301</v>
      </c>
      <c r="F1072" s="55">
        <f t="shared" si="1170"/>
        <v>32734</v>
      </c>
      <c r="G1072" s="55">
        <f t="shared" si="1150"/>
        <v>85.6</v>
      </c>
      <c r="H1072" s="55">
        <f t="shared" si="1151"/>
        <v>498815</v>
      </c>
      <c r="J1072" s="76" t="s">
        <v>318</v>
      </c>
      <c r="K1072" s="24">
        <v>264339</v>
      </c>
      <c r="L1072" s="24">
        <v>240008</v>
      </c>
      <c r="M1072" s="76">
        <v>90.8</v>
      </c>
      <c r="N1072" s="24">
        <v>226682</v>
      </c>
      <c r="O1072" s="76">
        <v>85.8</v>
      </c>
      <c r="P1072" s="24">
        <v>33247</v>
      </c>
      <c r="Q1072" s="24">
        <v>499937</v>
      </c>
      <c r="S1072" s="57" t="str">
        <f t="shared" si="1158"/>
        <v>60-64</v>
      </c>
      <c r="T1072" s="56">
        <f t="shared" si="1159"/>
        <v>228</v>
      </c>
      <c r="U1072" s="56">
        <f t="shared" si="1160"/>
        <v>381</v>
      </c>
      <c r="V1072" s="55">
        <f t="shared" si="1172"/>
        <v>513</v>
      </c>
      <c r="W1072" s="56">
        <f t="shared" si="1162"/>
        <v>1122</v>
      </c>
      <c r="X1072" s="62">
        <f t="shared" si="1163"/>
        <v>2.0640956002172733E-2</v>
      </c>
      <c r="Y1072" s="55">
        <f t="shared" si="1164"/>
        <v>228</v>
      </c>
      <c r="Z1072" s="55">
        <f t="shared" si="1165"/>
        <v>381</v>
      </c>
      <c r="AA1072" s="55">
        <f t="shared" si="1166"/>
        <v>513</v>
      </c>
      <c r="AB1072" s="35">
        <f t="shared" si="1171"/>
        <v>1</v>
      </c>
      <c r="AC1072" s="49" t="s">
        <v>365</v>
      </c>
      <c r="AE1072" s="47" t="str">
        <f t="shared" si="1152"/>
        <v>60-64</v>
      </c>
      <c r="AF1072" s="45">
        <f t="shared" si="1153"/>
        <v>264339</v>
      </c>
      <c r="AG1072" s="45">
        <f t="shared" si="1154"/>
        <v>240008</v>
      </c>
      <c r="AH1072" s="45">
        <f t="shared" si="1155"/>
        <v>226682</v>
      </c>
      <c r="AI1072" s="45">
        <f t="shared" si="1167"/>
        <v>13326</v>
      </c>
      <c r="AJ1072" s="1">
        <f t="shared" si="1156"/>
        <v>228</v>
      </c>
      <c r="AK1072" s="1">
        <f t="shared" si="1157"/>
        <v>381</v>
      </c>
    </row>
    <row r="1073" spans="1:37" s="35" customFormat="1" ht="15" thickBot="1" x14ac:dyDescent="0.4">
      <c r="A1073" s="54" t="str">
        <f t="shared" si="1168"/>
        <v>65-69</v>
      </c>
      <c r="B1073" s="55">
        <f t="shared" si="1169"/>
        <v>210073</v>
      </c>
      <c r="C1073" s="55">
        <f t="shared" si="1147"/>
        <v>197644</v>
      </c>
      <c r="D1073" s="55">
        <f t="shared" si="1148"/>
        <v>94.1</v>
      </c>
      <c r="E1073" s="55">
        <f t="shared" si="1149"/>
        <v>190780</v>
      </c>
      <c r="F1073" s="55">
        <f t="shared" si="1170"/>
        <v>6788</v>
      </c>
      <c r="G1073" s="55">
        <f t="shared" si="1150"/>
        <v>90.8</v>
      </c>
      <c r="H1073" s="55">
        <f t="shared" si="1151"/>
        <v>395212</v>
      </c>
      <c r="J1073" s="75" t="s">
        <v>319</v>
      </c>
      <c r="K1073" s="22">
        <v>210073</v>
      </c>
      <c r="L1073" s="22">
        <v>197783</v>
      </c>
      <c r="M1073" s="75">
        <v>94.2</v>
      </c>
      <c r="N1073" s="22">
        <v>190983</v>
      </c>
      <c r="O1073" s="75">
        <v>90.9</v>
      </c>
      <c r="P1073" s="22">
        <v>6900</v>
      </c>
      <c r="Q1073" s="22">
        <v>395666</v>
      </c>
      <c r="S1073" s="54" t="str">
        <f t="shared" si="1158"/>
        <v>65-69</v>
      </c>
      <c r="T1073" s="55">
        <f t="shared" si="1159"/>
        <v>139</v>
      </c>
      <c r="U1073" s="55">
        <f t="shared" si="1160"/>
        <v>203</v>
      </c>
      <c r="V1073" s="55">
        <f t="shared" si="1172"/>
        <v>112</v>
      </c>
      <c r="W1073" s="55">
        <f t="shared" si="1162"/>
        <v>454</v>
      </c>
      <c r="X1073" s="58">
        <f t="shared" si="1163"/>
        <v>1.2583740720622849E-2</v>
      </c>
      <c r="Y1073" s="55">
        <f t="shared" si="1164"/>
        <v>139</v>
      </c>
      <c r="Z1073" s="55">
        <f t="shared" si="1165"/>
        <v>203</v>
      </c>
      <c r="AA1073" s="55">
        <f t="shared" si="1166"/>
        <v>112</v>
      </c>
      <c r="AB1073" s="35">
        <f t="shared" si="1171"/>
        <v>1</v>
      </c>
      <c r="AC1073" s="51" t="s">
        <v>366</v>
      </c>
      <c r="AD1073" s="2">
        <v>0.7</v>
      </c>
      <c r="AE1073" s="47" t="str">
        <f t="shared" si="1152"/>
        <v>65-69</v>
      </c>
      <c r="AF1073" s="45">
        <f t="shared" si="1153"/>
        <v>210073</v>
      </c>
      <c r="AG1073" s="45">
        <f t="shared" si="1154"/>
        <v>197783</v>
      </c>
      <c r="AH1073" s="45">
        <f t="shared" si="1155"/>
        <v>190983</v>
      </c>
      <c r="AI1073" s="45">
        <f t="shared" si="1167"/>
        <v>6800</v>
      </c>
      <c r="AJ1073" s="1">
        <f t="shared" si="1156"/>
        <v>139</v>
      </c>
      <c r="AK1073" s="1">
        <f t="shared" si="1157"/>
        <v>203</v>
      </c>
    </row>
    <row r="1074" spans="1:37" s="35" customFormat="1" ht="15" thickBot="1" x14ac:dyDescent="0.4">
      <c r="A1074" s="54" t="str">
        <f t="shared" si="1168"/>
        <v>70-74</v>
      </c>
      <c r="B1074" s="55">
        <f t="shared" si="1169"/>
        <v>157657</v>
      </c>
      <c r="C1074" s="55">
        <f t="shared" si="1147"/>
        <v>150239</v>
      </c>
      <c r="D1074" s="55">
        <f t="shared" si="1148"/>
        <v>95.3</v>
      </c>
      <c r="E1074" s="55">
        <f t="shared" si="1149"/>
        <v>148181</v>
      </c>
      <c r="F1074" s="55">
        <f t="shared" si="1170"/>
        <v>7476</v>
      </c>
      <c r="G1074" s="55">
        <f t="shared" si="1150"/>
        <v>94</v>
      </c>
      <c r="H1074" s="55">
        <f t="shared" si="1151"/>
        <v>305896</v>
      </c>
      <c r="J1074" s="76" t="s">
        <v>320</v>
      </c>
      <c r="K1074" s="24">
        <v>157657</v>
      </c>
      <c r="L1074" s="24">
        <v>150310</v>
      </c>
      <c r="M1074" s="76">
        <v>95.3</v>
      </c>
      <c r="N1074" s="24">
        <v>148306</v>
      </c>
      <c r="O1074" s="76">
        <v>94.1</v>
      </c>
      <c r="P1074" s="24">
        <v>7702</v>
      </c>
      <c r="Q1074" s="24">
        <v>306318</v>
      </c>
      <c r="S1074" s="57" t="str">
        <f t="shared" si="1158"/>
        <v>70-74</v>
      </c>
      <c r="T1074" s="56">
        <f t="shared" si="1159"/>
        <v>71</v>
      </c>
      <c r="U1074" s="56">
        <f t="shared" si="1160"/>
        <v>125</v>
      </c>
      <c r="V1074" s="55">
        <f t="shared" si="1172"/>
        <v>226</v>
      </c>
      <c r="W1074" s="56">
        <f t="shared" si="1162"/>
        <v>422</v>
      </c>
      <c r="X1074" s="62">
        <f t="shared" si="1163"/>
        <v>6.4276661234836142E-3</v>
      </c>
      <c r="Y1074" s="55">
        <f t="shared" si="1164"/>
        <v>71</v>
      </c>
      <c r="Z1074" s="55">
        <f t="shared" si="1165"/>
        <v>125</v>
      </c>
      <c r="AA1074" s="55">
        <f t="shared" si="1166"/>
        <v>226</v>
      </c>
      <c r="AB1074" s="35">
        <f t="shared" si="1171"/>
        <v>1</v>
      </c>
      <c r="AC1074" s="50">
        <f>L1080/K1080</f>
        <v>0.85450342183486927</v>
      </c>
      <c r="AD1074" s="2">
        <f>AC1074/AD1073</f>
        <v>1.2207191740498133</v>
      </c>
      <c r="AE1074" s="48" t="str">
        <f t="shared" si="1152"/>
        <v>70-74</v>
      </c>
      <c r="AF1074" s="45">
        <f t="shared" si="1153"/>
        <v>157657</v>
      </c>
      <c r="AG1074" s="45">
        <f t="shared" si="1154"/>
        <v>150310</v>
      </c>
      <c r="AH1074" s="45">
        <f t="shared" si="1155"/>
        <v>148306</v>
      </c>
      <c r="AI1074" s="46">
        <f t="shared" si="1167"/>
        <v>2004</v>
      </c>
      <c r="AJ1074" s="1">
        <f t="shared" si="1156"/>
        <v>71</v>
      </c>
      <c r="AK1074" s="1">
        <f t="shared" si="1157"/>
        <v>125</v>
      </c>
    </row>
    <row r="1075" spans="1:37" s="35" customFormat="1" ht="15" thickBot="1" x14ac:dyDescent="0.4">
      <c r="A1075" s="54" t="str">
        <f t="shared" si="1168"/>
        <v>75-79</v>
      </c>
      <c r="B1075" s="55">
        <f t="shared" si="1169"/>
        <v>102977</v>
      </c>
      <c r="C1075" s="55">
        <f t="shared" si="1147"/>
        <v>96281</v>
      </c>
      <c r="D1075" s="55">
        <f t="shared" si="1148"/>
        <v>93.5</v>
      </c>
      <c r="E1075" s="55">
        <f t="shared" si="1149"/>
        <v>94490</v>
      </c>
      <c r="F1075" s="55">
        <f t="shared" si="1170"/>
        <v>15958</v>
      </c>
      <c r="G1075" s="55">
        <f t="shared" si="1150"/>
        <v>91.8</v>
      </c>
      <c r="H1075" s="55">
        <f t="shared" si="1151"/>
        <v>206729</v>
      </c>
      <c r="J1075" s="75" t="s">
        <v>321</v>
      </c>
      <c r="K1075" s="22">
        <v>102977</v>
      </c>
      <c r="L1075" s="22">
        <v>96336</v>
      </c>
      <c r="M1075" s="75">
        <v>93.5</v>
      </c>
      <c r="N1075" s="22">
        <v>94555</v>
      </c>
      <c r="O1075" s="75">
        <v>91.8</v>
      </c>
      <c r="P1075" s="22">
        <v>18689</v>
      </c>
      <c r="Q1075" s="22">
        <v>209580</v>
      </c>
      <c r="S1075" s="54" t="str">
        <f t="shared" si="1158"/>
        <v>75-79</v>
      </c>
      <c r="T1075" s="55">
        <f t="shared" si="1159"/>
        <v>55</v>
      </c>
      <c r="U1075" s="55">
        <f t="shared" si="1160"/>
        <v>65</v>
      </c>
      <c r="V1075" s="55">
        <f t="shared" si="1172"/>
        <v>2731</v>
      </c>
      <c r="W1075" s="55">
        <f t="shared" si="1162"/>
        <v>2851</v>
      </c>
      <c r="X1075" s="58">
        <f t="shared" si="1163"/>
        <v>4.9791779829802645E-3</v>
      </c>
      <c r="Y1075" s="55">
        <f t="shared" si="1164"/>
        <v>55</v>
      </c>
      <c r="Z1075" s="55">
        <f t="shared" si="1165"/>
        <v>65</v>
      </c>
      <c r="AA1075" s="55">
        <f t="shared" si="1166"/>
        <v>2731</v>
      </c>
      <c r="AB1075" s="35">
        <f t="shared" si="1171"/>
        <v>1</v>
      </c>
      <c r="AC1075" s="51" t="s">
        <v>367</v>
      </c>
      <c r="AD1075" s="2">
        <v>0.7</v>
      </c>
      <c r="AE1075" s="48" t="str">
        <f t="shared" si="1152"/>
        <v>75-79</v>
      </c>
      <c r="AF1075" s="45">
        <f t="shared" si="1153"/>
        <v>102977</v>
      </c>
      <c r="AG1075" s="45">
        <f t="shared" si="1154"/>
        <v>96336</v>
      </c>
      <c r="AH1075" s="45">
        <f t="shared" si="1155"/>
        <v>94555</v>
      </c>
      <c r="AI1075" s="46">
        <f t="shared" si="1167"/>
        <v>1781</v>
      </c>
      <c r="AJ1075" s="1">
        <f t="shared" si="1156"/>
        <v>55</v>
      </c>
      <c r="AK1075" s="1">
        <f t="shared" si="1157"/>
        <v>65</v>
      </c>
    </row>
    <row r="1076" spans="1:37" s="35" customFormat="1" ht="15" thickBot="1" x14ac:dyDescent="0.4">
      <c r="A1076" s="54" t="str">
        <f t="shared" si="1168"/>
        <v>80-84</v>
      </c>
      <c r="B1076" s="55">
        <f t="shared" si="1169"/>
        <v>68566</v>
      </c>
      <c r="C1076" s="55">
        <f t="shared" si="1147"/>
        <v>63518</v>
      </c>
      <c r="D1076" s="55">
        <f t="shared" si="1148"/>
        <v>92.6</v>
      </c>
      <c r="E1076" s="55">
        <f t="shared" si="1149"/>
        <v>62337</v>
      </c>
      <c r="F1076" s="55">
        <f t="shared" si="1170"/>
        <v>13257</v>
      </c>
      <c r="G1076" s="55">
        <f t="shared" si="1150"/>
        <v>90.9</v>
      </c>
      <c r="H1076" s="55">
        <f t="shared" si="1151"/>
        <v>139112</v>
      </c>
      <c r="J1076" s="76" t="s">
        <v>322</v>
      </c>
      <c r="K1076" s="24">
        <v>68566</v>
      </c>
      <c r="L1076" s="24">
        <v>63552</v>
      </c>
      <c r="M1076" s="76">
        <v>92.7</v>
      </c>
      <c r="N1076" s="24">
        <v>62377</v>
      </c>
      <c r="O1076" s="76">
        <v>91</v>
      </c>
      <c r="P1076" s="24">
        <v>14878</v>
      </c>
      <c r="Q1076" s="24">
        <v>140807</v>
      </c>
      <c r="S1076" s="57" t="str">
        <f t="shared" si="1158"/>
        <v>80-84</v>
      </c>
      <c r="T1076" s="56">
        <f t="shared" si="1159"/>
        <v>34</v>
      </c>
      <c r="U1076" s="56">
        <f t="shared" si="1160"/>
        <v>40</v>
      </c>
      <c r="V1076" s="55">
        <f t="shared" si="1172"/>
        <v>1621</v>
      </c>
      <c r="W1076" s="56">
        <f t="shared" si="1162"/>
        <v>1695</v>
      </c>
      <c r="X1076" s="62">
        <f t="shared" si="1163"/>
        <v>3.0780372985696179E-3</v>
      </c>
      <c r="Y1076" s="55">
        <f t="shared" si="1164"/>
        <v>34</v>
      </c>
      <c r="Z1076" s="55">
        <f t="shared" si="1165"/>
        <v>40</v>
      </c>
      <c r="AA1076" s="55">
        <f t="shared" si="1166"/>
        <v>1621</v>
      </c>
      <c r="AB1076" s="35">
        <f t="shared" si="1171"/>
        <v>1</v>
      </c>
      <c r="AC1076" s="50">
        <f>N1080/K1080</f>
        <v>0.76249036196472342</v>
      </c>
      <c r="AD1076" s="2">
        <f>AC1076/AD1075</f>
        <v>1.0892719456638906</v>
      </c>
      <c r="AE1076" s="48" t="str">
        <f t="shared" si="1152"/>
        <v>80-84</v>
      </c>
      <c r="AF1076" s="45">
        <f t="shared" si="1153"/>
        <v>68566</v>
      </c>
      <c r="AG1076" s="45">
        <f t="shared" si="1154"/>
        <v>63552</v>
      </c>
      <c r="AH1076" s="45">
        <f t="shared" si="1155"/>
        <v>62377</v>
      </c>
      <c r="AI1076" s="46">
        <f t="shared" si="1167"/>
        <v>1175</v>
      </c>
      <c r="AJ1076" s="1">
        <f t="shared" si="1156"/>
        <v>34</v>
      </c>
      <c r="AK1076" s="1">
        <f t="shared" si="1157"/>
        <v>40</v>
      </c>
    </row>
    <row r="1077" spans="1:37" s="35" customFormat="1" ht="15" thickBot="1" x14ac:dyDescent="0.4">
      <c r="A1077" s="54" t="str">
        <f t="shared" si="1168"/>
        <v>85-89</v>
      </c>
      <c r="B1077" s="55">
        <f t="shared" si="1169"/>
        <v>44034</v>
      </c>
      <c r="C1077" s="55">
        <f t="shared" si="1147"/>
        <v>40466</v>
      </c>
      <c r="D1077" s="55">
        <f t="shared" si="1148"/>
        <v>91.9</v>
      </c>
      <c r="E1077" s="55">
        <f t="shared" si="1149"/>
        <v>39669</v>
      </c>
      <c r="F1077" s="55">
        <f t="shared" si="1170"/>
        <v>12459</v>
      </c>
      <c r="G1077" s="55">
        <f t="shared" si="1150"/>
        <v>90.1</v>
      </c>
      <c r="H1077" s="55">
        <f t="shared" si="1151"/>
        <v>92594</v>
      </c>
      <c r="J1077" s="75" t="s">
        <v>323</v>
      </c>
      <c r="K1077" s="22">
        <v>44034</v>
      </c>
      <c r="L1077" s="22">
        <v>40481</v>
      </c>
      <c r="M1077" s="75">
        <v>91.9</v>
      </c>
      <c r="N1077" s="22">
        <v>39691</v>
      </c>
      <c r="O1077" s="75">
        <v>90.1</v>
      </c>
      <c r="P1077" s="22">
        <v>13231</v>
      </c>
      <c r="Q1077" s="22">
        <v>93403</v>
      </c>
      <c r="S1077" s="54" t="str">
        <f t="shared" si="1158"/>
        <v>85-89</v>
      </c>
      <c r="T1077" s="55">
        <f t="shared" si="1159"/>
        <v>15</v>
      </c>
      <c r="U1077" s="55">
        <f t="shared" si="1160"/>
        <v>22</v>
      </c>
      <c r="V1077" s="55">
        <f t="shared" si="1172"/>
        <v>772</v>
      </c>
      <c r="W1077" s="55">
        <f t="shared" si="1162"/>
        <v>809</v>
      </c>
      <c r="X1077" s="58">
        <f t="shared" si="1163"/>
        <v>1.3579576317218902E-3</v>
      </c>
      <c r="Y1077" s="55">
        <f t="shared" si="1164"/>
        <v>15</v>
      </c>
      <c r="Z1077" s="55">
        <f t="shared" si="1165"/>
        <v>22</v>
      </c>
      <c r="AA1077" s="55">
        <f t="shared" si="1166"/>
        <v>772</v>
      </c>
      <c r="AB1077" s="35">
        <f t="shared" si="1171"/>
        <v>1</v>
      </c>
      <c r="AC1077" s="49" t="s">
        <v>362</v>
      </c>
      <c r="AE1077" s="48" t="str">
        <f t="shared" si="1152"/>
        <v>85-89</v>
      </c>
      <c r="AF1077" s="45">
        <f t="shared" si="1153"/>
        <v>44034</v>
      </c>
      <c r="AG1077" s="45">
        <f t="shared" si="1154"/>
        <v>40481</v>
      </c>
      <c r="AH1077" s="45">
        <f t="shared" si="1155"/>
        <v>39691</v>
      </c>
      <c r="AI1077" s="46">
        <f t="shared" si="1167"/>
        <v>790</v>
      </c>
      <c r="AJ1077" s="1">
        <f t="shared" si="1156"/>
        <v>15</v>
      </c>
      <c r="AK1077" s="1">
        <f t="shared" si="1157"/>
        <v>22</v>
      </c>
    </row>
    <row r="1078" spans="1:37" s="35" customFormat="1" ht="15" thickBot="1" x14ac:dyDescent="0.4">
      <c r="A1078" s="54" t="str">
        <f t="shared" si="1168"/>
        <v>90+</v>
      </c>
      <c r="B1078" s="55">
        <f t="shared" si="1169"/>
        <v>27669</v>
      </c>
      <c r="C1078" s="55">
        <f t="shared" si="1147"/>
        <v>25663</v>
      </c>
      <c r="D1078" s="55">
        <f t="shared" si="1148"/>
        <v>92.8</v>
      </c>
      <c r="E1078" s="55">
        <f t="shared" si="1149"/>
        <v>25156</v>
      </c>
      <c r="F1078" s="55">
        <f t="shared" si="1170"/>
        <v>12514</v>
      </c>
      <c r="G1078" s="55">
        <f t="shared" si="1150"/>
        <v>90.9</v>
      </c>
      <c r="H1078" s="55">
        <f t="shared" si="1151"/>
        <v>63333</v>
      </c>
      <c r="J1078" s="76" t="s">
        <v>324</v>
      </c>
      <c r="K1078" s="24">
        <v>27669</v>
      </c>
      <c r="L1078" s="24">
        <v>25671</v>
      </c>
      <c r="M1078" s="76">
        <v>92.8</v>
      </c>
      <c r="N1078" s="24">
        <v>25168</v>
      </c>
      <c r="O1078" s="76">
        <v>91</v>
      </c>
      <c r="P1078" s="24">
        <v>12841</v>
      </c>
      <c r="Q1078" s="24">
        <v>63680</v>
      </c>
      <c r="S1078" s="57" t="str">
        <f t="shared" si="1158"/>
        <v>90+</v>
      </c>
      <c r="T1078" s="56">
        <f t="shared" si="1159"/>
        <v>8</v>
      </c>
      <c r="U1078" s="56">
        <f t="shared" si="1160"/>
        <v>12</v>
      </c>
      <c r="V1078" s="55">
        <f t="shared" si="1172"/>
        <v>327</v>
      </c>
      <c r="W1078" s="56">
        <f t="shared" si="1162"/>
        <v>347</v>
      </c>
      <c r="X1078" s="62">
        <f t="shared" si="1163"/>
        <v>7.2424407025167478E-4</v>
      </c>
      <c r="Y1078" s="55">
        <f t="shared" si="1164"/>
        <v>8</v>
      </c>
      <c r="Z1078" s="55">
        <f t="shared" si="1165"/>
        <v>12</v>
      </c>
      <c r="AA1078" s="55">
        <f t="shared" si="1166"/>
        <v>327</v>
      </c>
      <c r="AB1078" s="35">
        <f t="shared" si="1171"/>
        <v>1</v>
      </c>
      <c r="AC1078" s="51" t="s">
        <v>366</v>
      </c>
      <c r="AD1078" s="2">
        <v>0.7</v>
      </c>
      <c r="AE1078" s="48" t="str">
        <f t="shared" si="1152"/>
        <v>90+</v>
      </c>
      <c r="AF1078" s="45">
        <f t="shared" si="1153"/>
        <v>27669</v>
      </c>
      <c r="AG1078" s="45">
        <f t="shared" si="1154"/>
        <v>25671</v>
      </c>
      <c r="AH1078" s="45">
        <f t="shared" si="1155"/>
        <v>25168</v>
      </c>
      <c r="AI1078" s="46">
        <f t="shared" si="1167"/>
        <v>503</v>
      </c>
      <c r="AJ1078" s="1">
        <f t="shared" si="1156"/>
        <v>8</v>
      </c>
      <c r="AK1078" s="1">
        <f t="shared" si="1157"/>
        <v>12</v>
      </c>
    </row>
    <row r="1079" spans="1:37" s="35" customFormat="1" ht="15" thickBot="1" x14ac:dyDescent="0.4">
      <c r="A1079" s="54" t="str">
        <f t="shared" si="1168"/>
        <v>Unknown</v>
      </c>
      <c r="B1079" s="55" t="str">
        <f t="shared" si="1169"/>
        <v>NA</v>
      </c>
      <c r="C1079" s="55">
        <f t="shared" si="1147"/>
        <v>63056</v>
      </c>
      <c r="D1079" s="55" t="str">
        <f t="shared" si="1148"/>
        <v>NA</v>
      </c>
      <c r="E1079" s="55">
        <f t="shared" si="1149"/>
        <v>33054</v>
      </c>
      <c r="F1079" s="55">
        <f t="shared" si="1170"/>
        <v>5</v>
      </c>
      <c r="G1079" s="55" t="str">
        <f t="shared" si="1150"/>
        <v>NA</v>
      </c>
      <c r="H1079" s="55">
        <f t="shared" si="1151"/>
        <v>96115</v>
      </c>
      <c r="J1079" s="75" t="s">
        <v>325</v>
      </c>
      <c r="K1079" s="75" t="s">
        <v>326</v>
      </c>
      <c r="L1079" s="22">
        <v>62991</v>
      </c>
      <c r="M1079" s="75" t="s">
        <v>326</v>
      </c>
      <c r="N1079" s="22">
        <v>33021</v>
      </c>
      <c r="O1079" s="75" t="s">
        <v>326</v>
      </c>
      <c r="P1079" s="75">
        <v>5</v>
      </c>
      <c r="Q1079" s="22">
        <v>96017</v>
      </c>
      <c r="S1079" s="54" t="str">
        <f t="shared" si="1158"/>
        <v>Unknown</v>
      </c>
      <c r="T1079" s="54">
        <f t="shared" si="1159"/>
        <v>-65</v>
      </c>
      <c r="U1079" s="54">
        <f t="shared" si="1160"/>
        <v>-33</v>
      </c>
      <c r="V1079" s="55">
        <f>P1079-F1079</f>
        <v>0</v>
      </c>
      <c r="W1079" s="54">
        <f t="shared" si="1162"/>
        <v>-98</v>
      </c>
      <c r="X1079" s="58">
        <f t="shared" si="1163"/>
        <v>-5.8844830707948581E-3</v>
      </c>
      <c r="Y1079" s="55">
        <f t="shared" si="1164"/>
        <v>-65</v>
      </c>
      <c r="Z1079" s="55">
        <f t="shared" si="1165"/>
        <v>-33</v>
      </c>
      <c r="AA1079" s="55">
        <f t="shared" si="1166"/>
        <v>0</v>
      </c>
      <c r="AB1079" s="35">
        <f t="shared" si="1171"/>
        <v>1</v>
      </c>
      <c r="AC1079" s="50">
        <f>L1081/K1081</f>
        <v>0.7268179851723936</v>
      </c>
      <c r="AD1079" s="2">
        <f>AC1079/AD1078</f>
        <v>1.0383114073891337</v>
      </c>
      <c r="AE1079" s="47" t="str">
        <f t="shared" si="1152"/>
        <v>Unknown</v>
      </c>
      <c r="AF1079" s="45" t="str">
        <f t="shared" si="1153"/>
        <v>NA</v>
      </c>
      <c r="AG1079" s="45">
        <f t="shared" si="1154"/>
        <v>62991</v>
      </c>
      <c r="AH1079" s="45">
        <f t="shared" si="1155"/>
        <v>33021</v>
      </c>
      <c r="AI1079" s="45">
        <f t="shared" si="1167"/>
        <v>29970</v>
      </c>
      <c r="AJ1079" s="1">
        <f t="shared" si="1156"/>
        <v>-65</v>
      </c>
      <c r="AK1079" s="1">
        <f t="shared" si="1157"/>
        <v>-33</v>
      </c>
    </row>
    <row r="1080" spans="1:37" s="35" customFormat="1" ht="15" thickBot="1" x14ac:dyDescent="0.4">
      <c r="A1080" s="54" t="str">
        <f t="shared" si="1168"/>
        <v>12+</v>
      </c>
      <c r="B1080" s="55">
        <f t="shared" si="1169"/>
        <v>3761140</v>
      </c>
      <c r="C1080" s="55">
        <f t="shared" si="1147"/>
        <v>3208549</v>
      </c>
      <c r="D1080" s="55">
        <f t="shared" si="1148"/>
        <v>85.3</v>
      </c>
      <c r="E1080" s="55">
        <f t="shared" si="1149"/>
        <v>2859926</v>
      </c>
      <c r="F1080" s="55">
        <f t="shared" si="1170"/>
        <v>170199</v>
      </c>
      <c r="G1080" s="55">
        <f t="shared" si="1150"/>
        <v>76</v>
      </c>
      <c r="H1080" s="55">
        <f t="shared" si="1151"/>
        <v>6238674</v>
      </c>
      <c r="J1080" s="76" t="s">
        <v>327</v>
      </c>
      <c r="K1080" s="24">
        <v>3761140</v>
      </c>
      <c r="L1080" s="24">
        <v>3213907</v>
      </c>
      <c r="M1080" s="76">
        <v>85.5</v>
      </c>
      <c r="N1080" s="24">
        <v>2867833</v>
      </c>
      <c r="O1080" s="76">
        <v>76.2</v>
      </c>
      <c r="P1080" s="24">
        <v>177499</v>
      </c>
      <c r="Q1080" s="24">
        <v>6259239</v>
      </c>
      <c r="S1080" s="57" t="str">
        <f t="shared" si="1158"/>
        <v>12+</v>
      </c>
      <c r="T1080" s="60">
        <f>L1080-C1080</f>
        <v>5358</v>
      </c>
      <c r="U1080" s="60">
        <f t="shared" si="1160"/>
        <v>7907</v>
      </c>
      <c r="V1080" s="60">
        <f>P1080-F1080</f>
        <v>7300</v>
      </c>
      <c r="W1080" s="63">
        <f t="shared" si="1162"/>
        <v>20565</v>
      </c>
      <c r="X1080" s="62">
        <f t="shared" si="1163"/>
        <v>0.48506246605105918</v>
      </c>
      <c r="Y1080" s="60">
        <f t="shared" si="1164"/>
        <v>5358</v>
      </c>
      <c r="Z1080" s="60">
        <f t="shared" si="1165"/>
        <v>7907</v>
      </c>
      <c r="AA1080" s="60">
        <f t="shared" si="1166"/>
        <v>7300</v>
      </c>
      <c r="AB1080" s="35">
        <f t="shared" si="1171"/>
        <v>1</v>
      </c>
      <c r="AC1080" s="51" t="s">
        <v>367</v>
      </c>
      <c r="AD1080" s="2">
        <v>0.7</v>
      </c>
      <c r="AG1080" s="38"/>
    </row>
    <row r="1081" spans="1:37" s="35" customFormat="1" x14ac:dyDescent="0.35">
      <c r="A1081" s="54" t="str">
        <f t="shared" si="1168"/>
        <v>ALL</v>
      </c>
      <c r="B1081" s="55">
        <f t="shared" si="1169"/>
        <v>4421887</v>
      </c>
      <c r="C1081" s="55">
        <f t="shared" si="1147"/>
        <v>3208549</v>
      </c>
      <c r="D1081" s="55">
        <f t="shared" si="1148"/>
        <v>72.599999999999994</v>
      </c>
      <c r="E1081" s="55">
        <f t="shared" si="1149"/>
        <v>2859926</v>
      </c>
      <c r="F1081" s="55">
        <f t="shared" si="1170"/>
        <v>170199</v>
      </c>
      <c r="G1081" s="55">
        <f t="shared" si="1150"/>
        <v>64.7</v>
      </c>
      <c r="H1081" s="55">
        <f t="shared" si="1151"/>
        <v>6238674</v>
      </c>
      <c r="J1081" s="75" t="s">
        <v>328</v>
      </c>
      <c r="K1081" s="22">
        <v>4421887</v>
      </c>
      <c r="L1081" s="22">
        <v>3213907</v>
      </c>
      <c r="M1081" s="75">
        <v>72.7</v>
      </c>
      <c r="N1081" s="22">
        <v>2867833</v>
      </c>
      <c r="O1081" s="75">
        <v>64.900000000000006</v>
      </c>
      <c r="P1081" s="22">
        <v>177499</v>
      </c>
      <c r="Q1081" s="22">
        <v>6259239</v>
      </c>
      <c r="S1081" s="54" t="str">
        <f t="shared" si="1158"/>
        <v>ALL</v>
      </c>
      <c r="T1081" s="60">
        <f t="shared" ref="T1081" si="1173">L1081-C1081</f>
        <v>5358</v>
      </c>
      <c r="U1081" s="60">
        <f t="shared" si="1160"/>
        <v>7907</v>
      </c>
      <c r="V1081" s="60">
        <f>P1081-F1081</f>
        <v>7300</v>
      </c>
      <c r="W1081" s="63">
        <f t="shared" si="1162"/>
        <v>20565</v>
      </c>
      <c r="X1081" s="58">
        <f t="shared" si="1163"/>
        <v>0.48506246605105918</v>
      </c>
      <c r="Y1081" s="60">
        <f t="shared" si="1164"/>
        <v>5358</v>
      </c>
      <c r="Z1081" s="60">
        <f t="shared" si="1165"/>
        <v>7907</v>
      </c>
      <c r="AA1081" s="60">
        <f t="shared" si="1166"/>
        <v>7300</v>
      </c>
      <c r="AB1081" s="35">
        <f t="shared" si="1171"/>
        <v>1</v>
      </c>
      <c r="AC1081" s="50">
        <f>N1081/K1081</f>
        <v>0.64855411275774344</v>
      </c>
      <c r="AD1081" s="2">
        <f>AC1081/AD1080</f>
        <v>0.92650587536820495</v>
      </c>
      <c r="AG1081" s="2">
        <f>T1080/L1080</f>
        <v>1.6671297582661851E-3</v>
      </c>
      <c r="AH1081" s="2">
        <f>U1080/N1080</f>
        <v>2.7571340451135054E-3</v>
      </c>
      <c r="AI1081" s="2">
        <f>W1080/Q1080</f>
        <v>3.2855431786515902E-3</v>
      </c>
    </row>
    <row r="1082" spans="1:37" s="35" customFormat="1" x14ac:dyDescent="0.35">
      <c r="A1082" s="110">
        <f>J1059</f>
        <v>44481</v>
      </c>
      <c r="B1082" s="110"/>
      <c r="C1082" s="110"/>
      <c r="D1082" s="110"/>
      <c r="E1082" s="110"/>
      <c r="F1082" s="110"/>
      <c r="G1082" s="110"/>
      <c r="H1082" s="110"/>
      <c r="J1082" s="109">
        <v>44481</v>
      </c>
      <c r="K1082" s="109"/>
      <c r="L1082" s="109"/>
      <c r="M1082" s="109"/>
      <c r="N1082" s="109"/>
      <c r="O1082" s="109"/>
      <c r="P1082" s="109"/>
      <c r="Q1082" s="109"/>
      <c r="S1082" s="111" t="str">
        <f>"Change " &amp; TEXT(A1082,"DDDD MMM DD, YYYY") &amp; " -  " &amp;TEXT(J1082,"DDDD MMM DD, YYYY")</f>
        <v>Change Tuesday Oct 12, 2021 -  Tuesday Oct 12, 2021</v>
      </c>
      <c r="T1082" s="111"/>
      <c r="U1082" s="111"/>
      <c r="V1082" s="111"/>
      <c r="W1082" s="111"/>
      <c r="X1082" s="111"/>
      <c r="Y1082" s="111"/>
      <c r="Z1082" s="111"/>
      <c r="AA1082" s="88"/>
      <c r="AC1082" s="65">
        <f>J1082</f>
        <v>44481</v>
      </c>
    </row>
    <row r="1083" spans="1:37" s="35" customFormat="1" ht="36" thickBot="1" x14ac:dyDescent="0.4">
      <c r="A1083" s="53" t="str">
        <f>J1060</f>
        <v>Age group</v>
      </c>
      <c r="B1083" s="53" t="str">
        <f t="shared" ref="B1083" si="1174">K1060</f>
        <v>Population</v>
      </c>
      <c r="C1083" s="53" t="str">
        <f t="shared" ref="C1083:C1104" si="1175">L1060</f>
        <v>At least 1 dose</v>
      </c>
      <c r="D1083" s="53" t="str">
        <f t="shared" ref="D1083:D1104" si="1176">M1060</f>
        <v>% of population with at least 1 dose</v>
      </c>
      <c r="E1083" s="53" t="str">
        <f t="shared" ref="E1083:E1104" si="1177">N1060</f>
        <v>2 doses</v>
      </c>
      <c r="F1083" s="53" t="str">
        <f>P1060</f>
        <v>3 doses</v>
      </c>
      <c r="G1083" s="53" t="str">
        <f t="shared" ref="G1083:G1104" si="1178">O1060</f>
        <v>% of population fully vaccinated</v>
      </c>
      <c r="H1083" s="53" t="str">
        <f t="shared" ref="H1083:H1104" si="1179">Q1060</f>
        <v>Total administered</v>
      </c>
      <c r="J1083" s="25" t="s">
        <v>305</v>
      </c>
      <c r="K1083" s="25" t="s">
        <v>2</v>
      </c>
      <c r="L1083" s="25" t="s">
        <v>368</v>
      </c>
      <c r="M1083" s="25" t="s">
        <v>306</v>
      </c>
      <c r="N1083" s="25" t="s">
        <v>369</v>
      </c>
      <c r="O1083" s="25" t="s">
        <v>307</v>
      </c>
      <c r="P1083" s="25" t="s">
        <v>389</v>
      </c>
      <c r="Q1083" s="25" t="s">
        <v>304</v>
      </c>
      <c r="S1083" s="53" t="s">
        <v>305</v>
      </c>
      <c r="T1083" s="53" t="s">
        <v>302</v>
      </c>
      <c r="U1083" s="53" t="s">
        <v>303</v>
      </c>
      <c r="V1083" s="53" t="s">
        <v>390</v>
      </c>
      <c r="W1083" s="53" t="s">
        <v>304</v>
      </c>
      <c r="X1083" s="53" t="s">
        <v>335</v>
      </c>
      <c r="Y1083" s="53" t="s">
        <v>336</v>
      </c>
      <c r="Z1083" s="53" t="s">
        <v>337</v>
      </c>
      <c r="AA1083" s="53" t="s">
        <v>391</v>
      </c>
      <c r="AC1083" s="49" t="s">
        <v>365</v>
      </c>
      <c r="AD1083" s="64"/>
      <c r="AE1083" s="47" t="str">
        <f t="shared" ref="AE1083:AE1102" si="1180">J1083</f>
        <v>Age group</v>
      </c>
      <c r="AF1083" s="47" t="str">
        <f t="shared" ref="AF1083:AF1102" si="1181">K1083</f>
        <v>Population</v>
      </c>
      <c r="AG1083" s="47" t="str">
        <f t="shared" ref="AG1083:AG1102" si="1182">L1083</f>
        <v>At least 1 dose</v>
      </c>
      <c r="AH1083" s="47" t="str">
        <f t="shared" ref="AH1083:AH1102" si="1183">N1083</f>
        <v>2 doses</v>
      </c>
      <c r="AI1083" s="47" t="s">
        <v>334</v>
      </c>
      <c r="AJ1083" s="47" t="str">
        <f t="shared" ref="AJ1083:AJ1102" si="1184">T1083</f>
        <v>Dose 1</v>
      </c>
      <c r="AK1083" s="47" t="str">
        <f t="shared" ref="AK1083:AK1102" si="1185">U1083</f>
        <v>Dose 2</v>
      </c>
    </row>
    <row r="1084" spans="1:37" s="35" customFormat="1" ht="15" thickBot="1" x14ac:dyDescent="0.4">
      <c r="A1084" s="54" t="str">
        <f>J1061</f>
        <v>00-11</v>
      </c>
      <c r="B1084" s="55">
        <f>K1061</f>
        <v>660747</v>
      </c>
      <c r="C1084" s="55">
        <f t="shared" si="1175"/>
        <v>0</v>
      </c>
      <c r="D1084" s="55">
        <f t="shared" si="1176"/>
        <v>0</v>
      </c>
      <c r="E1084" s="55">
        <f t="shared" si="1177"/>
        <v>0</v>
      </c>
      <c r="F1084" s="55">
        <f>P1061</f>
        <v>0</v>
      </c>
      <c r="G1084" s="55">
        <f t="shared" si="1178"/>
        <v>0</v>
      </c>
      <c r="H1084" s="55">
        <f t="shared" si="1179"/>
        <v>0</v>
      </c>
      <c r="J1084" s="75" t="s">
        <v>308</v>
      </c>
      <c r="K1084" s="22">
        <v>660747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S1084" s="54" t="str">
        <f t="shared" ref="S1084:S1104" si="1186">A1084</f>
        <v>00-11</v>
      </c>
      <c r="T1084" s="55">
        <f t="shared" ref="T1084:T1102" si="1187">L1084-C1084</f>
        <v>0</v>
      </c>
      <c r="U1084" s="55">
        <f t="shared" ref="U1084:U1104" si="1188">N1084-E1084</f>
        <v>0</v>
      </c>
      <c r="V1084" s="55">
        <f t="shared" ref="V1084" si="1189">P1084-F1084</f>
        <v>0</v>
      </c>
      <c r="W1084" s="55">
        <f t="shared" ref="W1084:W1104" si="1190">Q1084-H1084</f>
        <v>0</v>
      </c>
      <c r="X1084" s="58">
        <f t="shared" ref="X1084:X1104" si="1191">T1084/T$299</f>
        <v>0</v>
      </c>
      <c r="Y1084" s="55">
        <f t="shared" ref="Y1084:Y1104" si="1192">T1084/$AB1084</f>
        <v>0</v>
      </c>
      <c r="Z1084" s="55">
        <f t="shared" ref="Z1084:Z1104" si="1193">U1084/$AB1084</f>
        <v>0</v>
      </c>
      <c r="AA1084" s="55">
        <f t="shared" ref="AA1084:AA1104" si="1194">V1084/$AB1084</f>
        <v>0</v>
      </c>
      <c r="AB1084" s="35">
        <f>IF(DATEDIF(A1082,J1082,"D")&lt;1,1,DATEDIF(A1082,J1082,"D"))</f>
        <v>1</v>
      </c>
      <c r="AC1084" s="51" t="s">
        <v>366</v>
      </c>
      <c r="AD1084" s="2">
        <v>0.7</v>
      </c>
      <c r="AE1084" s="47" t="str">
        <f t="shared" si="1180"/>
        <v>00-11</v>
      </c>
      <c r="AF1084" s="45">
        <f t="shared" si="1181"/>
        <v>660747</v>
      </c>
      <c r="AG1084" s="45">
        <f t="shared" si="1182"/>
        <v>0</v>
      </c>
      <c r="AH1084" s="45">
        <f t="shared" si="1183"/>
        <v>0</v>
      </c>
      <c r="AI1084" s="45">
        <f t="shared" ref="AI1084:AI1102" si="1195">AG1084-AH1084</f>
        <v>0</v>
      </c>
      <c r="AJ1084" s="1">
        <f t="shared" si="1184"/>
        <v>0</v>
      </c>
      <c r="AK1084" s="1">
        <f t="shared" si="1185"/>
        <v>0</v>
      </c>
    </row>
    <row r="1085" spans="1:37" s="35" customFormat="1" ht="15" thickBot="1" x14ac:dyDescent="0.4">
      <c r="A1085" s="54" t="str">
        <f t="shared" ref="A1085:A1104" si="1196">J1062</f>
        <v>12-18</v>
      </c>
      <c r="B1085" s="55">
        <f t="shared" ref="B1085:B1104" si="1197">K1062</f>
        <v>162530</v>
      </c>
      <c r="C1085" s="60">
        <f t="shared" si="1175"/>
        <v>128110</v>
      </c>
      <c r="D1085" s="55">
        <f t="shared" si="1176"/>
        <v>78.8</v>
      </c>
      <c r="E1085" s="60">
        <f t="shared" si="1177"/>
        <v>107690</v>
      </c>
      <c r="F1085" s="55">
        <f t="shared" ref="F1085:F1104" si="1198">P1062</f>
        <v>128</v>
      </c>
      <c r="G1085" s="55">
        <f t="shared" si="1178"/>
        <v>66.3</v>
      </c>
      <c r="H1085" s="55">
        <f t="shared" si="1179"/>
        <v>235928</v>
      </c>
      <c r="J1085" s="92" t="s">
        <v>392</v>
      </c>
      <c r="K1085" s="24">
        <v>162530</v>
      </c>
      <c r="L1085" s="24">
        <v>128384</v>
      </c>
      <c r="M1085" s="76">
        <v>79</v>
      </c>
      <c r="N1085" s="24">
        <v>108047</v>
      </c>
      <c r="O1085" s="76">
        <v>66.5</v>
      </c>
      <c r="P1085" s="76">
        <v>129</v>
      </c>
      <c r="Q1085" s="24">
        <v>236560</v>
      </c>
      <c r="S1085" s="59" t="str">
        <f t="shared" si="1186"/>
        <v>12-18</v>
      </c>
      <c r="T1085" s="60">
        <f t="shared" si="1187"/>
        <v>274</v>
      </c>
      <c r="U1085" s="60">
        <f t="shared" si="1188"/>
        <v>357</v>
      </c>
      <c r="V1085" s="60">
        <f>P1085-F1085</f>
        <v>1</v>
      </c>
      <c r="W1085" s="60">
        <f t="shared" si="1190"/>
        <v>632</v>
      </c>
      <c r="X1085" s="61">
        <f t="shared" si="1191"/>
        <v>2.4805359406119862E-2</v>
      </c>
      <c r="Y1085" s="60">
        <f t="shared" si="1192"/>
        <v>274</v>
      </c>
      <c r="Z1085" s="60">
        <f t="shared" si="1193"/>
        <v>357</v>
      </c>
      <c r="AA1085" s="60">
        <f t="shared" si="1194"/>
        <v>1</v>
      </c>
      <c r="AB1085" s="35">
        <f>AB1084</f>
        <v>1</v>
      </c>
      <c r="AC1085" s="50">
        <f>C1103/B1103</f>
        <v>0.85450342183486927</v>
      </c>
      <c r="AD1085" s="2">
        <f>AC1085/AD1084</f>
        <v>1.2207191740498133</v>
      </c>
      <c r="AE1085" s="47" t="str">
        <f t="shared" si="1180"/>
        <v>12-18</v>
      </c>
      <c r="AF1085" s="45">
        <f t="shared" si="1181"/>
        <v>162530</v>
      </c>
      <c r="AG1085" s="45">
        <f t="shared" si="1182"/>
        <v>128384</v>
      </c>
      <c r="AH1085" s="45">
        <f t="shared" si="1183"/>
        <v>108047</v>
      </c>
      <c r="AI1085" s="45">
        <f t="shared" si="1195"/>
        <v>20337</v>
      </c>
      <c r="AJ1085" s="1">
        <f t="shared" si="1184"/>
        <v>274</v>
      </c>
      <c r="AK1085" s="1">
        <f t="shared" si="1185"/>
        <v>357</v>
      </c>
    </row>
    <row r="1086" spans="1:37" s="35" customFormat="1" ht="15" thickBot="1" x14ac:dyDescent="0.4">
      <c r="A1086" s="54" t="str">
        <f t="shared" si="1196"/>
        <v>15-19</v>
      </c>
      <c r="B1086" s="55">
        <f t="shared" si="1197"/>
        <v>256743</v>
      </c>
      <c r="C1086" s="60">
        <f t="shared" si="1175"/>
        <v>204680</v>
      </c>
      <c r="D1086" s="55">
        <f t="shared" si="1176"/>
        <v>79.7</v>
      </c>
      <c r="E1086" s="60">
        <f t="shared" si="1177"/>
        <v>174125</v>
      </c>
      <c r="F1086" s="55">
        <f t="shared" si="1198"/>
        <v>361</v>
      </c>
      <c r="G1086" s="55">
        <f t="shared" si="1178"/>
        <v>67.8</v>
      </c>
      <c r="H1086" s="55">
        <f t="shared" si="1179"/>
        <v>379166</v>
      </c>
      <c r="J1086" s="75" t="s">
        <v>309</v>
      </c>
      <c r="K1086" s="22">
        <v>256743</v>
      </c>
      <c r="L1086" s="22">
        <v>205193</v>
      </c>
      <c r="M1086" s="75">
        <v>79.900000000000006</v>
      </c>
      <c r="N1086" s="22">
        <v>174766</v>
      </c>
      <c r="O1086" s="75">
        <v>68.099999999999994</v>
      </c>
      <c r="P1086" s="75">
        <v>366</v>
      </c>
      <c r="Q1086" s="22">
        <v>380325</v>
      </c>
      <c r="S1086" s="54" t="str">
        <f t="shared" si="1186"/>
        <v>15-19</v>
      </c>
      <c r="T1086" s="60">
        <f t="shared" si="1187"/>
        <v>513</v>
      </c>
      <c r="U1086" s="60">
        <f t="shared" si="1188"/>
        <v>641</v>
      </c>
      <c r="V1086" s="60">
        <f>P1086-F1086</f>
        <v>5</v>
      </c>
      <c r="W1086" s="60">
        <f t="shared" si="1190"/>
        <v>1159</v>
      </c>
      <c r="X1086" s="61">
        <f t="shared" si="1191"/>
        <v>4.6442151004888646E-2</v>
      </c>
      <c r="Y1086" s="60">
        <f t="shared" si="1192"/>
        <v>513</v>
      </c>
      <c r="Z1086" s="60">
        <f t="shared" si="1193"/>
        <v>641</v>
      </c>
      <c r="AA1086" s="60">
        <f t="shared" si="1194"/>
        <v>5</v>
      </c>
      <c r="AB1086" s="35">
        <f t="shared" ref="AB1086:AB1104" si="1199">AB1085</f>
        <v>1</v>
      </c>
      <c r="AC1086" s="52" t="s">
        <v>367</v>
      </c>
      <c r="AD1086" s="2">
        <v>0.7</v>
      </c>
      <c r="AE1086" s="47" t="str">
        <f t="shared" si="1180"/>
        <v>15-19</v>
      </c>
      <c r="AF1086" s="45">
        <f t="shared" si="1181"/>
        <v>256743</v>
      </c>
      <c r="AG1086" s="45">
        <f t="shared" si="1182"/>
        <v>205193</v>
      </c>
      <c r="AH1086" s="45">
        <f t="shared" si="1183"/>
        <v>174766</v>
      </c>
      <c r="AI1086" s="45">
        <f t="shared" si="1195"/>
        <v>30427</v>
      </c>
      <c r="AJ1086" s="1">
        <f t="shared" si="1184"/>
        <v>513</v>
      </c>
      <c r="AK1086" s="1">
        <f t="shared" si="1185"/>
        <v>641</v>
      </c>
    </row>
    <row r="1087" spans="1:37" s="35" customFormat="1" ht="15" thickBot="1" x14ac:dyDescent="0.4">
      <c r="A1087" s="54" t="str">
        <f t="shared" si="1196"/>
        <v>20-24</v>
      </c>
      <c r="B1087" s="55">
        <f t="shared" si="1197"/>
        <v>277328</v>
      </c>
      <c r="C1087" s="55">
        <f t="shared" si="1175"/>
        <v>216570</v>
      </c>
      <c r="D1087" s="55">
        <f t="shared" si="1176"/>
        <v>78.099999999999994</v>
      </c>
      <c r="E1087" s="55">
        <f t="shared" si="1177"/>
        <v>178414</v>
      </c>
      <c r="F1087" s="55">
        <f t="shared" si="1198"/>
        <v>622</v>
      </c>
      <c r="G1087" s="55">
        <f t="shared" si="1178"/>
        <v>64.3</v>
      </c>
      <c r="H1087" s="55">
        <f t="shared" si="1179"/>
        <v>395606</v>
      </c>
      <c r="J1087" s="76" t="s">
        <v>310</v>
      </c>
      <c r="K1087" s="24">
        <v>277328</v>
      </c>
      <c r="L1087" s="24">
        <v>217170</v>
      </c>
      <c r="M1087" s="76">
        <v>78.3</v>
      </c>
      <c r="N1087" s="24">
        <v>179346</v>
      </c>
      <c r="O1087" s="76">
        <v>64.7</v>
      </c>
      <c r="P1087" s="76">
        <v>635</v>
      </c>
      <c r="Q1087" s="24">
        <v>397151</v>
      </c>
      <c r="S1087" s="57" t="str">
        <f t="shared" si="1186"/>
        <v>20-24</v>
      </c>
      <c r="T1087" s="56">
        <f t="shared" si="1187"/>
        <v>600</v>
      </c>
      <c r="U1087" s="56">
        <f t="shared" si="1188"/>
        <v>932</v>
      </c>
      <c r="V1087" s="55">
        <f t="shared" ref="V1087:V1101" si="1200">P1087-F1087</f>
        <v>13</v>
      </c>
      <c r="W1087" s="56">
        <f t="shared" si="1190"/>
        <v>1545</v>
      </c>
      <c r="X1087" s="62">
        <f t="shared" si="1191"/>
        <v>5.4318305268875614E-2</v>
      </c>
      <c r="Y1087" s="55">
        <f t="shared" si="1192"/>
        <v>600</v>
      </c>
      <c r="Z1087" s="55">
        <f t="shared" si="1193"/>
        <v>932</v>
      </c>
      <c r="AA1087" s="55">
        <f t="shared" si="1194"/>
        <v>13</v>
      </c>
      <c r="AB1087" s="35">
        <f t="shared" si="1199"/>
        <v>1</v>
      </c>
      <c r="AC1087" s="50">
        <f>E1103/B1103</f>
        <v>0.76249036196472342</v>
      </c>
      <c r="AD1087" s="2">
        <f>AC1087/AD1086</f>
        <v>1.0892719456638906</v>
      </c>
      <c r="AE1087" s="47" t="str">
        <f t="shared" si="1180"/>
        <v>20-24</v>
      </c>
      <c r="AF1087" s="45">
        <f t="shared" si="1181"/>
        <v>277328</v>
      </c>
      <c r="AG1087" s="45">
        <f t="shared" si="1182"/>
        <v>217170</v>
      </c>
      <c r="AH1087" s="45">
        <f t="shared" si="1183"/>
        <v>179346</v>
      </c>
      <c r="AI1087" s="45">
        <f t="shared" si="1195"/>
        <v>37824</v>
      </c>
      <c r="AJ1087" s="1">
        <f t="shared" si="1184"/>
        <v>600</v>
      </c>
      <c r="AK1087" s="1">
        <f t="shared" si="1185"/>
        <v>932</v>
      </c>
    </row>
    <row r="1088" spans="1:37" s="35" customFormat="1" ht="15" thickBot="1" x14ac:dyDescent="0.4">
      <c r="A1088" s="54" t="str">
        <f t="shared" si="1196"/>
        <v>25-29</v>
      </c>
      <c r="B1088" s="55">
        <f t="shared" si="1197"/>
        <v>314508</v>
      </c>
      <c r="C1088" s="55">
        <f t="shared" si="1175"/>
        <v>236098</v>
      </c>
      <c r="D1088" s="55">
        <f t="shared" si="1176"/>
        <v>75.099999999999994</v>
      </c>
      <c r="E1088" s="55">
        <f t="shared" si="1177"/>
        <v>197575</v>
      </c>
      <c r="F1088" s="55">
        <f t="shared" si="1198"/>
        <v>945</v>
      </c>
      <c r="G1088" s="55">
        <f t="shared" si="1178"/>
        <v>62.8</v>
      </c>
      <c r="H1088" s="55">
        <f t="shared" si="1179"/>
        <v>434618</v>
      </c>
      <c r="J1088" s="75" t="s">
        <v>311</v>
      </c>
      <c r="K1088" s="22">
        <v>314508</v>
      </c>
      <c r="L1088" s="22">
        <v>236875</v>
      </c>
      <c r="M1088" s="75">
        <v>75.3</v>
      </c>
      <c r="N1088" s="22">
        <v>198610</v>
      </c>
      <c r="O1088" s="75">
        <v>63.1</v>
      </c>
      <c r="P1088" s="75">
        <v>964</v>
      </c>
      <c r="Q1088" s="22">
        <v>436449</v>
      </c>
      <c r="S1088" s="54" t="str">
        <f t="shared" si="1186"/>
        <v>25-29</v>
      </c>
      <c r="T1088" s="55">
        <f t="shared" si="1187"/>
        <v>777</v>
      </c>
      <c r="U1088" s="55">
        <f t="shared" si="1188"/>
        <v>1035</v>
      </c>
      <c r="V1088" s="55">
        <f t="shared" si="1200"/>
        <v>19</v>
      </c>
      <c r="W1088" s="55">
        <f t="shared" si="1190"/>
        <v>1831</v>
      </c>
      <c r="X1088" s="58">
        <f t="shared" si="1191"/>
        <v>7.0342205323193921E-2</v>
      </c>
      <c r="Y1088" s="55">
        <f t="shared" si="1192"/>
        <v>777</v>
      </c>
      <c r="Z1088" s="55">
        <f t="shared" si="1193"/>
        <v>1035</v>
      </c>
      <c r="AA1088" s="55">
        <f t="shared" si="1194"/>
        <v>19</v>
      </c>
      <c r="AB1088" s="35">
        <f t="shared" si="1199"/>
        <v>1</v>
      </c>
      <c r="AC1088" s="49" t="s">
        <v>363</v>
      </c>
      <c r="AE1088" s="47" t="str">
        <f t="shared" si="1180"/>
        <v>25-29</v>
      </c>
      <c r="AF1088" s="45">
        <f t="shared" si="1181"/>
        <v>314508</v>
      </c>
      <c r="AG1088" s="45">
        <f t="shared" si="1182"/>
        <v>236875</v>
      </c>
      <c r="AH1088" s="45">
        <f t="shared" si="1183"/>
        <v>198610</v>
      </c>
      <c r="AI1088" s="45">
        <f t="shared" si="1195"/>
        <v>38265</v>
      </c>
      <c r="AJ1088" s="1">
        <f t="shared" si="1184"/>
        <v>777</v>
      </c>
      <c r="AK1088" s="1">
        <f t="shared" si="1185"/>
        <v>1035</v>
      </c>
    </row>
    <row r="1089" spans="1:37" s="35" customFormat="1" ht="15" thickBot="1" x14ac:dyDescent="0.4">
      <c r="A1089" s="54" t="str">
        <f t="shared" si="1196"/>
        <v>30-34</v>
      </c>
      <c r="B1089" s="55">
        <f t="shared" si="1197"/>
        <v>356228</v>
      </c>
      <c r="C1089" s="55">
        <f t="shared" si="1175"/>
        <v>274458</v>
      </c>
      <c r="D1089" s="55">
        <f t="shared" si="1176"/>
        <v>77</v>
      </c>
      <c r="E1089" s="55">
        <f t="shared" si="1177"/>
        <v>234997</v>
      </c>
      <c r="F1089" s="55">
        <f t="shared" si="1198"/>
        <v>1544</v>
      </c>
      <c r="G1089" s="55">
        <f t="shared" si="1178"/>
        <v>66</v>
      </c>
      <c r="H1089" s="55">
        <f t="shared" si="1179"/>
        <v>510999</v>
      </c>
      <c r="J1089" s="76" t="s">
        <v>312</v>
      </c>
      <c r="K1089" s="24">
        <v>356228</v>
      </c>
      <c r="L1089" s="24">
        <v>275275</v>
      </c>
      <c r="M1089" s="76">
        <v>77.3</v>
      </c>
      <c r="N1089" s="24">
        <v>236101</v>
      </c>
      <c r="O1089" s="76">
        <v>66.3</v>
      </c>
      <c r="P1089" s="24">
        <v>1573</v>
      </c>
      <c r="Q1089" s="24">
        <v>512949</v>
      </c>
      <c r="S1089" s="57" t="str">
        <f t="shared" si="1186"/>
        <v>30-34</v>
      </c>
      <c r="T1089" s="56">
        <f t="shared" si="1187"/>
        <v>817</v>
      </c>
      <c r="U1089" s="56">
        <f t="shared" si="1188"/>
        <v>1104</v>
      </c>
      <c r="V1089" s="55">
        <f t="shared" si="1200"/>
        <v>29</v>
      </c>
      <c r="W1089" s="56">
        <f t="shared" si="1190"/>
        <v>1950</v>
      </c>
      <c r="X1089" s="62">
        <f t="shared" si="1191"/>
        <v>7.3963425674452285E-2</v>
      </c>
      <c r="Y1089" s="55">
        <f t="shared" si="1192"/>
        <v>817</v>
      </c>
      <c r="Z1089" s="55">
        <f t="shared" si="1193"/>
        <v>1104</v>
      </c>
      <c r="AA1089" s="55">
        <f t="shared" si="1194"/>
        <v>29</v>
      </c>
      <c r="AB1089" s="35">
        <f t="shared" si="1199"/>
        <v>1</v>
      </c>
      <c r="AC1089" s="51" t="s">
        <v>366</v>
      </c>
      <c r="AD1089" s="2">
        <v>0.7</v>
      </c>
      <c r="AE1089" s="47" t="str">
        <f t="shared" si="1180"/>
        <v>30-34</v>
      </c>
      <c r="AF1089" s="45">
        <f t="shared" si="1181"/>
        <v>356228</v>
      </c>
      <c r="AG1089" s="45">
        <f t="shared" si="1182"/>
        <v>275275</v>
      </c>
      <c r="AH1089" s="45">
        <f t="shared" si="1183"/>
        <v>236101</v>
      </c>
      <c r="AI1089" s="45">
        <f t="shared" si="1195"/>
        <v>39174</v>
      </c>
      <c r="AJ1089" s="1">
        <f t="shared" si="1184"/>
        <v>817</v>
      </c>
      <c r="AK1089" s="1">
        <f t="shared" si="1185"/>
        <v>1104</v>
      </c>
    </row>
    <row r="1090" spans="1:37" s="35" customFormat="1" ht="15" thickBot="1" x14ac:dyDescent="0.4">
      <c r="A1090" s="54" t="str">
        <f t="shared" si="1196"/>
        <v>35-39</v>
      </c>
      <c r="B1090" s="55">
        <f t="shared" si="1197"/>
        <v>359302</v>
      </c>
      <c r="C1090" s="55">
        <f t="shared" si="1175"/>
        <v>290284</v>
      </c>
      <c r="D1090" s="55">
        <f t="shared" si="1176"/>
        <v>80.8</v>
      </c>
      <c r="E1090" s="55">
        <f t="shared" si="1177"/>
        <v>253944</v>
      </c>
      <c r="F1090" s="55">
        <f t="shared" si="1198"/>
        <v>2709</v>
      </c>
      <c r="G1090" s="55">
        <f t="shared" si="1178"/>
        <v>70.7</v>
      </c>
      <c r="H1090" s="55">
        <f t="shared" si="1179"/>
        <v>546937</v>
      </c>
      <c r="J1090" s="75" t="s">
        <v>313</v>
      </c>
      <c r="K1090" s="22">
        <v>359302</v>
      </c>
      <c r="L1090" s="22">
        <v>291020</v>
      </c>
      <c r="M1090" s="75">
        <v>81</v>
      </c>
      <c r="N1090" s="22">
        <v>255016</v>
      </c>
      <c r="O1090" s="75">
        <v>71</v>
      </c>
      <c r="P1090" s="22">
        <v>2764</v>
      </c>
      <c r="Q1090" s="22">
        <v>548800</v>
      </c>
      <c r="S1090" s="54" t="str">
        <f t="shared" si="1186"/>
        <v>35-39</v>
      </c>
      <c r="T1090" s="55">
        <f t="shared" si="1187"/>
        <v>736</v>
      </c>
      <c r="U1090" s="55">
        <f t="shared" si="1188"/>
        <v>1072</v>
      </c>
      <c r="V1090" s="55">
        <f t="shared" si="1200"/>
        <v>55</v>
      </c>
      <c r="W1090" s="55">
        <f t="shared" si="1190"/>
        <v>1863</v>
      </c>
      <c r="X1090" s="58">
        <f t="shared" si="1191"/>
        <v>6.6630454463154076E-2</v>
      </c>
      <c r="Y1090" s="55">
        <f t="shared" si="1192"/>
        <v>736</v>
      </c>
      <c r="Z1090" s="55">
        <f t="shared" si="1193"/>
        <v>1072</v>
      </c>
      <c r="AA1090" s="55">
        <f t="shared" si="1194"/>
        <v>55</v>
      </c>
      <c r="AB1090" s="35">
        <f t="shared" si="1199"/>
        <v>1</v>
      </c>
      <c r="AC1090" s="50">
        <f>C1104/B1104</f>
        <v>0.7268179851723936</v>
      </c>
      <c r="AD1090" s="2">
        <f>AC1090/AD1089</f>
        <v>1.0383114073891337</v>
      </c>
      <c r="AE1090" s="47" t="str">
        <f t="shared" si="1180"/>
        <v>35-39</v>
      </c>
      <c r="AF1090" s="45">
        <f t="shared" si="1181"/>
        <v>359302</v>
      </c>
      <c r="AG1090" s="45">
        <f t="shared" si="1182"/>
        <v>291020</v>
      </c>
      <c r="AH1090" s="45">
        <f t="shared" si="1183"/>
        <v>255016</v>
      </c>
      <c r="AI1090" s="45">
        <f t="shared" si="1195"/>
        <v>36004</v>
      </c>
      <c r="AJ1090" s="1">
        <f t="shared" si="1184"/>
        <v>736</v>
      </c>
      <c r="AK1090" s="1">
        <f t="shared" si="1185"/>
        <v>1072</v>
      </c>
    </row>
    <row r="1091" spans="1:37" s="35" customFormat="1" ht="15" thickBot="1" x14ac:dyDescent="0.4">
      <c r="A1091" s="54" t="str">
        <f t="shared" si="1196"/>
        <v>40-44</v>
      </c>
      <c r="B1091" s="55">
        <f t="shared" si="1197"/>
        <v>319889</v>
      </c>
      <c r="C1091" s="55">
        <f t="shared" si="1175"/>
        <v>266629</v>
      </c>
      <c r="D1091" s="55">
        <f t="shared" si="1176"/>
        <v>83.3</v>
      </c>
      <c r="E1091" s="55">
        <f t="shared" si="1177"/>
        <v>239031</v>
      </c>
      <c r="F1091" s="55">
        <f t="shared" si="1198"/>
        <v>13670</v>
      </c>
      <c r="G1091" s="55">
        <f t="shared" si="1178"/>
        <v>74.7</v>
      </c>
      <c r="H1091" s="55">
        <f t="shared" si="1179"/>
        <v>519330</v>
      </c>
      <c r="J1091" s="76" t="s">
        <v>314</v>
      </c>
      <c r="K1091" s="24">
        <v>319889</v>
      </c>
      <c r="L1091" s="24">
        <v>267226</v>
      </c>
      <c r="M1091" s="76">
        <v>83.5</v>
      </c>
      <c r="N1091" s="24">
        <v>239920</v>
      </c>
      <c r="O1091" s="76">
        <v>75</v>
      </c>
      <c r="P1091" s="24">
        <v>13873</v>
      </c>
      <c r="Q1091" s="24">
        <v>521019</v>
      </c>
      <c r="S1091" s="57" t="str">
        <f t="shared" si="1186"/>
        <v>40-44</v>
      </c>
      <c r="T1091" s="56">
        <f t="shared" si="1187"/>
        <v>597</v>
      </c>
      <c r="U1091" s="56">
        <f t="shared" si="1188"/>
        <v>889</v>
      </c>
      <c r="V1091" s="55">
        <f t="shared" si="1200"/>
        <v>203</v>
      </c>
      <c r="W1091" s="56">
        <f t="shared" si="1190"/>
        <v>1689</v>
      </c>
      <c r="X1091" s="62">
        <f t="shared" si="1191"/>
        <v>5.4046713742531234E-2</v>
      </c>
      <c r="Y1091" s="55">
        <f t="shared" si="1192"/>
        <v>597</v>
      </c>
      <c r="Z1091" s="55">
        <f t="shared" si="1193"/>
        <v>889</v>
      </c>
      <c r="AA1091" s="55">
        <f t="shared" si="1194"/>
        <v>203</v>
      </c>
      <c r="AB1091" s="35">
        <f t="shared" si="1199"/>
        <v>1</v>
      </c>
      <c r="AC1091" s="52" t="s">
        <v>367</v>
      </c>
      <c r="AD1091" s="2">
        <v>0.7</v>
      </c>
      <c r="AE1091" s="47" t="str">
        <f t="shared" si="1180"/>
        <v>40-44</v>
      </c>
      <c r="AF1091" s="45">
        <f t="shared" si="1181"/>
        <v>319889</v>
      </c>
      <c r="AG1091" s="45">
        <f t="shared" si="1182"/>
        <v>267226</v>
      </c>
      <c r="AH1091" s="45">
        <f t="shared" si="1183"/>
        <v>239920</v>
      </c>
      <c r="AI1091" s="45">
        <f t="shared" si="1195"/>
        <v>27306</v>
      </c>
      <c r="AJ1091" s="1">
        <f t="shared" si="1184"/>
        <v>597</v>
      </c>
      <c r="AK1091" s="1">
        <f t="shared" si="1185"/>
        <v>889</v>
      </c>
    </row>
    <row r="1092" spans="1:37" s="35" customFormat="1" ht="15" thickBot="1" x14ac:dyDescent="0.4">
      <c r="A1092" s="54" t="str">
        <f t="shared" si="1196"/>
        <v>45-49</v>
      </c>
      <c r="B1092" s="55">
        <f t="shared" si="1197"/>
        <v>288547</v>
      </c>
      <c r="C1092" s="55">
        <f t="shared" si="1175"/>
        <v>243876</v>
      </c>
      <c r="D1092" s="55">
        <f t="shared" si="1176"/>
        <v>84.5</v>
      </c>
      <c r="E1092" s="55">
        <f t="shared" si="1177"/>
        <v>221636</v>
      </c>
      <c r="F1092" s="55">
        <f t="shared" si="1198"/>
        <v>14962</v>
      </c>
      <c r="G1092" s="55">
        <f t="shared" si="1178"/>
        <v>76.8</v>
      </c>
      <c r="H1092" s="55">
        <f t="shared" si="1179"/>
        <v>480474</v>
      </c>
      <c r="J1092" s="75" t="s">
        <v>315</v>
      </c>
      <c r="K1092" s="22">
        <v>288547</v>
      </c>
      <c r="L1092" s="22">
        <v>244309</v>
      </c>
      <c r="M1092" s="75">
        <v>84.7</v>
      </c>
      <c r="N1092" s="22">
        <v>222316</v>
      </c>
      <c r="O1092" s="75">
        <v>77</v>
      </c>
      <c r="P1092" s="22">
        <v>15161</v>
      </c>
      <c r="Q1092" s="22">
        <v>481786</v>
      </c>
      <c r="S1092" s="54" t="str">
        <f t="shared" si="1186"/>
        <v>45-49</v>
      </c>
      <c r="T1092" s="55">
        <f t="shared" si="1187"/>
        <v>433</v>
      </c>
      <c r="U1092" s="55">
        <f t="shared" si="1188"/>
        <v>680</v>
      </c>
      <c r="V1092" s="55">
        <f t="shared" si="1200"/>
        <v>199</v>
      </c>
      <c r="W1092" s="55">
        <f t="shared" si="1190"/>
        <v>1312</v>
      </c>
      <c r="X1092" s="58">
        <f t="shared" si="1191"/>
        <v>3.9199710302371897E-2</v>
      </c>
      <c r="Y1092" s="55">
        <f t="shared" si="1192"/>
        <v>433</v>
      </c>
      <c r="Z1092" s="55">
        <f t="shared" si="1193"/>
        <v>680</v>
      </c>
      <c r="AA1092" s="55">
        <f t="shared" si="1194"/>
        <v>199</v>
      </c>
      <c r="AB1092" s="35">
        <f t="shared" si="1199"/>
        <v>1</v>
      </c>
      <c r="AC1092" s="50">
        <f>E1104/B1104</f>
        <v>0.64855411275774344</v>
      </c>
      <c r="AD1092" s="2">
        <f>AC1092/AD1091</f>
        <v>0.92650587536820495</v>
      </c>
      <c r="AE1092" s="47" t="str">
        <f t="shared" si="1180"/>
        <v>45-49</v>
      </c>
      <c r="AF1092" s="45">
        <f t="shared" si="1181"/>
        <v>288547</v>
      </c>
      <c r="AG1092" s="45">
        <f t="shared" si="1182"/>
        <v>244309</v>
      </c>
      <c r="AH1092" s="45">
        <f t="shared" si="1183"/>
        <v>222316</v>
      </c>
      <c r="AI1092" s="45">
        <f t="shared" si="1195"/>
        <v>21993</v>
      </c>
      <c r="AJ1092" s="1">
        <f t="shared" si="1184"/>
        <v>433</v>
      </c>
      <c r="AK1092" s="1">
        <f t="shared" si="1185"/>
        <v>680</v>
      </c>
    </row>
    <row r="1093" spans="1:37" s="35" customFormat="1" ht="15" thickBot="1" x14ac:dyDescent="0.4">
      <c r="A1093" s="54" t="str">
        <f t="shared" si="1196"/>
        <v>50-54</v>
      </c>
      <c r="B1093" s="55">
        <f t="shared" si="1197"/>
        <v>266491</v>
      </c>
      <c r="C1093" s="55">
        <f t="shared" si="1175"/>
        <v>231301</v>
      </c>
      <c r="D1093" s="55">
        <f t="shared" si="1176"/>
        <v>86.8</v>
      </c>
      <c r="E1093" s="55">
        <f t="shared" si="1177"/>
        <v>212984</v>
      </c>
      <c r="F1093" s="55">
        <f t="shared" si="1198"/>
        <v>14319</v>
      </c>
      <c r="G1093" s="55">
        <f t="shared" si="1178"/>
        <v>79.900000000000006</v>
      </c>
      <c r="H1093" s="55">
        <f t="shared" si="1179"/>
        <v>458604</v>
      </c>
      <c r="J1093" s="76" t="s">
        <v>316</v>
      </c>
      <c r="K1093" s="24">
        <v>266491</v>
      </c>
      <c r="L1093" s="24">
        <v>231650</v>
      </c>
      <c r="M1093" s="76">
        <v>86.9</v>
      </c>
      <c r="N1093" s="24">
        <v>213556</v>
      </c>
      <c r="O1093" s="76">
        <v>80.099999999999994</v>
      </c>
      <c r="P1093" s="24">
        <v>14545</v>
      </c>
      <c r="Q1093" s="24">
        <v>459751</v>
      </c>
      <c r="S1093" s="57" t="str">
        <f t="shared" si="1186"/>
        <v>50-54</v>
      </c>
      <c r="T1093" s="56">
        <f t="shared" si="1187"/>
        <v>349</v>
      </c>
      <c r="U1093" s="56">
        <f t="shared" si="1188"/>
        <v>572</v>
      </c>
      <c r="V1093" s="55">
        <f t="shared" si="1200"/>
        <v>226</v>
      </c>
      <c r="W1093" s="56">
        <f t="shared" si="1190"/>
        <v>1147</v>
      </c>
      <c r="X1093" s="62">
        <f t="shared" si="1191"/>
        <v>3.1595147564729316E-2</v>
      </c>
      <c r="Y1093" s="55">
        <f t="shared" si="1192"/>
        <v>349</v>
      </c>
      <c r="Z1093" s="55">
        <f t="shared" si="1193"/>
        <v>572</v>
      </c>
      <c r="AA1093" s="55">
        <f t="shared" si="1194"/>
        <v>226</v>
      </c>
      <c r="AB1093" s="35">
        <f t="shared" si="1199"/>
        <v>1</v>
      </c>
      <c r="AD1093" s="36"/>
      <c r="AE1093" s="47" t="str">
        <f t="shared" si="1180"/>
        <v>50-54</v>
      </c>
      <c r="AF1093" s="45">
        <f t="shared" si="1181"/>
        <v>266491</v>
      </c>
      <c r="AG1093" s="45">
        <f t="shared" si="1182"/>
        <v>231650</v>
      </c>
      <c r="AH1093" s="45">
        <f t="shared" si="1183"/>
        <v>213556</v>
      </c>
      <c r="AI1093" s="45">
        <f t="shared" si="1195"/>
        <v>18094</v>
      </c>
      <c r="AJ1093" s="1">
        <f t="shared" si="1184"/>
        <v>349</v>
      </c>
      <c r="AK1093" s="1">
        <f t="shared" si="1185"/>
        <v>572</v>
      </c>
    </row>
    <row r="1094" spans="1:37" s="35" customFormat="1" ht="15" thickBot="1" x14ac:dyDescent="0.4">
      <c r="A1094" s="54" t="str">
        <f t="shared" si="1196"/>
        <v>55-59</v>
      </c>
      <c r="B1094" s="55">
        <f t="shared" si="1197"/>
        <v>284260</v>
      </c>
      <c r="C1094" s="55">
        <f t="shared" si="1175"/>
        <v>244769</v>
      </c>
      <c r="D1094" s="55">
        <f t="shared" si="1176"/>
        <v>86.1</v>
      </c>
      <c r="E1094" s="55">
        <f t="shared" si="1177"/>
        <v>226654</v>
      </c>
      <c r="F1094" s="55">
        <f t="shared" si="1198"/>
        <v>20746</v>
      </c>
      <c r="G1094" s="55">
        <f t="shared" si="1178"/>
        <v>79.7</v>
      </c>
      <c r="H1094" s="55">
        <f t="shared" si="1179"/>
        <v>492169</v>
      </c>
      <c r="J1094" s="75" t="s">
        <v>317</v>
      </c>
      <c r="K1094" s="22">
        <v>284260</v>
      </c>
      <c r="L1094" s="22">
        <v>245125</v>
      </c>
      <c r="M1094" s="75">
        <v>86.2</v>
      </c>
      <c r="N1094" s="22">
        <v>227157</v>
      </c>
      <c r="O1094" s="75">
        <v>79.900000000000006</v>
      </c>
      <c r="P1094" s="22">
        <v>21049</v>
      </c>
      <c r="Q1094" s="22">
        <v>493331</v>
      </c>
      <c r="S1094" s="54" t="str">
        <f t="shared" si="1186"/>
        <v>55-59</v>
      </c>
      <c r="T1094" s="55">
        <f t="shared" si="1187"/>
        <v>356</v>
      </c>
      <c r="U1094" s="55">
        <f t="shared" si="1188"/>
        <v>503</v>
      </c>
      <c r="V1094" s="55">
        <f t="shared" si="1200"/>
        <v>303</v>
      </c>
      <c r="W1094" s="55">
        <f t="shared" si="1190"/>
        <v>1162</v>
      </c>
      <c r="X1094" s="58">
        <f t="shared" si="1191"/>
        <v>3.2228861126199528E-2</v>
      </c>
      <c r="Y1094" s="55">
        <f t="shared" si="1192"/>
        <v>356</v>
      </c>
      <c r="Z1094" s="55">
        <f t="shared" si="1193"/>
        <v>503</v>
      </c>
      <c r="AA1094" s="55">
        <f t="shared" si="1194"/>
        <v>303</v>
      </c>
      <c r="AB1094" s="35">
        <f t="shared" si="1199"/>
        <v>1</v>
      </c>
      <c r="AC1094" s="65">
        <f>J1082</f>
        <v>44481</v>
      </c>
      <c r="AD1094" s="36"/>
      <c r="AE1094" s="47" t="str">
        <f t="shared" si="1180"/>
        <v>55-59</v>
      </c>
      <c r="AF1094" s="45">
        <f t="shared" si="1181"/>
        <v>284260</v>
      </c>
      <c r="AG1094" s="45">
        <f t="shared" si="1182"/>
        <v>245125</v>
      </c>
      <c r="AH1094" s="45">
        <f t="shared" si="1183"/>
        <v>227157</v>
      </c>
      <c r="AI1094" s="45">
        <f t="shared" si="1195"/>
        <v>17968</v>
      </c>
      <c r="AJ1094" s="1">
        <f t="shared" si="1184"/>
        <v>356</v>
      </c>
      <c r="AK1094" s="1">
        <f t="shared" si="1185"/>
        <v>503</v>
      </c>
    </row>
    <row r="1095" spans="1:37" s="35" customFormat="1" ht="15" thickBot="1" x14ac:dyDescent="0.4">
      <c r="A1095" s="54" t="str">
        <f t="shared" si="1196"/>
        <v>60-64</v>
      </c>
      <c r="B1095" s="55">
        <f t="shared" si="1197"/>
        <v>264339</v>
      </c>
      <c r="C1095" s="55">
        <f t="shared" si="1175"/>
        <v>240008</v>
      </c>
      <c r="D1095" s="55">
        <f t="shared" si="1176"/>
        <v>90.8</v>
      </c>
      <c r="E1095" s="55">
        <f t="shared" si="1177"/>
        <v>226682</v>
      </c>
      <c r="F1095" s="55">
        <f t="shared" si="1198"/>
        <v>33247</v>
      </c>
      <c r="G1095" s="55">
        <f t="shared" si="1178"/>
        <v>85.8</v>
      </c>
      <c r="H1095" s="55">
        <f t="shared" si="1179"/>
        <v>499937</v>
      </c>
      <c r="J1095" s="76" t="s">
        <v>318</v>
      </c>
      <c r="K1095" s="24">
        <v>264339</v>
      </c>
      <c r="L1095" s="24">
        <v>240267</v>
      </c>
      <c r="M1095" s="76">
        <v>90.9</v>
      </c>
      <c r="N1095" s="24">
        <v>227033</v>
      </c>
      <c r="O1095" s="76">
        <v>85.9</v>
      </c>
      <c r="P1095" s="24">
        <v>33751</v>
      </c>
      <c r="Q1095" s="24">
        <v>501051</v>
      </c>
      <c r="S1095" s="57" t="str">
        <f t="shared" si="1186"/>
        <v>60-64</v>
      </c>
      <c r="T1095" s="56">
        <f t="shared" si="1187"/>
        <v>259</v>
      </c>
      <c r="U1095" s="56">
        <f t="shared" si="1188"/>
        <v>351</v>
      </c>
      <c r="V1095" s="55">
        <f t="shared" si="1200"/>
        <v>504</v>
      </c>
      <c r="W1095" s="56">
        <f t="shared" si="1190"/>
        <v>1114</v>
      </c>
      <c r="X1095" s="62">
        <f t="shared" si="1191"/>
        <v>2.3447401774397972E-2</v>
      </c>
      <c r="Y1095" s="55">
        <f t="shared" si="1192"/>
        <v>259</v>
      </c>
      <c r="Z1095" s="55">
        <f t="shared" si="1193"/>
        <v>351</v>
      </c>
      <c r="AA1095" s="55">
        <f t="shared" si="1194"/>
        <v>504</v>
      </c>
      <c r="AB1095" s="35">
        <f t="shared" si="1199"/>
        <v>1</v>
      </c>
      <c r="AC1095" s="49" t="s">
        <v>365</v>
      </c>
      <c r="AE1095" s="47" t="str">
        <f t="shared" si="1180"/>
        <v>60-64</v>
      </c>
      <c r="AF1095" s="45">
        <f t="shared" si="1181"/>
        <v>264339</v>
      </c>
      <c r="AG1095" s="45">
        <f t="shared" si="1182"/>
        <v>240267</v>
      </c>
      <c r="AH1095" s="45">
        <f t="shared" si="1183"/>
        <v>227033</v>
      </c>
      <c r="AI1095" s="45">
        <f t="shared" si="1195"/>
        <v>13234</v>
      </c>
      <c r="AJ1095" s="1">
        <f t="shared" si="1184"/>
        <v>259</v>
      </c>
      <c r="AK1095" s="1">
        <f t="shared" si="1185"/>
        <v>351</v>
      </c>
    </row>
    <row r="1096" spans="1:37" s="35" customFormat="1" ht="15" thickBot="1" x14ac:dyDescent="0.4">
      <c r="A1096" s="54" t="str">
        <f t="shared" si="1196"/>
        <v>65-69</v>
      </c>
      <c r="B1096" s="55">
        <f t="shared" si="1197"/>
        <v>210073</v>
      </c>
      <c r="C1096" s="55">
        <f t="shared" si="1175"/>
        <v>197783</v>
      </c>
      <c r="D1096" s="55">
        <f t="shared" si="1176"/>
        <v>94.2</v>
      </c>
      <c r="E1096" s="55">
        <f t="shared" si="1177"/>
        <v>190983</v>
      </c>
      <c r="F1096" s="55">
        <f t="shared" si="1198"/>
        <v>6900</v>
      </c>
      <c r="G1096" s="55">
        <f t="shared" si="1178"/>
        <v>90.9</v>
      </c>
      <c r="H1096" s="55">
        <f t="shared" si="1179"/>
        <v>395666</v>
      </c>
      <c r="J1096" s="75" t="s">
        <v>319</v>
      </c>
      <c r="K1096" s="22">
        <v>210073</v>
      </c>
      <c r="L1096" s="22">
        <v>197923</v>
      </c>
      <c r="M1096" s="75">
        <v>94.2</v>
      </c>
      <c r="N1096" s="22">
        <v>191209</v>
      </c>
      <c r="O1096" s="75">
        <v>91</v>
      </c>
      <c r="P1096" s="22">
        <v>7053</v>
      </c>
      <c r="Q1096" s="22">
        <v>396185</v>
      </c>
      <c r="S1096" s="54" t="str">
        <f t="shared" si="1186"/>
        <v>65-69</v>
      </c>
      <c r="T1096" s="55">
        <f t="shared" si="1187"/>
        <v>140</v>
      </c>
      <c r="U1096" s="55">
        <f t="shared" si="1188"/>
        <v>226</v>
      </c>
      <c r="V1096" s="55">
        <f t="shared" si="1200"/>
        <v>153</v>
      </c>
      <c r="W1096" s="55">
        <f t="shared" si="1190"/>
        <v>519</v>
      </c>
      <c r="X1096" s="58">
        <f t="shared" si="1191"/>
        <v>1.2674271229404309E-2</v>
      </c>
      <c r="Y1096" s="55">
        <f t="shared" si="1192"/>
        <v>140</v>
      </c>
      <c r="Z1096" s="55">
        <f t="shared" si="1193"/>
        <v>226</v>
      </c>
      <c r="AA1096" s="55">
        <f t="shared" si="1194"/>
        <v>153</v>
      </c>
      <c r="AB1096" s="35">
        <f t="shared" si="1199"/>
        <v>1</v>
      </c>
      <c r="AC1096" s="51" t="s">
        <v>366</v>
      </c>
      <c r="AD1096" s="2">
        <v>0.7</v>
      </c>
      <c r="AE1096" s="47" t="str">
        <f t="shared" si="1180"/>
        <v>65-69</v>
      </c>
      <c r="AF1096" s="45">
        <f t="shared" si="1181"/>
        <v>210073</v>
      </c>
      <c r="AG1096" s="45">
        <f t="shared" si="1182"/>
        <v>197923</v>
      </c>
      <c r="AH1096" s="45">
        <f t="shared" si="1183"/>
        <v>191209</v>
      </c>
      <c r="AI1096" s="45">
        <f t="shared" si="1195"/>
        <v>6714</v>
      </c>
      <c r="AJ1096" s="1">
        <f t="shared" si="1184"/>
        <v>140</v>
      </c>
      <c r="AK1096" s="1">
        <f t="shared" si="1185"/>
        <v>226</v>
      </c>
    </row>
    <row r="1097" spans="1:37" s="35" customFormat="1" ht="15" thickBot="1" x14ac:dyDescent="0.4">
      <c r="A1097" s="54" t="str">
        <f t="shared" si="1196"/>
        <v>70-74</v>
      </c>
      <c r="B1097" s="55">
        <f t="shared" si="1197"/>
        <v>157657</v>
      </c>
      <c r="C1097" s="55">
        <f t="shared" si="1175"/>
        <v>150310</v>
      </c>
      <c r="D1097" s="55">
        <f t="shared" si="1176"/>
        <v>95.3</v>
      </c>
      <c r="E1097" s="55">
        <f t="shared" si="1177"/>
        <v>148306</v>
      </c>
      <c r="F1097" s="55">
        <f t="shared" si="1198"/>
        <v>7702</v>
      </c>
      <c r="G1097" s="55">
        <f t="shared" si="1178"/>
        <v>94.1</v>
      </c>
      <c r="H1097" s="55">
        <f t="shared" si="1179"/>
        <v>306318</v>
      </c>
      <c r="J1097" s="76" t="s">
        <v>320</v>
      </c>
      <c r="K1097" s="24">
        <v>157657</v>
      </c>
      <c r="L1097" s="24">
        <v>150418</v>
      </c>
      <c r="M1097" s="76">
        <v>95.4</v>
      </c>
      <c r="N1097" s="24">
        <v>148453</v>
      </c>
      <c r="O1097" s="76">
        <v>94.2</v>
      </c>
      <c r="P1097" s="24">
        <v>7986</v>
      </c>
      <c r="Q1097" s="24">
        <v>306857</v>
      </c>
      <c r="S1097" s="57" t="str">
        <f t="shared" si="1186"/>
        <v>70-74</v>
      </c>
      <c r="T1097" s="56">
        <f t="shared" si="1187"/>
        <v>108</v>
      </c>
      <c r="U1097" s="56">
        <f t="shared" si="1188"/>
        <v>147</v>
      </c>
      <c r="V1097" s="55">
        <f t="shared" si="1200"/>
        <v>284</v>
      </c>
      <c r="W1097" s="56">
        <f t="shared" si="1190"/>
        <v>539</v>
      </c>
      <c r="X1097" s="62">
        <f t="shared" si="1191"/>
        <v>9.7772949483976093E-3</v>
      </c>
      <c r="Y1097" s="55">
        <f t="shared" si="1192"/>
        <v>108</v>
      </c>
      <c r="Z1097" s="55">
        <f t="shared" si="1193"/>
        <v>147</v>
      </c>
      <c r="AA1097" s="55">
        <f t="shared" si="1194"/>
        <v>284</v>
      </c>
      <c r="AB1097" s="35">
        <f t="shared" si="1199"/>
        <v>1</v>
      </c>
      <c r="AC1097" s="50">
        <f>L1103/K1103</f>
        <v>0.85609230180211315</v>
      </c>
      <c r="AD1097" s="2">
        <f>AC1097/AD1096</f>
        <v>1.2229890025744474</v>
      </c>
      <c r="AE1097" s="48" t="str">
        <f t="shared" si="1180"/>
        <v>70-74</v>
      </c>
      <c r="AF1097" s="45">
        <f t="shared" si="1181"/>
        <v>157657</v>
      </c>
      <c r="AG1097" s="45">
        <f t="shared" si="1182"/>
        <v>150418</v>
      </c>
      <c r="AH1097" s="45">
        <f t="shared" si="1183"/>
        <v>148453</v>
      </c>
      <c r="AI1097" s="46">
        <f t="shared" si="1195"/>
        <v>1965</v>
      </c>
      <c r="AJ1097" s="1">
        <f t="shared" si="1184"/>
        <v>108</v>
      </c>
      <c r="AK1097" s="1">
        <f t="shared" si="1185"/>
        <v>147</v>
      </c>
    </row>
    <row r="1098" spans="1:37" s="35" customFormat="1" ht="15" thickBot="1" x14ac:dyDescent="0.4">
      <c r="A1098" s="54" t="str">
        <f t="shared" si="1196"/>
        <v>75-79</v>
      </c>
      <c r="B1098" s="55">
        <f t="shared" si="1197"/>
        <v>102977</v>
      </c>
      <c r="C1098" s="55">
        <f t="shared" si="1175"/>
        <v>96336</v>
      </c>
      <c r="D1098" s="55">
        <f t="shared" si="1176"/>
        <v>93.5</v>
      </c>
      <c r="E1098" s="55">
        <f t="shared" si="1177"/>
        <v>94555</v>
      </c>
      <c r="F1098" s="55">
        <f t="shared" si="1198"/>
        <v>18689</v>
      </c>
      <c r="G1098" s="55">
        <f t="shared" si="1178"/>
        <v>91.8</v>
      </c>
      <c r="H1098" s="55">
        <f t="shared" si="1179"/>
        <v>209580</v>
      </c>
      <c r="J1098" s="75" t="s">
        <v>321</v>
      </c>
      <c r="K1098" s="22">
        <v>102977</v>
      </c>
      <c r="L1098" s="22">
        <v>96380</v>
      </c>
      <c r="M1098" s="75">
        <v>93.6</v>
      </c>
      <c r="N1098" s="22">
        <v>94624</v>
      </c>
      <c r="O1098" s="75">
        <v>91.9</v>
      </c>
      <c r="P1098" s="22">
        <v>21142</v>
      </c>
      <c r="Q1098" s="22">
        <v>212146</v>
      </c>
      <c r="S1098" s="54" t="str">
        <f t="shared" si="1186"/>
        <v>75-79</v>
      </c>
      <c r="T1098" s="55">
        <f t="shared" si="1187"/>
        <v>44</v>
      </c>
      <c r="U1098" s="55">
        <f t="shared" si="1188"/>
        <v>69</v>
      </c>
      <c r="V1098" s="55">
        <f t="shared" si="1200"/>
        <v>2453</v>
      </c>
      <c r="W1098" s="55">
        <f t="shared" si="1190"/>
        <v>2566</v>
      </c>
      <c r="X1098" s="58">
        <f t="shared" si="1191"/>
        <v>3.9833423863842119E-3</v>
      </c>
      <c r="Y1098" s="55">
        <f t="shared" si="1192"/>
        <v>44</v>
      </c>
      <c r="Z1098" s="55">
        <f t="shared" si="1193"/>
        <v>69</v>
      </c>
      <c r="AA1098" s="55">
        <f t="shared" si="1194"/>
        <v>2453</v>
      </c>
      <c r="AB1098" s="35">
        <f t="shared" si="1199"/>
        <v>1</v>
      </c>
      <c r="AC1098" s="51" t="s">
        <v>367</v>
      </c>
      <c r="AD1098" s="2">
        <v>0.7</v>
      </c>
      <c r="AE1098" s="48" t="str">
        <f t="shared" si="1180"/>
        <v>75-79</v>
      </c>
      <c r="AF1098" s="45">
        <f t="shared" si="1181"/>
        <v>102977</v>
      </c>
      <c r="AG1098" s="45">
        <f t="shared" si="1182"/>
        <v>96380</v>
      </c>
      <c r="AH1098" s="45">
        <f t="shared" si="1183"/>
        <v>94624</v>
      </c>
      <c r="AI1098" s="46">
        <f t="shared" si="1195"/>
        <v>1756</v>
      </c>
      <c r="AJ1098" s="1">
        <f t="shared" si="1184"/>
        <v>44</v>
      </c>
      <c r="AK1098" s="1">
        <f t="shared" si="1185"/>
        <v>69</v>
      </c>
    </row>
    <row r="1099" spans="1:37" s="35" customFormat="1" ht="15" thickBot="1" x14ac:dyDescent="0.4">
      <c r="A1099" s="54" t="str">
        <f t="shared" si="1196"/>
        <v>80-84</v>
      </c>
      <c r="B1099" s="55">
        <f t="shared" si="1197"/>
        <v>68566</v>
      </c>
      <c r="C1099" s="55">
        <f t="shared" si="1175"/>
        <v>63552</v>
      </c>
      <c r="D1099" s="55">
        <f t="shared" si="1176"/>
        <v>92.7</v>
      </c>
      <c r="E1099" s="55">
        <f t="shared" si="1177"/>
        <v>62377</v>
      </c>
      <c r="F1099" s="55">
        <f t="shared" si="1198"/>
        <v>14878</v>
      </c>
      <c r="G1099" s="55">
        <f t="shared" si="1178"/>
        <v>91</v>
      </c>
      <c r="H1099" s="55">
        <f t="shared" si="1179"/>
        <v>140807</v>
      </c>
      <c r="J1099" s="76" t="s">
        <v>322</v>
      </c>
      <c r="K1099" s="24">
        <v>68566</v>
      </c>
      <c r="L1099" s="24">
        <v>63577</v>
      </c>
      <c r="M1099" s="76">
        <v>92.7</v>
      </c>
      <c r="N1099" s="24">
        <v>62418</v>
      </c>
      <c r="O1099" s="76">
        <v>91</v>
      </c>
      <c r="P1099" s="24">
        <v>16437</v>
      </c>
      <c r="Q1099" s="24">
        <v>142432</v>
      </c>
      <c r="S1099" s="57" t="str">
        <f t="shared" si="1186"/>
        <v>80-84</v>
      </c>
      <c r="T1099" s="56">
        <f t="shared" si="1187"/>
        <v>25</v>
      </c>
      <c r="U1099" s="56">
        <f t="shared" si="1188"/>
        <v>41</v>
      </c>
      <c r="V1099" s="55">
        <f t="shared" si="1200"/>
        <v>1559</v>
      </c>
      <c r="W1099" s="56">
        <f t="shared" si="1190"/>
        <v>1625</v>
      </c>
      <c r="X1099" s="62">
        <f t="shared" si="1191"/>
        <v>2.2632627195364836E-3</v>
      </c>
      <c r="Y1099" s="55">
        <f t="shared" si="1192"/>
        <v>25</v>
      </c>
      <c r="Z1099" s="55">
        <f t="shared" si="1193"/>
        <v>41</v>
      </c>
      <c r="AA1099" s="55">
        <f t="shared" si="1194"/>
        <v>1559</v>
      </c>
      <c r="AB1099" s="35">
        <f t="shared" si="1199"/>
        <v>1</v>
      </c>
      <c r="AC1099" s="50">
        <f>N1103/K1103</f>
        <v>0.76477318047187826</v>
      </c>
      <c r="AD1099" s="2">
        <f>AC1099/AD1098</f>
        <v>1.0925331149598261</v>
      </c>
      <c r="AE1099" s="48" t="str">
        <f t="shared" si="1180"/>
        <v>80-84</v>
      </c>
      <c r="AF1099" s="45">
        <f t="shared" si="1181"/>
        <v>68566</v>
      </c>
      <c r="AG1099" s="45">
        <f t="shared" si="1182"/>
        <v>63577</v>
      </c>
      <c r="AH1099" s="45">
        <f t="shared" si="1183"/>
        <v>62418</v>
      </c>
      <c r="AI1099" s="46">
        <f t="shared" si="1195"/>
        <v>1159</v>
      </c>
      <c r="AJ1099" s="1">
        <f t="shared" si="1184"/>
        <v>25</v>
      </c>
      <c r="AK1099" s="1">
        <f t="shared" si="1185"/>
        <v>41</v>
      </c>
    </row>
    <row r="1100" spans="1:37" s="35" customFormat="1" ht="15" thickBot="1" x14ac:dyDescent="0.4">
      <c r="A1100" s="54" t="str">
        <f t="shared" si="1196"/>
        <v>85-89</v>
      </c>
      <c r="B1100" s="55">
        <f t="shared" si="1197"/>
        <v>44034</v>
      </c>
      <c r="C1100" s="55">
        <f t="shared" si="1175"/>
        <v>40481</v>
      </c>
      <c r="D1100" s="55">
        <f t="shared" si="1176"/>
        <v>91.9</v>
      </c>
      <c r="E1100" s="55">
        <f t="shared" si="1177"/>
        <v>39691</v>
      </c>
      <c r="F1100" s="55">
        <f t="shared" si="1198"/>
        <v>13231</v>
      </c>
      <c r="G1100" s="55">
        <f t="shared" si="1178"/>
        <v>90.1</v>
      </c>
      <c r="H1100" s="55">
        <f t="shared" si="1179"/>
        <v>93403</v>
      </c>
      <c r="J1100" s="75" t="s">
        <v>323</v>
      </c>
      <c r="K1100" s="22">
        <v>44034</v>
      </c>
      <c r="L1100" s="22">
        <v>40494</v>
      </c>
      <c r="M1100" s="75">
        <v>92</v>
      </c>
      <c r="N1100" s="22">
        <v>39711</v>
      </c>
      <c r="O1100" s="75">
        <v>90.2</v>
      </c>
      <c r="P1100" s="22">
        <v>14065</v>
      </c>
      <c r="Q1100" s="22">
        <v>94270</v>
      </c>
      <c r="S1100" s="54" t="str">
        <f t="shared" si="1186"/>
        <v>85-89</v>
      </c>
      <c r="T1100" s="55">
        <f t="shared" si="1187"/>
        <v>13</v>
      </c>
      <c r="U1100" s="55">
        <f t="shared" si="1188"/>
        <v>20</v>
      </c>
      <c r="V1100" s="55">
        <f t="shared" si="1200"/>
        <v>834</v>
      </c>
      <c r="W1100" s="55">
        <f t="shared" si="1190"/>
        <v>867</v>
      </c>
      <c r="X1100" s="58">
        <f t="shared" si="1191"/>
        <v>1.1768966141589715E-3</v>
      </c>
      <c r="Y1100" s="55">
        <f t="shared" si="1192"/>
        <v>13</v>
      </c>
      <c r="Z1100" s="55">
        <f t="shared" si="1193"/>
        <v>20</v>
      </c>
      <c r="AA1100" s="55">
        <f t="shared" si="1194"/>
        <v>834</v>
      </c>
      <c r="AB1100" s="35">
        <f t="shared" si="1199"/>
        <v>1</v>
      </c>
      <c r="AC1100" s="49" t="s">
        <v>362</v>
      </c>
      <c r="AE1100" s="48" t="str">
        <f t="shared" si="1180"/>
        <v>85-89</v>
      </c>
      <c r="AF1100" s="45">
        <f t="shared" si="1181"/>
        <v>44034</v>
      </c>
      <c r="AG1100" s="45">
        <f t="shared" si="1182"/>
        <v>40494</v>
      </c>
      <c r="AH1100" s="45">
        <f t="shared" si="1183"/>
        <v>39711</v>
      </c>
      <c r="AI1100" s="46">
        <f t="shared" si="1195"/>
        <v>783</v>
      </c>
      <c r="AJ1100" s="1">
        <f t="shared" si="1184"/>
        <v>13</v>
      </c>
      <c r="AK1100" s="1">
        <f t="shared" si="1185"/>
        <v>20</v>
      </c>
    </row>
    <row r="1101" spans="1:37" s="35" customFormat="1" ht="15" thickBot="1" x14ac:dyDescent="0.4">
      <c r="A1101" s="54" t="str">
        <f t="shared" si="1196"/>
        <v>90+</v>
      </c>
      <c r="B1101" s="55">
        <f t="shared" si="1197"/>
        <v>27669</v>
      </c>
      <c r="C1101" s="55">
        <f t="shared" si="1175"/>
        <v>25671</v>
      </c>
      <c r="D1101" s="55">
        <f t="shared" si="1176"/>
        <v>92.8</v>
      </c>
      <c r="E1101" s="55">
        <f t="shared" si="1177"/>
        <v>25168</v>
      </c>
      <c r="F1101" s="55">
        <f t="shared" si="1198"/>
        <v>12841</v>
      </c>
      <c r="G1101" s="55">
        <f t="shared" si="1178"/>
        <v>91</v>
      </c>
      <c r="H1101" s="55">
        <f t="shared" si="1179"/>
        <v>63680</v>
      </c>
      <c r="J1101" s="76" t="s">
        <v>324</v>
      </c>
      <c r="K1101" s="24">
        <v>27669</v>
      </c>
      <c r="L1101" s="24">
        <v>25679</v>
      </c>
      <c r="M1101" s="76">
        <v>92.8</v>
      </c>
      <c r="N1101" s="24">
        <v>25181</v>
      </c>
      <c r="O1101" s="76">
        <v>91</v>
      </c>
      <c r="P1101" s="24">
        <v>13214</v>
      </c>
      <c r="Q1101" s="24">
        <v>64074</v>
      </c>
      <c r="S1101" s="57" t="str">
        <f t="shared" si="1186"/>
        <v>90+</v>
      </c>
      <c r="T1101" s="56">
        <f t="shared" si="1187"/>
        <v>8</v>
      </c>
      <c r="U1101" s="56">
        <f t="shared" si="1188"/>
        <v>13</v>
      </c>
      <c r="V1101" s="55">
        <f t="shared" si="1200"/>
        <v>373</v>
      </c>
      <c r="W1101" s="56">
        <f t="shared" si="1190"/>
        <v>394</v>
      </c>
      <c r="X1101" s="62">
        <f t="shared" si="1191"/>
        <v>7.2424407025167478E-4</v>
      </c>
      <c r="Y1101" s="55">
        <f t="shared" si="1192"/>
        <v>8</v>
      </c>
      <c r="Z1101" s="55">
        <f t="shared" si="1193"/>
        <v>13</v>
      </c>
      <c r="AA1101" s="55">
        <f t="shared" si="1194"/>
        <v>373</v>
      </c>
      <c r="AB1101" s="35">
        <f t="shared" si="1199"/>
        <v>1</v>
      </c>
      <c r="AC1101" s="51" t="s">
        <v>366</v>
      </c>
      <c r="AD1101" s="2">
        <v>0.7</v>
      </c>
      <c r="AE1101" s="48" t="str">
        <f t="shared" si="1180"/>
        <v>90+</v>
      </c>
      <c r="AF1101" s="45">
        <f t="shared" si="1181"/>
        <v>27669</v>
      </c>
      <c r="AG1101" s="45">
        <f t="shared" si="1182"/>
        <v>25679</v>
      </c>
      <c r="AH1101" s="45">
        <f t="shared" si="1183"/>
        <v>25181</v>
      </c>
      <c r="AI1101" s="46">
        <f t="shared" si="1195"/>
        <v>498</v>
      </c>
      <c r="AJ1101" s="1">
        <f t="shared" si="1184"/>
        <v>8</v>
      </c>
      <c r="AK1101" s="1">
        <f t="shared" si="1185"/>
        <v>13</v>
      </c>
    </row>
    <row r="1102" spans="1:37" s="35" customFormat="1" ht="15" thickBot="1" x14ac:dyDescent="0.4">
      <c r="A1102" s="54" t="str">
        <f t="shared" si="1196"/>
        <v>Unknown</v>
      </c>
      <c r="B1102" s="55" t="str">
        <f t="shared" si="1197"/>
        <v>NA</v>
      </c>
      <c r="C1102" s="55">
        <f t="shared" si="1175"/>
        <v>62991</v>
      </c>
      <c r="D1102" s="55" t="str">
        <f t="shared" si="1176"/>
        <v>NA</v>
      </c>
      <c r="E1102" s="55">
        <f t="shared" si="1177"/>
        <v>33021</v>
      </c>
      <c r="F1102" s="55">
        <f t="shared" si="1198"/>
        <v>5</v>
      </c>
      <c r="G1102" s="55" t="str">
        <f t="shared" si="1178"/>
        <v>NA</v>
      </c>
      <c r="H1102" s="55">
        <f t="shared" si="1179"/>
        <v>96017</v>
      </c>
      <c r="J1102" s="75" t="s">
        <v>325</v>
      </c>
      <c r="K1102" s="75" t="s">
        <v>326</v>
      </c>
      <c r="L1102" s="22">
        <v>62918</v>
      </c>
      <c r="M1102" s="75" t="s">
        <v>326</v>
      </c>
      <c r="N1102" s="22">
        <v>32955</v>
      </c>
      <c r="O1102" s="75" t="s">
        <v>326</v>
      </c>
      <c r="P1102" s="75">
        <v>5</v>
      </c>
      <c r="Q1102" s="22">
        <v>95878</v>
      </c>
      <c r="S1102" s="54" t="str">
        <f t="shared" si="1186"/>
        <v>Unknown</v>
      </c>
      <c r="T1102" s="54">
        <f t="shared" si="1187"/>
        <v>-73</v>
      </c>
      <c r="U1102" s="54">
        <f t="shared" si="1188"/>
        <v>-66</v>
      </c>
      <c r="V1102" s="55">
        <f>P1102-F1102</f>
        <v>0</v>
      </c>
      <c r="W1102" s="54">
        <f t="shared" si="1190"/>
        <v>-139</v>
      </c>
      <c r="X1102" s="58">
        <f t="shared" si="1191"/>
        <v>-6.608727141046533E-3</v>
      </c>
      <c r="Y1102" s="55">
        <f t="shared" si="1192"/>
        <v>-73</v>
      </c>
      <c r="Z1102" s="55">
        <f t="shared" si="1193"/>
        <v>-66</v>
      </c>
      <c r="AA1102" s="55">
        <f t="shared" si="1194"/>
        <v>0</v>
      </c>
      <c r="AB1102" s="35">
        <f t="shared" si="1199"/>
        <v>1</v>
      </c>
      <c r="AC1102" s="50">
        <f>L1104/K1104</f>
        <v>0.72816944440235587</v>
      </c>
      <c r="AD1102" s="2">
        <f>AC1102/AD1101</f>
        <v>1.0402420634319369</v>
      </c>
      <c r="AE1102" s="47" t="str">
        <f t="shared" si="1180"/>
        <v>Unknown</v>
      </c>
      <c r="AF1102" s="45" t="str">
        <f t="shared" si="1181"/>
        <v>NA</v>
      </c>
      <c r="AG1102" s="45">
        <f t="shared" si="1182"/>
        <v>62918</v>
      </c>
      <c r="AH1102" s="45">
        <f t="shared" si="1183"/>
        <v>32955</v>
      </c>
      <c r="AI1102" s="45">
        <f t="shared" si="1195"/>
        <v>29963</v>
      </c>
      <c r="AJ1102" s="1">
        <f t="shared" si="1184"/>
        <v>-73</v>
      </c>
      <c r="AK1102" s="1">
        <f t="shared" si="1185"/>
        <v>-66</v>
      </c>
    </row>
    <row r="1103" spans="1:37" s="35" customFormat="1" ht="15" thickBot="1" x14ac:dyDescent="0.4">
      <c r="A1103" s="54" t="str">
        <f t="shared" si="1196"/>
        <v>12+</v>
      </c>
      <c r="B1103" s="55">
        <f t="shared" si="1197"/>
        <v>3761140</v>
      </c>
      <c r="C1103" s="55">
        <f t="shared" si="1175"/>
        <v>3213907</v>
      </c>
      <c r="D1103" s="55">
        <f t="shared" si="1176"/>
        <v>85.5</v>
      </c>
      <c r="E1103" s="55">
        <f t="shared" si="1177"/>
        <v>2867833</v>
      </c>
      <c r="F1103" s="55">
        <f t="shared" si="1198"/>
        <v>177499</v>
      </c>
      <c r="G1103" s="55">
        <f t="shared" si="1178"/>
        <v>76.2</v>
      </c>
      <c r="H1103" s="55">
        <f t="shared" si="1179"/>
        <v>6259239</v>
      </c>
      <c r="J1103" s="76" t="s">
        <v>327</v>
      </c>
      <c r="K1103" s="24">
        <v>3761140</v>
      </c>
      <c r="L1103" s="24">
        <v>3219883</v>
      </c>
      <c r="M1103" s="76">
        <v>85.6</v>
      </c>
      <c r="N1103" s="24">
        <v>2876419</v>
      </c>
      <c r="O1103" s="76">
        <v>76.5</v>
      </c>
      <c r="P1103" s="24">
        <v>184712</v>
      </c>
      <c r="Q1103" s="24">
        <v>6281014</v>
      </c>
      <c r="S1103" s="57" t="str">
        <f t="shared" si="1186"/>
        <v>12+</v>
      </c>
      <c r="T1103" s="60">
        <f>L1103-C1103</f>
        <v>5976</v>
      </c>
      <c r="U1103" s="60">
        <f t="shared" si="1188"/>
        <v>8586</v>
      </c>
      <c r="V1103" s="60">
        <f>P1103-F1103</f>
        <v>7213</v>
      </c>
      <c r="W1103" s="63">
        <f t="shared" si="1190"/>
        <v>21775</v>
      </c>
      <c r="X1103" s="62">
        <f t="shared" si="1191"/>
        <v>0.54101032047800113</v>
      </c>
      <c r="Y1103" s="60">
        <f t="shared" si="1192"/>
        <v>5976</v>
      </c>
      <c r="Z1103" s="60">
        <f t="shared" si="1193"/>
        <v>8586</v>
      </c>
      <c r="AA1103" s="60">
        <f t="shared" si="1194"/>
        <v>7213</v>
      </c>
      <c r="AB1103" s="35">
        <f t="shared" si="1199"/>
        <v>1</v>
      </c>
      <c r="AC1103" s="51" t="s">
        <v>367</v>
      </c>
      <c r="AD1103" s="2">
        <v>0.7</v>
      </c>
      <c r="AG1103" s="38"/>
    </row>
    <row r="1104" spans="1:37" s="35" customFormat="1" x14ac:dyDescent="0.35">
      <c r="A1104" s="54" t="str">
        <f t="shared" si="1196"/>
        <v>ALL</v>
      </c>
      <c r="B1104" s="55">
        <f t="shared" si="1197"/>
        <v>4421887</v>
      </c>
      <c r="C1104" s="55">
        <f t="shared" si="1175"/>
        <v>3213907</v>
      </c>
      <c r="D1104" s="55">
        <f t="shared" si="1176"/>
        <v>72.7</v>
      </c>
      <c r="E1104" s="55">
        <f t="shared" si="1177"/>
        <v>2867833</v>
      </c>
      <c r="F1104" s="55">
        <f t="shared" si="1198"/>
        <v>177499</v>
      </c>
      <c r="G1104" s="55">
        <f t="shared" si="1178"/>
        <v>64.900000000000006</v>
      </c>
      <c r="H1104" s="55">
        <f t="shared" si="1179"/>
        <v>6259239</v>
      </c>
      <c r="J1104" s="75" t="s">
        <v>328</v>
      </c>
      <c r="K1104" s="22">
        <v>4421887</v>
      </c>
      <c r="L1104" s="22">
        <v>3219883</v>
      </c>
      <c r="M1104" s="75">
        <v>72.8</v>
      </c>
      <c r="N1104" s="22">
        <v>2876419</v>
      </c>
      <c r="O1104" s="75">
        <v>65</v>
      </c>
      <c r="P1104" s="22">
        <v>184712</v>
      </c>
      <c r="Q1104" s="22">
        <v>6281014</v>
      </c>
      <c r="S1104" s="54" t="str">
        <f t="shared" si="1186"/>
        <v>ALL</v>
      </c>
      <c r="T1104" s="60">
        <f t="shared" ref="T1104" si="1201">L1104-C1104</f>
        <v>5976</v>
      </c>
      <c r="U1104" s="60">
        <f t="shared" si="1188"/>
        <v>8586</v>
      </c>
      <c r="V1104" s="60">
        <f>P1104-F1104</f>
        <v>7213</v>
      </c>
      <c r="W1104" s="63">
        <f t="shared" si="1190"/>
        <v>21775</v>
      </c>
      <c r="X1104" s="58">
        <f t="shared" si="1191"/>
        <v>0.54101032047800113</v>
      </c>
      <c r="Y1104" s="60">
        <f t="shared" si="1192"/>
        <v>5976</v>
      </c>
      <c r="Z1104" s="60">
        <f t="shared" si="1193"/>
        <v>8586</v>
      </c>
      <c r="AA1104" s="60">
        <f t="shared" si="1194"/>
        <v>7213</v>
      </c>
      <c r="AB1104" s="35">
        <f t="shared" si="1199"/>
        <v>1</v>
      </c>
      <c r="AC1104" s="50">
        <f>N1104/K1104</f>
        <v>0.6504958177357314</v>
      </c>
      <c r="AD1104" s="2">
        <f>AC1104/AD1103</f>
        <v>0.92927973962247346</v>
      </c>
      <c r="AG1104" s="2">
        <f>T1103/L1103</f>
        <v>1.8559680584667208E-3</v>
      </c>
      <c r="AH1104" s="2">
        <f>U1103/N1103</f>
        <v>2.9849615094323882E-3</v>
      </c>
      <c r="AI1104" s="2">
        <f>W1103/Q1103</f>
        <v>3.4667969216435435E-3</v>
      </c>
    </row>
    <row r="1105" spans="1:37" s="35" customFormat="1" x14ac:dyDescent="0.35">
      <c r="A1105" s="110">
        <f>J1082</f>
        <v>44481</v>
      </c>
      <c r="B1105" s="110"/>
      <c r="C1105" s="110"/>
      <c r="D1105" s="110"/>
      <c r="E1105" s="110"/>
      <c r="F1105" s="110"/>
      <c r="G1105" s="110"/>
      <c r="H1105" s="110"/>
      <c r="J1105" s="109">
        <v>44482</v>
      </c>
      <c r="K1105" s="109"/>
      <c r="L1105" s="109"/>
      <c r="M1105" s="109"/>
      <c r="N1105" s="109"/>
      <c r="O1105" s="109"/>
      <c r="P1105" s="109"/>
      <c r="Q1105" s="109"/>
      <c r="S1105" s="111" t="str">
        <f>"Change " &amp; TEXT(A1105,"DDDD MMM DD, YYYY") &amp; " -  " &amp;TEXT(J1105,"DDDD MMM DD, YYYY")</f>
        <v>Change Tuesday Oct 12, 2021 -  Wednesday Oct 13, 2021</v>
      </c>
      <c r="T1105" s="111"/>
      <c r="U1105" s="111"/>
      <c r="V1105" s="111"/>
      <c r="W1105" s="111"/>
      <c r="X1105" s="111"/>
      <c r="Y1105" s="111"/>
      <c r="Z1105" s="111"/>
      <c r="AA1105" s="88"/>
      <c r="AC1105" s="65">
        <f>J1105</f>
        <v>44482</v>
      </c>
    </row>
    <row r="1106" spans="1:37" s="35" customFormat="1" ht="36" thickBot="1" x14ac:dyDescent="0.4">
      <c r="A1106" s="53" t="str">
        <f>J1083</f>
        <v>Age group</v>
      </c>
      <c r="B1106" s="53" t="str">
        <f t="shared" ref="B1106" si="1202">K1083</f>
        <v>Population</v>
      </c>
      <c r="C1106" s="53" t="str">
        <f t="shared" ref="C1106:C1127" si="1203">L1083</f>
        <v>At least 1 dose</v>
      </c>
      <c r="D1106" s="53" t="str">
        <f t="shared" ref="D1106:D1127" si="1204">M1083</f>
        <v>% of population with at least 1 dose</v>
      </c>
      <c r="E1106" s="53" t="str">
        <f t="shared" ref="E1106:E1127" si="1205">N1083</f>
        <v>2 doses</v>
      </c>
      <c r="F1106" s="53" t="str">
        <f>P1083</f>
        <v>3 doses</v>
      </c>
      <c r="G1106" s="53" t="str">
        <f t="shared" ref="G1106:G1127" si="1206">O1083</f>
        <v>% of population fully vaccinated</v>
      </c>
      <c r="H1106" s="53" t="str">
        <f t="shared" ref="H1106:H1127" si="1207">Q1083</f>
        <v>Total administered</v>
      </c>
      <c r="J1106" s="25" t="s">
        <v>305</v>
      </c>
      <c r="K1106" s="25" t="s">
        <v>2</v>
      </c>
      <c r="L1106" s="25" t="s">
        <v>368</v>
      </c>
      <c r="M1106" s="25" t="s">
        <v>306</v>
      </c>
      <c r="N1106" s="25" t="s">
        <v>369</v>
      </c>
      <c r="O1106" s="25" t="s">
        <v>307</v>
      </c>
      <c r="P1106" s="25" t="s">
        <v>389</v>
      </c>
      <c r="Q1106" s="25" t="s">
        <v>304</v>
      </c>
      <c r="S1106" s="53" t="s">
        <v>305</v>
      </c>
      <c r="T1106" s="53" t="s">
        <v>302</v>
      </c>
      <c r="U1106" s="53" t="s">
        <v>303</v>
      </c>
      <c r="V1106" s="53" t="s">
        <v>390</v>
      </c>
      <c r="W1106" s="53" t="s">
        <v>304</v>
      </c>
      <c r="X1106" s="53" t="s">
        <v>335</v>
      </c>
      <c r="Y1106" s="53" t="s">
        <v>336</v>
      </c>
      <c r="Z1106" s="53" t="s">
        <v>337</v>
      </c>
      <c r="AA1106" s="53" t="s">
        <v>391</v>
      </c>
      <c r="AC1106" s="49" t="s">
        <v>365</v>
      </c>
      <c r="AD1106" s="64"/>
      <c r="AE1106" s="47" t="str">
        <f t="shared" ref="AE1106:AE1125" si="1208">J1106</f>
        <v>Age group</v>
      </c>
      <c r="AF1106" s="47" t="str">
        <f t="shared" ref="AF1106:AF1125" si="1209">K1106</f>
        <v>Population</v>
      </c>
      <c r="AG1106" s="47" t="str">
        <f t="shared" ref="AG1106:AG1125" si="1210">L1106</f>
        <v>At least 1 dose</v>
      </c>
      <c r="AH1106" s="47" t="str">
        <f t="shared" ref="AH1106:AH1125" si="1211">N1106</f>
        <v>2 doses</v>
      </c>
      <c r="AI1106" s="47" t="s">
        <v>334</v>
      </c>
      <c r="AJ1106" s="47" t="str">
        <f t="shared" ref="AJ1106:AJ1125" si="1212">T1106</f>
        <v>Dose 1</v>
      </c>
      <c r="AK1106" s="47" t="str">
        <f t="shared" ref="AK1106:AK1125" si="1213">U1106</f>
        <v>Dose 2</v>
      </c>
    </row>
    <row r="1107" spans="1:37" s="35" customFormat="1" ht="29.5" customHeight="1" thickBot="1" x14ac:dyDescent="0.4">
      <c r="A1107" s="54" t="str">
        <f>J1084</f>
        <v>00-11</v>
      </c>
      <c r="B1107" s="55">
        <f>K1084</f>
        <v>660747</v>
      </c>
      <c r="C1107" s="55">
        <f t="shared" si="1203"/>
        <v>0</v>
      </c>
      <c r="D1107" s="55">
        <f t="shared" si="1204"/>
        <v>0</v>
      </c>
      <c r="E1107" s="55">
        <f t="shared" si="1205"/>
        <v>0</v>
      </c>
      <c r="F1107" s="55">
        <f>P1084</f>
        <v>0</v>
      </c>
      <c r="G1107" s="55">
        <f t="shared" si="1206"/>
        <v>0</v>
      </c>
      <c r="H1107" s="55">
        <f t="shared" si="1207"/>
        <v>0</v>
      </c>
      <c r="J1107" s="75" t="s">
        <v>308</v>
      </c>
      <c r="K1107" s="22">
        <v>660747</v>
      </c>
      <c r="L1107" s="75">
        <v>0</v>
      </c>
      <c r="M1107" s="75">
        <v>0</v>
      </c>
      <c r="N1107" s="75">
        <v>0</v>
      </c>
      <c r="O1107" s="75">
        <v>0</v>
      </c>
      <c r="P1107" s="75">
        <v>0</v>
      </c>
      <c r="Q1107" s="75">
        <v>0</v>
      </c>
      <c r="S1107" s="54" t="str">
        <f t="shared" ref="S1107:S1127" si="1214">A1107</f>
        <v>00-11</v>
      </c>
      <c r="T1107" s="55">
        <f t="shared" ref="T1107:T1125" si="1215">L1107-C1107</f>
        <v>0</v>
      </c>
      <c r="U1107" s="55">
        <f t="shared" ref="U1107:U1127" si="1216">N1107-E1107</f>
        <v>0</v>
      </c>
      <c r="V1107" s="55">
        <f t="shared" ref="V1107" si="1217">P1107-F1107</f>
        <v>0</v>
      </c>
      <c r="W1107" s="55">
        <f t="shared" ref="W1107:W1127" si="1218">Q1107-H1107</f>
        <v>0</v>
      </c>
      <c r="X1107" s="58">
        <f t="shared" ref="X1107:X1127" si="1219">T1107/T$299</f>
        <v>0</v>
      </c>
      <c r="Y1107" s="55">
        <f t="shared" ref="Y1107:Y1127" si="1220">T1107/$AB1107</f>
        <v>0</v>
      </c>
      <c r="Z1107" s="55">
        <f t="shared" ref="Z1107:Z1127" si="1221">U1107/$AB1107</f>
        <v>0</v>
      </c>
      <c r="AA1107" s="55">
        <f t="shared" ref="AA1107:AA1127" si="1222">V1107/$AB1107</f>
        <v>0</v>
      </c>
      <c r="AB1107" s="35">
        <f>IF(DATEDIF(A1105,J1105,"D")&lt;1,1,DATEDIF(A1105,J1105,"D"))</f>
        <v>1</v>
      </c>
      <c r="AC1107" s="51" t="s">
        <v>366</v>
      </c>
      <c r="AD1107" s="2">
        <v>0.7</v>
      </c>
      <c r="AE1107" s="47" t="str">
        <f t="shared" si="1208"/>
        <v>00-11</v>
      </c>
      <c r="AF1107" s="45">
        <f t="shared" si="1209"/>
        <v>660747</v>
      </c>
      <c r="AG1107" s="45">
        <f t="shared" si="1210"/>
        <v>0</v>
      </c>
      <c r="AH1107" s="45">
        <f t="shared" si="1211"/>
        <v>0</v>
      </c>
      <c r="AI1107" s="45">
        <f t="shared" ref="AI1107:AI1125" si="1223">AG1107-AH1107</f>
        <v>0</v>
      </c>
      <c r="AJ1107" s="1">
        <f t="shared" si="1212"/>
        <v>0</v>
      </c>
      <c r="AK1107" s="1">
        <f t="shared" si="1213"/>
        <v>0</v>
      </c>
    </row>
    <row r="1108" spans="1:37" s="35" customFormat="1" ht="15" thickBot="1" x14ac:dyDescent="0.4">
      <c r="A1108" s="54" t="str">
        <f t="shared" ref="A1108:A1127" si="1224">J1085</f>
        <v>12-18</v>
      </c>
      <c r="B1108" s="55">
        <f t="shared" ref="B1108:B1127" si="1225">K1085</f>
        <v>162530</v>
      </c>
      <c r="C1108" s="60">
        <f t="shared" si="1203"/>
        <v>128384</v>
      </c>
      <c r="D1108" s="55">
        <f t="shared" si="1204"/>
        <v>79</v>
      </c>
      <c r="E1108" s="60">
        <f t="shared" si="1205"/>
        <v>108047</v>
      </c>
      <c r="F1108" s="55">
        <f t="shared" ref="F1108:F1127" si="1226">P1085</f>
        <v>129</v>
      </c>
      <c r="G1108" s="55">
        <f t="shared" si="1206"/>
        <v>66.5</v>
      </c>
      <c r="H1108" s="55">
        <f t="shared" si="1207"/>
        <v>236560</v>
      </c>
      <c r="J1108" s="92" t="s">
        <v>392</v>
      </c>
      <c r="K1108" s="24">
        <v>162530</v>
      </c>
      <c r="L1108" s="24">
        <v>128384</v>
      </c>
      <c r="M1108" s="76">
        <v>79</v>
      </c>
      <c r="N1108" s="24">
        <v>108047</v>
      </c>
      <c r="O1108" s="76">
        <v>66.5</v>
      </c>
      <c r="P1108" s="76">
        <v>129</v>
      </c>
      <c r="Q1108" s="24">
        <v>236560</v>
      </c>
      <c r="S1108" s="59" t="str">
        <f t="shared" si="1214"/>
        <v>12-18</v>
      </c>
      <c r="T1108" s="60">
        <f t="shared" si="1215"/>
        <v>0</v>
      </c>
      <c r="U1108" s="60">
        <f t="shared" si="1216"/>
        <v>0</v>
      </c>
      <c r="V1108" s="60">
        <f>P1108-F1108</f>
        <v>0</v>
      </c>
      <c r="W1108" s="60">
        <f t="shared" si="1218"/>
        <v>0</v>
      </c>
      <c r="X1108" s="61">
        <f t="shared" si="1219"/>
        <v>0</v>
      </c>
      <c r="Y1108" s="60">
        <f t="shared" si="1220"/>
        <v>0</v>
      </c>
      <c r="Z1108" s="60">
        <f t="shared" si="1221"/>
        <v>0</v>
      </c>
      <c r="AA1108" s="60">
        <f t="shared" si="1222"/>
        <v>0</v>
      </c>
      <c r="AB1108" s="35">
        <f>AB1107</f>
        <v>1</v>
      </c>
      <c r="AC1108" s="50">
        <f>C1126/B1126</f>
        <v>0.85609230180211315</v>
      </c>
      <c r="AD1108" s="2">
        <f>AC1108/AD1107</f>
        <v>1.2229890025744474</v>
      </c>
      <c r="AE1108" s="47" t="str">
        <f t="shared" si="1208"/>
        <v>12-18</v>
      </c>
      <c r="AF1108" s="45">
        <f t="shared" si="1209"/>
        <v>162530</v>
      </c>
      <c r="AG1108" s="45">
        <f t="shared" si="1210"/>
        <v>128384</v>
      </c>
      <c r="AH1108" s="45">
        <f t="shared" si="1211"/>
        <v>108047</v>
      </c>
      <c r="AI1108" s="45">
        <f t="shared" si="1223"/>
        <v>20337</v>
      </c>
      <c r="AJ1108" s="1">
        <f t="shared" si="1212"/>
        <v>0</v>
      </c>
      <c r="AK1108" s="1">
        <f t="shared" si="1213"/>
        <v>0</v>
      </c>
    </row>
    <row r="1109" spans="1:37" s="35" customFormat="1" ht="15" thickBot="1" x14ac:dyDescent="0.4">
      <c r="A1109" s="54" t="str">
        <f t="shared" si="1224"/>
        <v>15-19</v>
      </c>
      <c r="B1109" s="55">
        <f t="shared" si="1225"/>
        <v>256743</v>
      </c>
      <c r="C1109" s="60">
        <f t="shared" si="1203"/>
        <v>205193</v>
      </c>
      <c r="D1109" s="55">
        <f t="shared" si="1204"/>
        <v>79.900000000000006</v>
      </c>
      <c r="E1109" s="60">
        <f t="shared" si="1205"/>
        <v>174766</v>
      </c>
      <c r="F1109" s="55">
        <f t="shared" si="1226"/>
        <v>366</v>
      </c>
      <c r="G1109" s="55">
        <f t="shared" si="1206"/>
        <v>68.099999999999994</v>
      </c>
      <c r="H1109" s="55">
        <f t="shared" si="1207"/>
        <v>380325</v>
      </c>
      <c r="J1109" s="75" t="s">
        <v>309</v>
      </c>
      <c r="K1109" s="22">
        <v>256743</v>
      </c>
      <c r="L1109" s="22">
        <v>205193</v>
      </c>
      <c r="M1109" s="75">
        <v>79.900000000000006</v>
      </c>
      <c r="N1109" s="22">
        <v>174766</v>
      </c>
      <c r="O1109" s="75">
        <v>68.099999999999994</v>
      </c>
      <c r="P1109" s="75">
        <v>366</v>
      </c>
      <c r="Q1109" s="22">
        <v>380325</v>
      </c>
      <c r="S1109" s="54" t="str">
        <f t="shared" si="1214"/>
        <v>15-19</v>
      </c>
      <c r="T1109" s="60">
        <f t="shared" si="1215"/>
        <v>0</v>
      </c>
      <c r="U1109" s="60">
        <f t="shared" si="1216"/>
        <v>0</v>
      </c>
      <c r="V1109" s="60">
        <f>P1109-F1109</f>
        <v>0</v>
      </c>
      <c r="W1109" s="60">
        <f t="shared" si="1218"/>
        <v>0</v>
      </c>
      <c r="X1109" s="61">
        <f t="shared" si="1219"/>
        <v>0</v>
      </c>
      <c r="Y1109" s="60">
        <f t="shared" si="1220"/>
        <v>0</v>
      </c>
      <c r="Z1109" s="60">
        <f t="shared" si="1221"/>
        <v>0</v>
      </c>
      <c r="AA1109" s="60">
        <f t="shared" si="1222"/>
        <v>0</v>
      </c>
      <c r="AB1109" s="35">
        <f t="shared" ref="AB1109:AB1127" si="1227">AB1108</f>
        <v>1</v>
      </c>
      <c r="AC1109" s="52" t="s">
        <v>367</v>
      </c>
      <c r="AD1109" s="2">
        <v>0.7</v>
      </c>
      <c r="AE1109" s="47" t="str">
        <f t="shared" si="1208"/>
        <v>15-19</v>
      </c>
      <c r="AF1109" s="45">
        <f t="shared" si="1209"/>
        <v>256743</v>
      </c>
      <c r="AG1109" s="45">
        <f t="shared" si="1210"/>
        <v>205193</v>
      </c>
      <c r="AH1109" s="45">
        <f t="shared" si="1211"/>
        <v>174766</v>
      </c>
      <c r="AI1109" s="45">
        <f t="shared" si="1223"/>
        <v>30427</v>
      </c>
      <c r="AJ1109" s="1">
        <f t="shared" si="1212"/>
        <v>0</v>
      </c>
      <c r="AK1109" s="1">
        <f t="shared" si="1213"/>
        <v>0</v>
      </c>
    </row>
    <row r="1110" spans="1:37" s="35" customFormat="1" ht="15" thickBot="1" x14ac:dyDescent="0.4">
      <c r="A1110" s="54" t="str">
        <f t="shared" si="1224"/>
        <v>20-24</v>
      </c>
      <c r="B1110" s="55">
        <f t="shared" si="1225"/>
        <v>277328</v>
      </c>
      <c r="C1110" s="55">
        <f t="shared" si="1203"/>
        <v>217170</v>
      </c>
      <c r="D1110" s="55">
        <f t="shared" si="1204"/>
        <v>78.3</v>
      </c>
      <c r="E1110" s="55">
        <f t="shared" si="1205"/>
        <v>179346</v>
      </c>
      <c r="F1110" s="55">
        <f t="shared" si="1226"/>
        <v>635</v>
      </c>
      <c r="G1110" s="55">
        <f t="shared" si="1206"/>
        <v>64.7</v>
      </c>
      <c r="H1110" s="55">
        <f t="shared" si="1207"/>
        <v>397151</v>
      </c>
      <c r="J1110" s="76" t="s">
        <v>310</v>
      </c>
      <c r="K1110" s="24">
        <v>277328</v>
      </c>
      <c r="L1110" s="24">
        <v>217170</v>
      </c>
      <c r="M1110" s="76">
        <v>78.3</v>
      </c>
      <c r="N1110" s="24">
        <v>179346</v>
      </c>
      <c r="O1110" s="76">
        <v>64.7</v>
      </c>
      <c r="P1110" s="76">
        <v>635</v>
      </c>
      <c r="Q1110" s="24">
        <v>397151</v>
      </c>
      <c r="S1110" s="57" t="str">
        <f t="shared" si="1214"/>
        <v>20-24</v>
      </c>
      <c r="T1110" s="56">
        <f t="shared" si="1215"/>
        <v>0</v>
      </c>
      <c r="U1110" s="56">
        <f t="shared" si="1216"/>
        <v>0</v>
      </c>
      <c r="V1110" s="55">
        <f t="shared" ref="V1110:V1124" si="1228">P1110-F1110</f>
        <v>0</v>
      </c>
      <c r="W1110" s="56">
        <f t="shared" si="1218"/>
        <v>0</v>
      </c>
      <c r="X1110" s="62">
        <f t="shared" si="1219"/>
        <v>0</v>
      </c>
      <c r="Y1110" s="55">
        <f t="shared" si="1220"/>
        <v>0</v>
      </c>
      <c r="Z1110" s="55">
        <f t="shared" si="1221"/>
        <v>0</v>
      </c>
      <c r="AA1110" s="55">
        <f t="shared" si="1222"/>
        <v>0</v>
      </c>
      <c r="AB1110" s="35">
        <f t="shared" si="1227"/>
        <v>1</v>
      </c>
      <c r="AC1110" s="50">
        <f>E1126/B1126</f>
        <v>0.76477318047187826</v>
      </c>
      <c r="AD1110" s="2">
        <f>AC1110/AD1109</f>
        <v>1.0925331149598261</v>
      </c>
      <c r="AE1110" s="47" t="str">
        <f t="shared" si="1208"/>
        <v>20-24</v>
      </c>
      <c r="AF1110" s="45">
        <f t="shared" si="1209"/>
        <v>277328</v>
      </c>
      <c r="AG1110" s="45">
        <f t="shared" si="1210"/>
        <v>217170</v>
      </c>
      <c r="AH1110" s="45">
        <f t="shared" si="1211"/>
        <v>179346</v>
      </c>
      <c r="AI1110" s="45">
        <f t="shared" si="1223"/>
        <v>37824</v>
      </c>
      <c r="AJ1110" s="1">
        <f t="shared" si="1212"/>
        <v>0</v>
      </c>
      <c r="AK1110" s="1">
        <f t="shared" si="1213"/>
        <v>0</v>
      </c>
    </row>
    <row r="1111" spans="1:37" s="35" customFormat="1" ht="15" thickBot="1" x14ac:dyDescent="0.4">
      <c r="A1111" s="54" t="str">
        <f t="shared" si="1224"/>
        <v>25-29</v>
      </c>
      <c r="B1111" s="55">
        <f t="shared" si="1225"/>
        <v>314508</v>
      </c>
      <c r="C1111" s="55">
        <f t="shared" si="1203"/>
        <v>236875</v>
      </c>
      <c r="D1111" s="55">
        <f t="shared" si="1204"/>
        <v>75.3</v>
      </c>
      <c r="E1111" s="55">
        <f t="shared" si="1205"/>
        <v>198610</v>
      </c>
      <c r="F1111" s="55">
        <f t="shared" si="1226"/>
        <v>964</v>
      </c>
      <c r="G1111" s="55">
        <f t="shared" si="1206"/>
        <v>63.1</v>
      </c>
      <c r="H1111" s="55">
        <f t="shared" si="1207"/>
        <v>436449</v>
      </c>
      <c r="J1111" s="75" t="s">
        <v>311</v>
      </c>
      <c r="K1111" s="22">
        <v>314508</v>
      </c>
      <c r="L1111" s="22">
        <v>236875</v>
      </c>
      <c r="M1111" s="75">
        <v>75.3</v>
      </c>
      <c r="N1111" s="22">
        <v>198610</v>
      </c>
      <c r="O1111" s="75">
        <v>63.1</v>
      </c>
      <c r="P1111" s="75">
        <v>964</v>
      </c>
      <c r="Q1111" s="22">
        <v>436449</v>
      </c>
      <c r="S1111" s="54" t="str">
        <f t="shared" si="1214"/>
        <v>25-29</v>
      </c>
      <c r="T1111" s="55">
        <f t="shared" si="1215"/>
        <v>0</v>
      </c>
      <c r="U1111" s="55">
        <f t="shared" si="1216"/>
        <v>0</v>
      </c>
      <c r="V1111" s="55">
        <f t="shared" si="1228"/>
        <v>0</v>
      </c>
      <c r="W1111" s="55">
        <f t="shared" si="1218"/>
        <v>0</v>
      </c>
      <c r="X1111" s="58">
        <f t="shared" si="1219"/>
        <v>0</v>
      </c>
      <c r="Y1111" s="55">
        <f t="shared" si="1220"/>
        <v>0</v>
      </c>
      <c r="Z1111" s="55">
        <f t="shared" si="1221"/>
        <v>0</v>
      </c>
      <c r="AA1111" s="55">
        <f t="shared" si="1222"/>
        <v>0</v>
      </c>
      <c r="AB1111" s="35">
        <f t="shared" si="1227"/>
        <v>1</v>
      </c>
      <c r="AC1111" s="49" t="s">
        <v>363</v>
      </c>
      <c r="AE1111" s="47" t="str">
        <f t="shared" si="1208"/>
        <v>25-29</v>
      </c>
      <c r="AF1111" s="45">
        <f t="shared" si="1209"/>
        <v>314508</v>
      </c>
      <c r="AG1111" s="45">
        <f t="shared" si="1210"/>
        <v>236875</v>
      </c>
      <c r="AH1111" s="45">
        <f t="shared" si="1211"/>
        <v>198610</v>
      </c>
      <c r="AI1111" s="45">
        <f t="shared" si="1223"/>
        <v>38265</v>
      </c>
      <c r="AJ1111" s="1">
        <f t="shared" si="1212"/>
        <v>0</v>
      </c>
      <c r="AK1111" s="1">
        <f t="shared" si="1213"/>
        <v>0</v>
      </c>
    </row>
    <row r="1112" spans="1:37" s="35" customFormat="1" ht="15" thickBot="1" x14ac:dyDescent="0.4">
      <c r="A1112" s="54" t="str">
        <f t="shared" si="1224"/>
        <v>30-34</v>
      </c>
      <c r="B1112" s="55">
        <f t="shared" si="1225"/>
        <v>356228</v>
      </c>
      <c r="C1112" s="55">
        <f t="shared" si="1203"/>
        <v>275275</v>
      </c>
      <c r="D1112" s="55">
        <f t="shared" si="1204"/>
        <v>77.3</v>
      </c>
      <c r="E1112" s="55">
        <f t="shared" si="1205"/>
        <v>236101</v>
      </c>
      <c r="F1112" s="55">
        <f t="shared" si="1226"/>
        <v>1573</v>
      </c>
      <c r="G1112" s="55">
        <f t="shared" si="1206"/>
        <v>66.3</v>
      </c>
      <c r="H1112" s="55">
        <f t="shared" si="1207"/>
        <v>512949</v>
      </c>
      <c r="J1112" s="76" t="s">
        <v>312</v>
      </c>
      <c r="K1112" s="24">
        <v>356228</v>
      </c>
      <c r="L1112" s="24">
        <v>275275</v>
      </c>
      <c r="M1112" s="76">
        <v>77.3</v>
      </c>
      <c r="N1112" s="24">
        <v>236101</v>
      </c>
      <c r="O1112" s="76">
        <v>66.3</v>
      </c>
      <c r="P1112" s="24">
        <v>1573</v>
      </c>
      <c r="Q1112" s="24">
        <v>512949</v>
      </c>
      <c r="S1112" s="57" t="str">
        <f t="shared" si="1214"/>
        <v>30-34</v>
      </c>
      <c r="T1112" s="56">
        <f t="shared" si="1215"/>
        <v>0</v>
      </c>
      <c r="U1112" s="56">
        <f t="shared" si="1216"/>
        <v>0</v>
      </c>
      <c r="V1112" s="55">
        <f t="shared" si="1228"/>
        <v>0</v>
      </c>
      <c r="W1112" s="56">
        <f t="shared" si="1218"/>
        <v>0</v>
      </c>
      <c r="X1112" s="62">
        <f t="shared" si="1219"/>
        <v>0</v>
      </c>
      <c r="Y1112" s="55">
        <f t="shared" si="1220"/>
        <v>0</v>
      </c>
      <c r="Z1112" s="55">
        <f t="shared" si="1221"/>
        <v>0</v>
      </c>
      <c r="AA1112" s="55">
        <f t="shared" si="1222"/>
        <v>0</v>
      </c>
      <c r="AB1112" s="35">
        <f t="shared" si="1227"/>
        <v>1</v>
      </c>
      <c r="AC1112" s="51" t="s">
        <v>366</v>
      </c>
      <c r="AD1112" s="2">
        <v>0.7</v>
      </c>
      <c r="AE1112" s="47" t="str">
        <f t="shared" si="1208"/>
        <v>30-34</v>
      </c>
      <c r="AF1112" s="45">
        <f t="shared" si="1209"/>
        <v>356228</v>
      </c>
      <c r="AG1112" s="45">
        <f t="shared" si="1210"/>
        <v>275275</v>
      </c>
      <c r="AH1112" s="45">
        <f t="shared" si="1211"/>
        <v>236101</v>
      </c>
      <c r="AI1112" s="45">
        <f t="shared" si="1223"/>
        <v>39174</v>
      </c>
      <c r="AJ1112" s="1">
        <f t="shared" si="1212"/>
        <v>0</v>
      </c>
      <c r="AK1112" s="1">
        <f t="shared" si="1213"/>
        <v>0</v>
      </c>
    </row>
    <row r="1113" spans="1:37" s="35" customFormat="1" ht="15" thickBot="1" x14ac:dyDescent="0.4">
      <c r="A1113" s="54" t="str">
        <f t="shared" si="1224"/>
        <v>35-39</v>
      </c>
      <c r="B1113" s="55">
        <f t="shared" si="1225"/>
        <v>359302</v>
      </c>
      <c r="C1113" s="55">
        <f t="shared" si="1203"/>
        <v>291020</v>
      </c>
      <c r="D1113" s="55">
        <f t="shared" si="1204"/>
        <v>81</v>
      </c>
      <c r="E1113" s="55">
        <f t="shared" si="1205"/>
        <v>255016</v>
      </c>
      <c r="F1113" s="55">
        <f t="shared" si="1226"/>
        <v>2764</v>
      </c>
      <c r="G1113" s="55">
        <f t="shared" si="1206"/>
        <v>71</v>
      </c>
      <c r="H1113" s="55">
        <f t="shared" si="1207"/>
        <v>548800</v>
      </c>
      <c r="J1113" s="75" t="s">
        <v>313</v>
      </c>
      <c r="K1113" s="22">
        <v>359302</v>
      </c>
      <c r="L1113" s="22">
        <v>291020</v>
      </c>
      <c r="M1113" s="75">
        <v>81</v>
      </c>
      <c r="N1113" s="22">
        <v>255016</v>
      </c>
      <c r="O1113" s="75">
        <v>71</v>
      </c>
      <c r="P1113" s="22">
        <v>2764</v>
      </c>
      <c r="Q1113" s="22">
        <v>548800</v>
      </c>
      <c r="S1113" s="54" t="str">
        <f t="shared" si="1214"/>
        <v>35-39</v>
      </c>
      <c r="T1113" s="55">
        <f t="shared" si="1215"/>
        <v>0</v>
      </c>
      <c r="U1113" s="55">
        <f t="shared" si="1216"/>
        <v>0</v>
      </c>
      <c r="V1113" s="55">
        <f t="shared" si="1228"/>
        <v>0</v>
      </c>
      <c r="W1113" s="55">
        <f t="shared" si="1218"/>
        <v>0</v>
      </c>
      <c r="X1113" s="58">
        <f t="shared" si="1219"/>
        <v>0</v>
      </c>
      <c r="Y1113" s="55">
        <f t="shared" si="1220"/>
        <v>0</v>
      </c>
      <c r="Z1113" s="55">
        <f t="shared" si="1221"/>
        <v>0</v>
      </c>
      <c r="AA1113" s="55">
        <f t="shared" si="1222"/>
        <v>0</v>
      </c>
      <c r="AB1113" s="35">
        <f t="shared" si="1227"/>
        <v>1</v>
      </c>
      <c r="AC1113" s="50">
        <f>C1127/B1127</f>
        <v>0.72816944440235587</v>
      </c>
      <c r="AD1113" s="2">
        <f>AC1113/AD1112</f>
        <v>1.0402420634319369</v>
      </c>
      <c r="AE1113" s="47" t="str">
        <f t="shared" si="1208"/>
        <v>35-39</v>
      </c>
      <c r="AF1113" s="45">
        <f t="shared" si="1209"/>
        <v>359302</v>
      </c>
      <c r="AG1113" s="45">
        <f t="shared" si="1210"/>
        <v>291020</v>
      </c>
      <c r="AH1113" s="45">
        <f t="shared" si="1211"/>
        <v>255016</v>
      </c>
      <c r="AI1113" s="45">
        <f t="shared" si="1223"/>
        <v>36004</v>
      </c>
      <c r="AJ1113" s="1">
        <f t="shared" si="1212"/>
        <v>0</v>
      </c>
      <c r="AK1113" s="1">
        <f t="shared" si="1213"/>
        <v>0</v>
      </c>
    </row>
    <row r="1114" spans="1:37" s="35" customFormat="1" ht="15" thickBot="1" x14ac:dyDescent="0.4">
      <c r="A1114" s="54" t="str">
        <f t="shared" si="1224"/>
        <v>40-44</v>
      </c>
      <c r="B1114" s="55">
        <f t="shared" si="1225"/>
        <v>319889</v>
      </c>
      <c r="C1114" s="55">
        <f t="shared" si="1203"/>
        <v>267226</v>
      </c>
      <c r="D1114" s="55">
        <f t="shared" si="1204"/>
        <v>83.5</v>
      </c>
      <c r="E1114" s="55">
        <f t="shared" si="1205"/>
        <v>239920</v>
      </c>
      <c r="F1114" s="55">
        <f t="shared" si="1226"/>
        <v>13873</v>
      </c>
      <c r="G1114" s="55">
        <f t="shared" si="1206"/>
        <v>75</v>
      </c>
      <c r="H1114" s="55">
        <f t="shared" si="1207"/>
        <v>521019</v>
      </c>
      <c r="J1114" s="76" t="s">
        <v>314</v>
      </c>
      <c r="K1114" s="24">
        <v>319889</v>
      </c>
      <c r="L1114" s="24">
        <v>267226</v>
      </c>
      <c r="M1114" s="76">
        <v>83.5</v>
      </c>
      <c r="N1114" s="24">
        <v>239920</v>
      </c>
      <c r="O1114" s="76">
        <v>75</v>
      </c>
      <c r="P1114" s="24">
        <v>13873</v>
      </c>
      <c r="Q1114" s="24">
        <v>521019</v>
      </c>
      <c r="S1114" s="57" t="str">
        <f t="shared" si="1214"/>
        <v>40-44</v>
      </c>
      <c r="T1114" s="56">
        <f t="shared" si="1215"/>
        <v>0</v>
      </c>
      <c r="U1114" s="56">
        <f t="shared" si="1216"/>
        <v>0</v>
      </c>
      <c r="V1114" s="55">
        <f t="shared" si="1228"/>
        <v>0</v>
      </c>
      <c r="W1114" s="56">
        <f t="shared" si="1218"/>
        <v>0</v>
      </c>
      <c r="X1114" s="62">
        <f t="shared" si="1219"/>
        <v>0</v>
      </c>
      <c r="Y1114" s="55">
        <f t="shared" si="1220"/>
        <v>0</v>
      </c>
      <c r="Z1114" s="55">
        <f t="shared" si="1221"/>
        <v>0</v>
      </c>
      <c r="AA1114" s="55">
        <f t="shared" si="1222"/>
        <v>0</v>
      </c>
      <c r="AB1114" s="35">
        <f t="shared" si="1227"/>
        <v>1</v>
      </c>
      <c r="AC1114" s="52" t="s">
        <v>367</v>
      </c>
      <c r="AD1114" s="2">
        <v>0.7</v>
      </c>
      <c r="AE1114" s="47" t="str">
        <f t="shared" si="1208"/>
        <v>40-44</v>
      </c>
      <c r="AF1114" s="45">
        <f t="shared" si="1209"/>
        <v>319889</v>
      </c>
      <c r="AG1114" s="45">
        <f t="shared" si="1210"/>
        <v>267226</v>
      </c>
      <c r="AH1114" s="45">
        <f t="shared" si="1211"/>
        <v>239920</v>
      </c>
      <c r="AI1114" s="45">
        <f t="shared" si="1223"/>
        <v>27306</v>
      </c>
      <c r="AJ1114" s="1">
        <f t="shared" si="1212"/>
        <v>0</v>
      </c>
      <c r="AK1114" s="1">
        <f t="shared" si="1213"/>
        <v>0</v>
      </c>
    </row>
    <row r="1115" spans="1:37" s="35" customFormat="1" ht="15" thickBot="1" x14ac:dyDescent="0.4">
      <c r="A1115" s="54" t="str">
        <f t="shared" si="1224"/>
        <v>45-49</v>
      </c>
      <c r="B1115" s="55">
        <f t="shared" si="1225"/>
        <v>288547</v>
      </c>
      <c r="C1115" s="55">
        <f t="shared" si="1203"/>
        <v>244309</v>
      </c>
      <c r="D1115" s="55">
        <f t="shared" si="1204"/>
        <v>84.7</v>
      </c>
      <c r="E1115" s="55">
        <f t="shared" si="1205"/>
        <v>222316</v>
      </c>
      <c r="F1115" s="55">
        <f t="shared" si="1226"/>
        <v>15161</v>
      </c>
      <c r="G1115" s="55">
        <f t="shared" si="1206"/>
        <v>77</v>
      </c>
      <c r="H1115" s="55">
        <f t="shared" si="1207"/>
        <v>481786</v>
      </c>
      <c r="J1115" s="75" t="s">
        <v>315</v>
      </c>
      <c r="K1115" s="22">
        <v>288547</v>
      </c>
      <c r="L1115" s="22">
        <v>244309</v>
      </c>
      <c r="M1115" s="75">
        <v>84.7</v>
      </c>
      <c r="N1115" s="22">
        <v>222316</v>
      </c>
      <c r="O1115" s="75">
        <v>77</v>
      </c>
      <c r="P1115" s="22">
        <v>15161</v>
      </c>
      <c r="Q1115" s="22">
        <v>481786</v>
      </c>
      <c r="S1115" s="54" t="str">
        <f t="shared" si="1214"/>
        <v>45-49</v>
      </c>
      <c r="T1115" s="55">
        <f t="shared" si="1215"/>
        <v>0</v>
      </c>
      <c r="U1115" s="55">
        <f t="shared" si="1216"/>
        <v>0</v>
      </c>
      <c r="V1115" s="55">
        <f t="shared" si="1228"/>
        <v>0</v>
      </c>
      <c r="W1115" s="55">
        <f t="shared" si="1218"/>
        <v>0</v>
      </c>
      <c r="X1115" s="58">
        <f t="shared" si="1219"/>
        <v>0</v>
      </c>
      <c r="Y1115" s="55">
        <f t="shared" si="1220"/>
        <v>0</v>
      </c>
      <c r="Z1115" s="55">
        <f t="shared" si="1221"/>
        <v>0</v>
      </c>
      <c r="AA1115" s="55">
        <f t="shared" si="1222"/>
        <v>0</v>
      </c>
      <c r="AB1115" s="35">
        <f t="shared" si="1227"/>
        <v>1</v>
      </c>
      <c r="AC1115" s="50">
        <f>E1127/B1127</f>
        <v>0.6504958177357314</v>
      </c>
      <c r="AD1115" s="2">
        <f>AC1115/AD1114</f>
        <v>0.92927973962247346</v>
      </c>
      <c r="AE1115" s="47" t="str">
        <f t="shared" si="1208"/>
        <v>45-49</v>
      </c>
      <c r="AF1115" s="45">
        <f t="shared" si="1209"/>
        <v>288547</v>
      </c>
      <c r="AG1115" s="45">
        <f t="shared" si="1210"/>
        <v>244309</v>
      </c>
      <c r="AH1115" s="45">
        <f t="shared" si="1211"/>
        <v>222316</v>
      </c>
      <c r="AI1115" s="45">
        <f t="shared" si="1223"/>
        <v>21993</v>
      </c>
      <c r="AJ1115" s="1">
        <f t="shared" si="1212"/>
        <v>0</v>
      </c>
      <c r="AK1115" s="1">
        <f t="shared" si="1213"/>
        <v>0</v>
      </c>
    </row>
    <row r="1116" spans="1:37" s="35" customFormat="1" ht="15" thickBot="1" x14ac:dyDescent="0.4">
      <c r="A1116" s="54" t="str">
        <f t="shared" si="1224"/>
        <v>50-54</v>
      </c>
      <c r="B1116" s="55">
        <f t="shared" si="1225"/>
        <v>266491</v>
      </c>
      <c r="C1116" s="55">
        <f t="shared" si="1203"/>
        <v>231650</v>
      </c>
      <c r="D1116" s="55">
        <f t="shared" si="1204"/>
        <v>86.9</v>
      </c>
      <c r="E1116" s="55">
        <f t="shared" si="1205"/>
        <v>213556</v>
      </c>
      <c r="F1116" s="55">
        <f t="shared" si="1226"/>
        <v>14545</v>
      </c>
      <c r="G1116" s="55">
        <f t="shared" si="1206"/>
        <v>80.099999999999994</v>
      </c>
      <c r="H1116" s="55">
        <f t="shared" si="1207"/>
        <v>459751</v>
      </c>
      <c r="J1116" s="76" t="s">
        <v>316</v>
      </c>
      <c r="K1116" s="24">
        <v>266491</v>
      </c>
      <c r="L1116" s="24">
        <v>231650</v>
      </c>
      <c r="M1116" s="76">
        <v>86.9</v>
      </c>
      <c r="N1116" s="24">
        <v>213556</v>
      </c>
      <c r="O1116" s="76">
        <v>80.099999999999994</v>
      </c>
      <c r="P1116" s="24">
        <v>14545</v>
      </c>
      <c r="Q1116" s="24">
        <v>459751</v>
      </c>
      <c r="S1116" s="57" t="str">
        <f t="shared" si="1214"/>
        <v>50-54</v>
      </c>
      <c r="T1116" s="56">
        <f t="shared" si="1215"/>
        <v>0</v>
      </c>
      <c r="U1116" s="56">
        <f t="shared" si="1216"/>
        <v>0</v>
      </c>
      <c r="V1116" s="55">
        <f t="shared" si="1228"/>
        <v>0</v>
      </c>
      <c r="W1116" s="56">
        <f t="shared" si="1218"/>
        <v>0</v>
      </c>
      <c r="X1116" s="62">
        <f t="shared" si="1219"/>
        <v>0</v>
      </c>
      <c r="Y1116" s="55">
        <f t="shared" si="1220"/>
        <v>0</v>
      </c>
      <c r="Z1116" s="55">
        <f t="shared" si="1221"/>
        <v>0</v>
      </c>
      <c r="AA1116" s="55">
        <f t="shared" si="1222"/>
        <v>0</v>
      </c>
      <c r="AB1116" s="35">
        <f t="shared" si="1227"/>
        <v>1</v>
      </c>
      <c r="AD1116" s="36"/>
      <c r="AE1116" s="47" t="str">
        <f t="shared" si="1208"/>
        <v>50-54</v>
      </c>
      <c r="AF1116" s="45">
        <f t="shared" si="1209"/>
        <v>266491</v>
      </c>
      <c r="AG1116" s="45">
        <f t="shared" si="1210"/>
        <v>231650</v>
      </c>
      <c r="AH1116" s="45">
        <f t="shared" si="1211"/>
        <v>213556</v>
      </c>
      <c r="AI1116" s="45">
        <f t="shared" si="1223"/>
        <v>18094</v>
      </c>
      <c r="AJ1116" s="1">
        <f t="shared" si="1212"/>
        <v>0</v>
      </c>
      <c r="AK1116" s="1">
        <f t="shared" si="1213"/>
        <v>0</v>
      </c>
    </row>
    <row r="1117" spans="1:37" s="35" customFormat="1" ht="15" thickBot="1" x14ac:dyDescent="0.4">
      <c r="A1117" s="54" t="str">
        <f t="shared" si="1224"/>
        <v>55-59</v>
      </c>
      <c r="B1117" s="55">
        <f t="shared" si="1225"/>
        <v>284260</v>
      </c>
      <c r="C1117" s="55">
        <f t="shared" si="1203"/>
        <v>245125</v>
      </c>
      <c r="D1117" s="55">
        <f t="shared" si="1204"/>
        <v>86.2</v>
      </c>
      <c r="E1117" s="55">
        <f t="shared" si="1205"/>
        <v>227157</v>
      </c>
      <c r="F1117" s="55">
        <f t="shared" si="1226"/>
        <v>21049</v>
      </c>
      <c r="G1117" s="55">
        <f t="shared" si="1206"/>
        <v>79.900000000000006</v>
      </c>
      <c r="H1117" s="55">
        <f t="shared" si="1207"/>
        <v>493331</v>
      </c>
      <c r="J1117" s="75" t="s">
        <v>317</v>
      </c>
      <c r="K1117" s="22">
        <v>284260</v>
      </c>
      <c r="L1117" s="22">
        <v>245125</v>
      </c>
      <c r="M1117" s="75">
        <v>86.2</v>
      </c>
      <c r="N1117" s="22">
        <v>227157</v>
      </c>
      <c r="O1117" s="75">
        <v>79.900000000000006</v>
      </c>
      <c r="P1117" s="22">
        <v>21049</v>
      </c>
      <c r="Q1117" s="22">
        <v>493331</v>
      </c>
      <c r="S1117" s="54" t="str">
        <f t="shared" si="1214"/>
        <v>55-59</v>
      </c>
      <c r="T1117" s="55">
        <f t="shared" si="1215"/>
        <v>0</v>
      </c>
      <c r="U1117" s="55">
        <f t="shared" si="1216"/>
        <v>0</v>
      </c>
      <c r="V1117" s="55">
        <f t="shared" si="1228"/>
        <v>0</v>
      </c>
      <c r="W1117" s="55">
        <f t="shared" si="1218"/>
        <v>0</v>
      </c>
      <c r="X1117" s="58">
        <f t="shared" si="1219"/>
        <v>0</v>
      </c>
      <c r="Y1117" s="55">
        <f t="shared" si="1220"/>
        <v>0</v>
      </c>
      <c r="Z1117" s="55">
        <f t="shared" si="1221"/>
        <v>0</v>
      </c>
      <c r="AA1117" s="55">
        <f t="shared" si="1222"/>
        <v>0</v>
      </c>
      <c r="AB1117" s="35">
        <f t="shared" si="1227"/>
        <v>1</v>
      </c>
      <c r="AC1117" s="65">
        <f>J1105</f>
        <v>44482</v>
      </c>
      <c r="AD1117" s="36"/>
      <c r="AE1117" s="47" t="str">
        <f t="shared" si="1208"/>
        <v>55-59</v>
      </c>
      <c r="AF1117" s="45">
        <f t="shared" si="1209"/>
        <v>284260</v>
      </c>
      <c r="AG1117" s="45">
        <f t="shared" si="1210"/>
        <v>245125</v>
      </c>
      <c r="AH1117" s="45">
        <f t="shared" si="1211"/>
        <v>227157</v>
      </c>
      <c r="AI1117" s="45">
        <f t="shared" si="1223"/>
        <v>17968</v>
      </c>
      <c r="AJ1117" s="1">
        <f t="shared" si="1212"/>
        <v>0</v>
      </c>
      <c r="AK1117" s="1">
        <f t="shared" si="1213"/>
        <v>0</v>
      </c>
    </row>
    <row r="1118" spans="1:37" s="35" customFormat="1" ht="15" thickBot="1" x14ac:dyDescent="0.4">
      <c r="A1118" s="54" t="str">
        <f t="shared" si="1224"/>
        <v>60-64</v>
      </c>
      <c r="B1118" s="55">
        <f t="shared" si="1225"/>
        <v>264339</v>
      </c>
      <c r="C1118" s="55">
        <f t="shared" si="1203"/>
        <v>240267</v>
      </c>
      <c r="D1118" s="55">
        <f t="shared" si="1204"/>
        <v>90.9</v>
      </c>
      <c r="E1118" s="55">
        <f t="shared" si="1205"/>
        <v>227033</v>
      </c>
      <c r="F1118" s="55">
        <f t="shared" si="1226"/>
        <v>33751</v>
      </c>
      <c r="G1118" s="55">
        <f t="shared" si="1206"/>
        <v>85.9</v>
      </c>
      <c r="H1118" s="55">
        <f t="shared" si="1207"/>
        <v>501051</v>
      </c>
      <c r="J1118" s="76" t="s">
        <v>318</v>
      </c>
      <c r="K1118" s="24">
        <v>264339</v>
      </c>
      <c r="L1118" s="24">
        <v>240267</v>
      </c>
      <c r="M1118" s="76">
        <v>90.9</v>
      </c>
      <c r="N1118" s="24">
        <v>227033</v>
      </c>
      <c r="O1118" s="76">
        <v>85.9</v>
      </c>
      <c r="P1118" s="24">
        <v>33751</v>
      </c>
      <c r="Q1118" s="24">
        <v>501051</v>
      </c>
      <c r="S1118" s="57" t="str">
        <f t="shared" si="1214"/>
        <v>60-64</v>
      </c>
      <c r="T1118" s="56">
        <f t="shared" si="1215"/>
        <v>0</v>
      </c>
      <c r="U1118" s="56">
        <f t="shared" si="1216"/>
        <v>0</v>
      </c>
      <c r="V1118" s="55">
        <f t="shared" si="1228"/>
        <v>0</v>
      </c>
      <c r="W1118" s="56">
        <f t="shared" si="1218"/>
        <v>0</v>
      </c>
      <c r="X1118" s="62">
        <f t="shared" si="1219"/>
        <v>0</v>
      </c>
      <c r="Y1118" s="55">
        <f t="shared" si="1220"/>
        <v>0</v>
      </c>
      <c r="Z1118" s="55">
        <f t="shared" si="1221"/>
        <v>0</v>
      </c>
      <c r="AA1118" s="55">
        <f t="shared" si="1222"/>
        <v>0</v>
      </c>
      <c r="AB1118" s="35">
        <f t="shared" si="1227"/>
        <v>1</v>
      </c>
      <c r="AC1118" s="49" t="s">
        <v>365</v>
      </c>
      <c r="AE1118" s="47" t="str">
        <f t="shared" si="1208"/>
        <v>60-64</v>
      </c>
      <c r="AF1118" s="45">
        <f t="shared" si="1209"/>
        <v>264339</v>
      </c>
      <c r="AG1118" s="45">
        <f t="shared" si="1210"/>
        <v>240267</v>
      </c>
      <c r="AH1118" s="45">
        <f t="shared" si="1211"/>
        <v>227033</v>
      </c>
      <c r="AI1118" s="45">
        <f t="shared" si="1223"/>
        <v>13234</v>
      </c>
      <c r="AJ1118" s="1">
        <f t="shared" si="1212"/>
        <v>0</v>
      </c>
      <c r="AK1118" s="1">
        <f t="shared" si="1213"/>
        <v>0</v>
      </c>
    </row>
    <row r="1119" spans="1:37" s="35" customFormat="1" ht="15" thickBot="1" x14ac:dyDescent="0.4">
      <c r="A1119" s="54" t="str">
        <f t="shared" si="1224"/>
        <v>65-69</v>
      </c>
      <c r="B1119" s="55">
        <f t="shared" si="1225"/>
        <v>210073</v>
      </c>
      <c r="C1119" s="55">
        <f t="shared" si="1203"/>
        <v>197923</v>
      </c>
      <c r="D1119" s="55">
        <f t="shared" si="1204"/>
        <v>94.2</v>
      </c>
      <c r="E1119" s="55">
        <f t="shared" si="1205"/>
        <v>191209</v>
      </c>
      <c r="F1119" s="55">
        <f t="shared" si="1226"/>
        <v>7053</v>
      </c>
      <c r="G1119" s="55">
        <f t="shared" si="1206"/>
        <v>91</v>
      </c>
      <c r="H1119" s="55">
        <f t="shared" si="1207"/>
        <v>396185</v>
      </c>
      <c r="J1119" s="75" t="s">
        <v>319</v>
      </c>
      <c r="K1119" s="22">
        <v>210073</v>
      </c>
      <c r="L1119" s="22">
        <v>197923</v>
      </c>
      <c r="M1119" s="75">
        <v>94.2</v>
      </c>
      <c r="N1119" s="22">
        <v>191209</v>
      </c>
      <c r="O1119" s="75">
        <v>91</v>
      </c>
      <c r="P1119" s="22">
        <v>7053</v>
      </c>
      <c r="Q1119" s="22">
        <v>396185</v>
      </c>
      <c r="S1119" s="54" t="str">
        <f t="shared" si="1214"/>
        <v>65-69</v>
      </c>
      <c r="T1119" s="55">
        <f t="shared" si="1215"/>
        <v>0</v>
      </c>
      <c r="U1119" s="55">
        <f t="shared" si="1216"/>
        <v>0</v>
      </c>
      <c r="V1119" s="55">
        <f t="shared" si="1228"/>
        <v>0</v>
      </c>
      <c r="W1119" s="55">
        <f t="shared" si="1218"/>
        <v>0</v>
      </c>
      <c r="X1119" s="58">
        <f t="shared" si="1219"/>
        <v>0</v>
      </c>
      <c r="Y1119" s="55">
        <f t="shared" si="1220"/>
        <v>0</v>
      </c>
      <c r="Z1119" s="55">
        <f t="shared" si="1221"/>
        <v>0</v>
      </c>
      <c r="AA1119" s="55">
        <f t="shared" si="1222"/>
        <v>0</v>
      </c>
      <c r="AB1119" s="35">
        <f t="shared" si="1227"/>
        <v>1</v>
      </c>
      <c r="AC1119" s="51" t="s">
        <v>366</v>
      </c>
      <c r="AD1119" s="2">
        <v>0.7</v>
      </c>
      <c r="AE1119" s="47" t="str">
        <f t="shared" si="1208"/>
        <v>65-69</v>
      </c>
      <c r="AF1119" s="45">
        <f t="shared" si="1209"/>
        <v>210073</v>
      </c>
      <c r="AG1119" s="45">
        <f t="shared" si="1210"/>
        <v>197923</v>
      </c>
      <c r="AH1119" s="45">
        <f t="shared" si="1211"/>
        <v>191209</v>
      </c>
      <c r="AI1119" s="45">
        <f t="shared" si="1223"/>
        <v>6714</v>
      </c>
      <c r="AJ1119" s="1">
        <f t="shared" si="1212"/>
        <v>0</v>
      </c>
      <c r="AK1119" s="1">
        <f t="shared" si="1213"/>
        <v>0</v>
      </c>
    </row>
    <row r="1120" spans="1:37" s="35" customFormat="1" ht="15" thickBot="1" x14ac:dyDescent="0.4">
      <c r="A1120" s="54" t="str">
        <f t="shared" si="1224"/>
        <v>70-74</v>
      </c>
      <c r="B1120" s="55">
        <f t="shared" si="1225"/>
        <v>157657</v>
      </c>
      <c r="C1120" s="55">
        <f t="shared" si="1203"/>
        <v>150418</v>
      </c>
      <c r="D1120" s="55">
        <f t="shared" si="1204"/>
        <v>95.4</v>
      </c>
      <c r="E1120" s="55">
        <f t="shared" si="1205"/>
        <v>148453</v>
      </c>
      <c r="F1120" s="55">
        <f t="shared" si="1226"/>
        <v>7986</v>
      </c>
      <c r="G1120" s="55">
        <f t="shared" si="1206"/>
        <v>94.2</v>
      </c>
      <c r="H1120" s="55">
        <f t="shared" si="1207"/>
        <v>306857</v>
      </c>
      <c r="J1120" s="76" t="s">
        <v>320</v>
      </c>
      <c r="K1120" s="24">
        <v>157657</v>
      </c>
      <c r="L1120" s="24">
        <v>150418</v>
      </c>
      <c r="M1120" s="76">
        <v>95.4</v>
      </c>
      <c r="N1120" s="24">
        <v>148453</v>
      </c>
      <c r="O1120" s="76">
        <v>94.2</v>
      </c>
      <c r="P1120" s="24">
        <v>7986</v>
      </c>
      <c r="Q1120" s="24">
        <v>306857</v>
      </c>
      <c r="S1120" s="57" t="str">
        <f t="shared" si="1214"/>
        <v>70-74</v>
      </c>
      <c r="T1120" s="56">
        <f t="shared" si="1215"/>
        <v>0</v>
      </c>
      <c r="U1120" s="56">
        <f t="shared" si="1216"/>
        <v>0</v>
      </c>
      <c r="V1120" s="55">
        <f t="shared" si="1228"/>
        <v>0</v>
      </c>
      <c r="W1120" s="56">
        <f t="shared" si="1218"/>
        <v>0</v>
      </c>
      <c r="X1120" s="62">
        <f t="shared" si="1219"/>
        <v>0</v>
      </c>
      <c r="Y1120" s="55">
        <f t="shared" si="1220"/>
        <v>0</v>
      </c>
      <c r="Z1120" s="55">
        <f t="shared" si="1221"/>
        <v>0</v>
      </c>
      <c r="AA1120" s="55">
        <f t="shared" si="1222"/>
        <v>0</v>
      </c>
      <c r="AB1120" s="35">
        <f t="shared" si="1227"/>
        <v>1</v>
      </c>
      <c r="AC1120" s="50">
        <f>L1126/K1126</f>
        <v>0.85609230180211315</v>
      </c>
      <c r="AD1120" s="2">
        <f>AC1120/AD1119</f>
        <v>1.2229890025744474</v>
      </c>
      <c r="AE1120" s="48" t="str">
        <f t="shared" si="1208"/>
        <v>70-74</v>
      </c>
      <c r="AF1120" s="45">
        <f t="shared" si="1209"/>
        <v>157657</v>
      </c>
      <c r="AG1120" s="45">
        <f t="shared" si="1210"/>
        <v>150418</v>
      </c>
      <c r="AH1120" s="45">
        <f t="shared" si="1211"/>
        <v>148453</v>
      </c>
      <c r="AI1120" s="46">
        <f t="shared" si="1223"/>
        <v>1965</v>
      </c>
      <c r="AJ1120" s="1">
        <f t="shared" si="1212"/>
        <v>0</v>
      </c>
      <c r="AK1120" s="1">
        <f t="shared" si="1213"/>
        <v>0</v>
      </c>
    </row>
    <row r="1121" spans="1:43" s="35" customFormat="1" ht="15" thickBot="1" x14ac:dyDescent="0.4">
      <c r="A1121" s="54" t="str">
        <f t="shared" si="1224"/>
        <v>75-79</v>
      </c>
      <c r="B1121" s="55">
        <f t="shared" si="1225"/>
        <v>102977</v>
      </c>
      <c r="C1121" s="55">
        <f t="shared" si="1203"/>
        <v>96380</v>
      </c>
      <c r="D1121" s="55">
        <f t="shared" si="1204"/>
        <v>93.6</v>
      </c>
      <c r="E1121" s="55">
        <f t="shared" si="1205"/>
        <v>94624</v>
      </c>
      <c r="F1121" s="55">
        <f t="shared" si="1226"/>
        <v>21142</v>
      </c>
      <c r="G1121" s="55">
        <f t="shared" si="1206"/>
        <v>91.9</v>
      </c>
      <c r="H1121" s="55">
        <f t="shared" si="1207"/>
        <v>212146</v>
      </c>
      <c r="J1121" s="75" t="s">
        <v>321</v>
      </c>
      <c r="K1121" s="22">
        <v>102977</v>
      </c>
      <c r="L1121" s="22">
        <v>96380</v>
      </c>
      <c r="M1121" s="75">
        <v>93.6</v>
      </c>
      <c r="N1121" s="22">
        <v>94624</v>
      </c>
      <c r="O1121" s="75">
        <v>91.9</v>
      </c>
      <c r="P1121" s="22">
        <v>21142</v>
      </c>
      <c r="Q1121" s="22">
        <v>212146</v>
      </c>
      <c r="S1121" s="54" t="str">
        <f t="shared" si="1214"/>
        <v>75-79</v>
      </c>
      <c r="T1121" s="55">
        <f t="shared" si="1215"/>
        <v>0</v>
      </c>
      <c r="U1121" s="55">
        <f t="shared" si="1216"/>
        <v>0</v>
      </c>
      <c r="V1121" s="55">
        <f t="shared" si="1228"/>
        <v>0</v>
      </c>
      <c r="W1121" s="55">
        <f t="shared" si="1218"/>
        <v>0</v>
      </c>
      <c r="X1121" s="58">
        <f t="shared" si="1219"/>
        <v>0</v>
      </c>
      <c r="Y1121" s="55">
        <f t="shared" si="1220"/>
        <v>0</v>
      </c>
      <c r="Z1121" s="55">
        <f t="shared" si="1221"/>
        <v>0</v>
      </c>
      <c r="AA1121" s="55">
        <f t="shared" si="1222"/>
        <v>0</v>
      </c>
      <c r="AB1121" s="35">
        <f t="shared" si="1227"/>
        <v>1</v>
      </c>
      <c r="AC1121" s="51" t="s">
        <v>367</v>
      </c>
      <c r="AD1121" s="2">
        <v>0.7</v>
      </c>
      <c r="AE1121" s="48" t="str">
        <f t="shared" si="1208"/>
        <v>75-79</v>
      </c>
      <c r="AF1121" s="45">
        <f t="shared" si="1209"/>
        <v>102977</v>
      </c>
      <c r="AG1121" s="45">
        <f t="shared" si="1210"/>
        <v>96380</v>
      </c>
      <c r="AH1121" s="45">
        <f t="shared" si="1211"/>
        <v>94624</v>
      </c>
      <c r="AI1121" s="46">
        <f t="shared" si="1223"/>
        <v>1756</v>
      </c>
      <c r="AJ1121" s="1">
        <f t="shared" si="1212"/>
        <v>0</v>
      </c>
      <c r="AK1121" s="1">
        <f t="shared" si="1213"/>
        <v>0</v>
      </c>
    </row>
    <row r="1122" spans="1:43" s="35" customFormat="1" ht="15" thickBot="1" x14ac:dyDescent="0.4">
      <c r="A1122" s="54" t="str">
        <f t="shared" si="1224"/>
        <v>80-84</v>
      </c>
      <c r="B1122" s="55">
        <f t="shared" si="1225"/>
        <v>68566</v>
      </c>
      <c r="C1122" s="55">
        <f t="shared" si="1203"/>
        <v>63577</v>
      </c>
      <c r="D1122" s="55">
        <f t="shared" si="1204"/>
        <v>92.7</v>
      </c>
      <c r="E1122" s="55">
        <f t="shared" si="1205"/>
        <v>62418</v>
      </c>
      <c r="F1122" s="55">
        <f t="shared" si="1226"/>
        <v>16437</v>
      </c>
      <c r="G1122" s="55">
        <f t="shared" si="1206"/>
        <v>91</v>
      </c>
      <c r="H1122" s="55">
        <f t="shared" si="1207"/>
        <v>142432</v>
      </c>
      <c r="J1122" s="76" t="s">
        <v>322</v>
      </c>
      <c r="K1122" s="24">
        <v>68566</v>
      </c>
      <c r="L1122" s="24">
        <v>63577</v>
      </c>
      <c r="M1122" s="76">
        <v>92.7</v>
      </c>
      <c r="N1122" s="24">
        <v>62418</v>
      </c>
      <c r="O1122" s="76">
        <v>91</v>
      </c>
      <c r="P1122" s="24">
        <v>16437</v>
      </c>
      <c r="Q1122" s="24">
        <v>142432</v>
      </c>
      <c r="S1122" s="57" t="str">
        <f t="shared" si="1214"/>
        <v>80-84</v>
      </c>
      <c r="T1122" s="56">
        <f t="shared" si="1215"/>
        <v>0</v>
      </c>
      <c r="U1122" s="56">
        <f t="shared" si="1216"/>
        <v>0</v>
      </c>
      <c r="V1122" s="55">
        <f t="shared" si="1228"/>
        <v>0</v>
      </c>
      <c r="W1122" s="56">
        <f t="shared" si="1218"/>
        <v>0</v>
      </c>
      <c r="X1122" s="62">
        <f t="shared" si="1219"/>
        <v>0</v>
      </c>
      <c r="Y1122" s="55">
        <f t="shared" si="1220"/>
        <v>0</v>
      </c>
      <c r="Z1122" s="55">
        <f t="shared" si="1221"/>
        <v>0</v>
      </c>
      <c r="AA1122" s="55">
        <f t="shared" si="1222"/>
        <v>0</v>
      </c>
      <c r="AB1122" s="35">
        <f t="shared" si="1227"/>
        <v>1</v>
      </c>
      <c r="AC1122" s="50">
        <f>N1126/K1126</f>
        <v>0.76477318047187826</v>
      </c>
      <c r="AD1122" s="2">
        <f>AC1122/AD1121</f>
        <v>1.0925331149598261</v>
      </c>
      <c r="AE1122" s="48" t="str">
        <f t="shared" si="1208"/>
        <v>80-84</v>
      </c>
      <c r="AF1122" s="45">
        <f t="shared" si="1209"/>
        <v>68566</v>
      </c>
      <c r="AG1122" s="45">
        <f t="shared" si="1210"/>
        <v>63577</v>
      </c>
      <c r="AH1122" s="45">
        <f t="shared" si="1211"/>
        <v>62418</v>
      </c>
      <c r="AI1122" s="46">
        <f t="shared" si="1223"/>
        <v>1159</v>
      </c>
      <c r="AJ1122" s="1">
        <f t="shared" si="1212"/>
        <v>0</v>
      </c>
      <c r="AK1122" s="1">
        <f t="shared" si="1213"/>
        <v>0</v>
      </c>
    </row>
    <row r="1123" spans="1:43" s="35" customFormat="1" ht="15" thickBot="1" x14ac:dyDescent="0.4">
      <c r="A1123" s="54" t="str">
        <f t="shared" si="1224"/>
        <v>85-89</v>
      </c>
      <c r="B1123" s="55">
        <f t="shared" si="1225"/>
        <v>44034</v>
      </c>
      <c r="C1123" s="55">
        <f t="shared" si="1203"/>
        <v>40494</v>
      </c>
      <c r="D1123" s="55">
        <f t="shared" si="1204"/>
        <v>92</v>
      </c>
      <c r="E1123" s="55">
        <f t="shared" si="1205"/>
        <v>39711</v>
      </c>
      <c r="F1123" s="55">
        <f t="shared" si="1226"/>
        <v>14065</v>
      </c>
      <c r="G1123" s="55">
        <f t="shared" si="1206"/>
        <v>90.2</v>
      </c>
      <c r="H1123" s="55">
        <f t="shared" si="1207"/>
        <v>94270</v>
      </c>
      <c r="J1123" s="75" t="s">
        <v>323</v>
      </c>
      <c r="K1123" s="22">
        <v>44034</v>
      </c>
      <c r="L1123" s="22">
        <v>40494</v>
      </c>
      <c r="M1123" s="75">
        <v>92</v>
      </c>
      <c r="N1123" s="22">
        <v>39711</v>
      </c>
      <c r="O1123" s="75">
        <v>90.2</v>
      </c>
      <c r="P1123" s="22">
        <v>14065</v>
      </c>
      <c r="Q1123" s="22">
        <v>94270</v>
      </c>
      <c r="S1123" s="54" t="str">
        <f t="shared" si="1214"/>
        <v>85-89</v>
      </c>
      <c r="T1123" s="55">
        <f t="shared" si="1215"/>
        <v>0</v>
      </c>
      <c r="U1123" s="55">
        <f t="shared" si="1216"/>
        <v>0</v>
      </c>
      <c r="V1123" s="55">
        <f t="shared" si="1228"/>
        <v>0</v>
      </c>
      <c r="W1123" s="55">
        <f t="shared" si="1218"/>
        <v>0</v>
      </c>
      <c r="X1123" s="58">
        <f t="shared" si="1219"/>
        <v>0</v>
      </c>
      <c r="Y1123" s="55">
        <f t="shared" si="1220"/>
        <v>0</v>
      </c>
      <c r="Z1123" s="55">
        <f t="shared" si="1221"/>
        <v>0</v>
      </c>
      <c r="AA1123" s="55">
        <f t="shared" si="1222"/>
        <v>0</v>
      </c>
      <c r="AB1123" s="35">
        <f t="shared" si="1227"/>
        <v>1</v>
      </c>
      <c r="AC1123" s="49" t="s">
        <v>362</v>
      </c>
      <c r="AE1123" s="48" t="str">
        <f t="shared" si="1208"/>
        <v>85-89</v>
      </c>
      <c r="AF1123" s="45">
        <f t="shared" si="1209"/>
        <v>44034</v>
      </c>
      <c r="AG1123" s="45">
        <f t="shared" si="1210"/>
        <v>40494</v>
      </c>
      <c r="AH1123" s="45">
        <f t="shared" si="1211"/>
        <v>39711</v>
      </c>
      <c r="AI1123" s="46">
        <f t="shared" si="1223"/>
        <v>783</v>
      </c>
      <c r="AJ1123" s="1">
        <f t="shared" si="1212"/>
        <v>0</v>
      </c>
      <c r="AK1123" s="1">
        <f t="shared" si="1213"/>
        <v>0</v>
      </c>
    </row>
    <row r="1124" spans="1:43" s="35" customFormat="1" ht="15" thickBot="1" x14ac:dyDescent="0.4">
      <c r="A1124" s="54" t="str">
        <f t="shared" si="1224"/>
        <v>90+</v>
      </c>
      <c r="B1124" s="55">
        <f t="shared" si="1225"/>
        <v>27669</v>
      </c>
      <c r="C1124" s="55">
        <f t="shared" si="1203"/>
        <v>25679</v>
      </c>
      <c r="D1124" s="55">
        <f t="shared" si="1204"/>
        <v>92.8</v>
      </c>
      <c r="E1124" s="55">
        <f t="shared" si="1205"/>
        <v>25181</v>
      </c>
      <c r="F1124" s="55">
        <f t="shared" si="1226"/>
        <v>13214</v>
      </c>
      <c r="G1124" s="55">
        <f t="shared" si="1206"/>
        <v>91</v>
      </c>
      <c r="H1124" s="55">
        <f t="shared" si="1207"/>
        <v>64074</v>
      </c>
      <c r="J1124" s="76" t="s">
        <v>324</v>
      </c>
      <c r="K1124" s="24">
        <v>27669</v>
      </c>
      <c r="L1124" s="24">
        <v>25679</v>
      </c>
      <c r="M1124" s="76">
        <v>92.8</v>
      </c>
      <c r="N1124" s="24">
        <v>25181</v>
      </c>
      <c r="O1124" s="76">
        <v>91</v>
      </c>
      <c r="P1124" s="24">
        <v>13214</v>
      </c>
      <c r="Q1124" s="24">
        <v>64074</v>
      </c>
      <c r="S1124" s="57" t="str">
        <f t="shared" si="1214"/>
        <v>90+</v>
      </c>
      <c r="T1124" s="56">
        <f t="shared" si="1215"/>
        <v>0</v>
      </c>
      <c r="U1124" s="56">
        <f t="shared" si="1216"/>
        <v>0</v>
      </c>
      <c r="V1124" s="55">
        <f t="shared" si="1228"/>
        <v>0</v>
      </c>
      <c r="W1124" s="56">
        <f t="shared" si="1218"/>
        <v>0</v>
      </c>
      <c r="X1124" s="62">
        <f t="shared" si="1219"/>
        <v>0</v>
      </c>
      <c r="Y1124" s="55">
        <f t="shared" si="1220"/>
        <v>0</v>
      </c>
      <c r="Z1124" s="55">
        <f t="shared" si="1221"/>
        <v>0</v>
      </c>
      <c r="AA1124" s="55">
        <f t="shared" si="1222"/>
        <v>0</v>
      </c>
      <c r="AB1124" s="35">
        <f t="shared" si="1227"/>
        <v>1</v>
      </c>
      <c r="AC1124" s="51" t="s">
        <v>366</v>
      </c>
      <c r="AD1124" s="2">
        <v>0.7</v>
      </c>
      <c r="AE1124" s="48" t="str">
        <f t="shared" si="1208"/>
        <v>90+</v>
      </c>
      <c r="AF1124" s="45">
        <f t="shared" si="1209"/>
        <v>27669</v>
      </c>
      <c r="AG1124" s="45">
        <f t="shared" si="1210"/>
        <v>25679</v>
      </c>
      <c r="AH1124" s="45">
        <f t="shared" si="1211"/>
        <v>25181</v>
      </c>
      <c r="AI1124" s="46">
        <f t="shared" si="1223"/>
        <v>498</v>
      </c>
      <c r="AJ1124" s="1">
        <f t="shared" si="1212"/>
        <v>0</v>
      </c>
      <c r="AK1124" s="1">
        <f t="shared" si="1213"/>
        <v>0</v>
      </c>
    </row>
    <row r="1125" spans="1:43" s="35" customFormat="1" ht="15" thickBot="1" x14ac:dyDescent="0.4">
      <c r="A1125" s="54" t="str">
        <f t="shared" si="1224"/>
        <v>Unknown</v>
      </c>
      <c r="B1125" s="55" t="str">
        <f t="shared" si="1225"/>
        <v>NA</v>
      </c>
      <c r="C1125" s="55">
        <f t="shared" si="1203"/>
        <v>62918</v>
      </c>
      <c r="D1125" s="55" t="str">
        <f t="shared" si="1204"/>
        <v>NA</v>
      </c>
      <c r="E1125" s="55">
        <f t="shared" si="1205"/>
        <v>32955</v>
      </c>
      <c r="F1125" s="55">
        <f t="shared" si="1226"/>
        <v>5</v>
      </c>
      <c r="G1125" s="55" t="str">
        <f t="shared" si="1206"/>
        <v>NA</v>
      </c>
      <c r="H1125" s="55">
        <f t="shared" si="1207"/>
        <v>95878</v>
      </c>
      <c r="J1125" s="75" t="s">
        <v>325</v>
      </c>
      <c r="K1125" s="75" t="s">
        <v>326</v>
      </c>
      <c r="L1125" s="22">
        <v>62918</v>
      </c>
      <c r="M1125" s="75" t="s">
        <v>326</v>
      </c>
      <c r="N1125" s="22">
        <v>32955</v>
      </c>
      <c r="O1125" s="75" t="s">
        <v>326</v>
      </c>
      <c r="P1125" s="75">
        <v>5</v>
      </c>
      <c r="Q1125" s="22">
        <v>95878</v>
      </c>
      <c r="S1125" s="54" t="str">
        <f t="shared" si="1214"/>
        <v>Unknown</v>
      </c>
      <c r="T1125" s="54">
        <f t="shared" si="1215"/>
        <v>0</v>
      </c>
      <c r="U1125" s="54">
        <f t="shared" si="1216"/>
        <v>0</v>
      </c>
      <c r="V1125" s="55">
        <f>P1125-F1125</f>
        <v>0</v>
      </c>
      <c r="W1125" s="54">
        <f t="shared" si="1218"/>
        <v>0</v>
      </c>
      <c r="X1125" s="58">
        <f t="shared" si="1219"/>
        <v>0</v>
      </c>
      <c r="Y1125" s="55">
        <f t="shared" si="1220"/>
        <v>0</v>
      </c>
      <c r="Z1125" s="55">
        <f t="shared" si="1221"/>
        <v>0</v>
      </c>
      <c r="AA1125" s="55">
        <f t="shared" si="1222"/>
        <v>0</v>
      </c>
      <c r="AB1125" s="35">
        <f t="shared" si="1227"/>
        <v>1</v>
      </c>
      <c r="AC1125" s="50">
        <f>L1127/K1127</f>
        <v>0.72816944440235587</v>
      </c>
      <c r="AD1125" s="2">
        <f>AC1125/AD1124</f>
        <v>1.0402420634319369</v>
      </c>
      <c r="AE1125" s="47" t="str">
        <f t="shared" si="1208"/>
        <v>Unknown</v>
      </c>
      <c r="AF1125" s="45" t="str">
        <f t="shared" si="1209"/>
        <v>NA</v>
      </c>
      <c r="AG1125" s="45">
        <f t="shared" si="1210"/>
        <v>62918</v>
      </c>
      <c r="AH1125" s="45">
        <f t="shared" si="1211"/>
        <v>32955</v>
      </c>
      <c r="AI1125" s="45">
        <f t="shared" si="1223"/>
        <v>29963</v>
      </c>
      <c r="AJ1125" s="1">
        <f t="shared" si="1212"/>
        <v>0</v>
      </c>
      <c r="AK1125" s="1">
        <f t="shared" si="1213"/>
        <v>0</v>
      </c>
    </row>
    <row r="1126" spans="1:43" s="35" customFormat="1" ht="15" thickBot="1" x14ac:dyDescent="0.4">
      <c r="A1126" s="54" t="str">
        <f t="shared" si="1224"/>
        <v>12+</v>
      </c>
      <c r="B1126" s="55">
        <f t="shared" si="1225"/>
        <v>3761140</v>
      </c>
      <c r="C1126" s="55">
        <f t="shared" si="1203"/>
        <v>3219883</v>
      </c>
      <c r="D1126" s="55">
        <f t="shared" si="1204"/>
        <v>85.6</v>
      </c>
      <c r="E1126" s="55">
        <f t="shared" si="1205"/>
        <v>2876419</v>
      </c>
      <c r="F1126" s="55">
        <f t="shared" si="1226"/>
        <v>184712</v>
      </c>
      <c r="G1126" s="55">
        <f t="shared" si="1206"/>
        <v>76.5</v>
      </c>
      <c r="H1126" s="55">
        <f t="shared" si="1207"/>
        <v>6281014</v>
      </c>
      <c r="J1126" s="76" t="s">
        <v>327</v>
      </c>
      <c r="K1126" s="24">
        <v>3761140</v>
      </c>
      <c r="L1126" s="24">
        <v>3219883</v>
      </c>
      <c r="M1126" s="76">
        <v>85.6</v>
      </c>
      <c r="N1126" s="24">
        <v>2876419</v>
      </c>
      <c r="O1126" s="76">
        <v>76.5</v>
      </c>
      <c r="P1126" s="24">
        <v>184712</v>
      </c>
      <c r="Q1126" s="24">
        <v>6281014</v>
      </c>
      <c r="S1126" s="57" t="str">
        <f t="shared" si="1214"/>
        <v>12+</v>
      </c>
      <c r="T1126" s="60">
        <f>L1126-C1126</f>
        <v>0</v>
      </c>
      <c r="U1126" s="60">
        <f t="shared" si="1216"/>
        <v>0</v>
      </c>
      <c r="V1126" s="60">
        <f>P1126-F1126</f>
        <v>0</v>
      </c>
      <c r="W1126" s="63">
        <f t="shared" si="1218"/>
        <v>0</v>
      </c>
      <c r="X1126" s="62">
        <f t="shared" si="1219"/>
        <v>0</v>
      </c>
      <c r="Y1126" s="60">
        <f t="shared" si="1220"/>
        <v>0</v>
      </c>
      <c r="Z1126" s="60">
        <f t="shared" si="1221"/>
        <v>0</v>
      </c>
      <c r="AA1126" s="60">
        <f t="shared" si="1222"/>
        <v>0</v>
      </c>
      <c r="AB1126" s="35">
        <f t="shared" si="1227"/>
        <v>1</v>
      </c>
      <c r="AC1126" s="51" t="s">
        <v>367</v>
      </c>
      <c r="AD1126" s="2">
        <v>0.7</v>
      </c>
      <c r="AG1126" s="38"/>
    </row>
    <row r="1127" spans="1:43" s="35" customFormat="1" x14ac:dyDescent="0.35">
      <c r="A1127" s="54" t="str">
        <f t="shared" si="1224"/>
        <v>ALL</v>
      </c>
      <c r="B1127" s="55">
        <f t="shared" si="1225"/>
        <v>4421887</v>
      </c>
      <c r="C1127" s="55">
        <f t="shared" si="1203"/>
        <v>3219883</v>
      </c>
      <c r="D1127" s="55">
        <f t="shared" si="1204"/>
        <v>72.8</v>
      </c>
      <c r="E1127" s="55">
        <f t="shared" si="1205"/>
        <v>2876419</v>
      </c>
      <c r="F1127" s="55">
        <f t="shared" si="1226"/>
        <v>184712</v>
      </c>
      <c r="G1127" s="55">
        <f t="shared" si="1206"/>
        <v>65</v>
      </c>
      <c r="H1127" s="55">
        <f t="shared" si="1207"/>
        <v>6281014</v>
      </c>
      <c r="J1127" s="75" t="s">
        <v>328</v>
      </c>
      <c r="K1127" s="22">
        <v>4421887</v>
      </c>
      <c r="L1127" s="22">
        <v>3219883</v>
      </c>
      <c r="M1127" s="75">
        <v>72.8</v>
      </c>
      <c r="N1127" s="22">
        <v>2876419</v>
      </c>
      <c r="O1127" s="75">
        <v>65</v>
      </c>
      <c r="P1127" s="22">
        <v>184712</v>
      </c>
      <c r="Q1127" s="22">
        <v>6281014</v>
      </c>
      <c r="S1127" s="54" t="str">
        <f t="shared" si="1214"/>
        <v>ALL</v>
      </c>
      <c r="T1127" s="60">
        <f t="shared" ref="T1127" si="1229">L1127-C1127</f>
        <v>0</v>
      </c>
      <c r="U1127" s="60">
        <f t="shared" si="1216"/>
        <v>0</v>
      </c>
      <c r="V1127" s="60">
        <f>P1127-F1127</f>
        <v>0</v>
      </c>
      <c r="W1127" s="63">
        <f t="shared" si="1218"/>
        <v>0</v>
      </c>
      <c r="X1127" s="58">
        <f t="shared" si="1219"/>
        <v>0</v>
      </c>
      <c r="Y1127" s="60">
        <f t="shared" si="1220"/>
        <v>0</v>
      </c>
      <c r="Z1127" s="60">
        <f t="shared" si="1221"/>
        <v>0</v>
      </c>
      <c r="AA1127" s="60">
        <f t="shared" si="1222"/>
        <v>0</v>
      </c>
      <c r="AB1127" s="35">
        <f t="shared" si="1227"/>
        <v>1</v>
      </c>
      <c r="AC1127" s="50">
        <f>N1127/K1127</f>
        <v>0.6504958177357314</v>
      </c>
      <c r="AD1127" s="2">
        <f>AC1127/AD1126</f>
        <v>0.92927973962247346</v>
      </c>
      <c r="AG1127" s="2">
        <f>T1126/L1126</f>
        <v>0</v>
      </c>
      <c r="AH1127" s="2">
        <f>U1126/N1126</f>
        <v>0</v>
      </c>
      <c r="AI1127" s="2">
        <f>W1126/Q1126</f>
        <v>0</v>
      </c>
    </row>
    <row r="1128" spans="1:43" s="35" customFormat="1" x14ac:dyDescent="0.35">
      <c r="A1128" s="110">
        <f>J1105</f>
        <v>44482</v>
      </c>
      <c r="B1128" s="110"/>
      <c r="C1128" s="110"/>
      <c r="D1128" s="110"/>
      <c r="E1128" s="110"/>
      <c r="F1128" s="110"/>
      <c r="G1128" s="110"/>
      <c r="H1128" s="110"/>
      <c r="J1128" s="109">
        <v>44483</v>
      </c>
      <c r="K1128" s="109"/>
      <c r="L1128" s="109"/>
      <c r="M1128" s="109"/>
      <c r="N1128" s="109"/>
      <c r="O1128" s="109"/>
      <c r="P1128" s="109"/>
      <c r="Q1128" s="109"/>
      <c r="S1128" s="111" t="str">
        <f>"Change " &amp; TEXT(A1128,"DDDD MMM DD, YYYY") &amp; " -  " &amp;TEXT(J1128,"DDDD MMM DD, YYYY")</f>
        <v>Change Wednesday Oct 13, 2021 -  Thursday Oct 14, 2021</v>
      </c>
      <c r="T1128" s="111"/>
      <c r="U1128" s="111"/>
      <c r="V1128" s="111"/>
      <c r="W1128" s="111"/>
      <c r="X1128" s="111"/>
      <c r="Y1128" s="111"/>
      <c r="Z1128" s="111"/>
      <c r="AA1128" s="88"/>
      <c r="AC1128" s="65">
        <f>J1128</f>
        <v>44483</v>
      </c>
    </row>
    <row r="1129" spans="1:43" s="35" customFormat="1" ht="36" thickBot="1" x14ac:dyDescent="0.4">
      <c r="A1129" s="53" t="str">
        <f>J1106</f>
        <v>Age group</v>
      </c>
      <c r="B1129" s="53" t="str">
        <f t="shared" ref="B1129" si="1230">K1106</f>
        <v>Population</v>
      </c>
      <c r="C1129" s="53" t="str">
        <f t="shared" ref="C1129:C1150" si="1231">L1106</f>
        <v>At least 1 dose</v>
      </c>
      <c r="D1129" s="53" t="str">
        <f t="shared" ref="D1129:D1150" si="1232">M1106</f>
        <v>% of population with at least 1 dose</v>
      </c>
      <c r="E1129" s="53" t="str">
        <f t="shared" ref="E1129:E1150" si="1233">N1106</f>
        <v>2 doses</v>
      </c>
      <c r="F1129" s="53" t="str">
        <f>P1106</f>
        <v>3 doses</v>
      </c>
      <c r="G1129" s="53" t="str">
        <f t="shared" ref="G1129:G1150" si="1234">O1106</f>
        <v>% of population fully vaccinated</v>
      </c>
      <c r="H1129" s="53" t="str">
        <f t="shared" ref="H1129:H1150" si="1235">Q1106</f>
        <v>Total administered</v>
      </c>
      <c r="J1129" s="25" t="s">
        <v>305</v>
      </c>
      <c r="K1129" s="25" t="s">
        <v>2</v>
      </c>
      <c r="L1129" s="25" t="s">
        <v>368</v>
      </c>
      <c r="M1129" s="25" t="s">
        <v>306</v>
      </c>
      <c r="N1129" s="25" t="s">
        <v>369</v>
      </c>
      <c r="O1129" s="25" t="s">
        <v>307</v>
      </c>
      <c r="P1129" s="25" t="s">
        <v>389</v>
      </c>
      <c r="Q1129" s="25" t="s">
        <v>304</v>
      </c>
      <c r="S1129" s="53" t="s">
        <v>305</v>
      </c>
      <c r="T1129" s="53" t="s">
        <v>302</v>
      </c>
      <c r="U1129" s="53" t="s">
        <v>303</v>
      </c>
      <c r="V1129" s="53" t="s">
        <v>390</v>
      </c>
      <c r="W1129" s="53" t="s">
        <v>304</v>
      </c>
      <c r="X1129" s="53" t="s">
        <v>335</v>
      </c>
      <c r="Y1129" s="53" t="s">
        <v>336</v>
      </c>
      <c r="Z1129" s="53" t="s">
        <v>337</v>
      </c>
      <c r="AA1129" s="53" t="s">
        <v>391</v>
      </c>
      <c r="AC1129" s="49" t="s">
        <v>365</v>
      </c>
      <c r="AD1129" s="64"/>
      <c r="AE1129" s="47" t="str">
        <f t="shared" ref="AE1129:AE1148" si="1236">J1129</f>
        <v>Age group</v>
      </c>
      <c r="AF1129" s="47" t="str">
        <f t="shared" ref="AF1129:AF1148" si="1237">K1129</f>
        <v>Population</v>
      </c>
      <c r="AG1129" s="47" t="str">
        <f t="shared" ref="AG1129:AG1148" si="1238">L1129</f>
        <v>At least 1 dose</v>
      </c>
      <c r="AH1129" s="47" t="str">
        <f t="shared" ref="AH1129:AH1148" si="1239">N1129</f>
        <v>2 doses</v>
      </c>
      <c r="AI1129" s="47" t="s">
        <v>334</v>
      </c>
      <c r="AJ1129" s="47" t="str">
        <f t="shared" ref="AJ1129:AJ1148" si="1240">T1129</f>
        <v>Dose 1</v>
      </c>
      <c r="AK1129" s="47" t="str">
        <f t="shared" ref="AK1129:AK1148" si="1241">U1129</f>
        <v>Dose 2</v>
      </c>
    </row>
    <row r="1130" spans="1:43" s="35" customFormat="1" ht="29.5" customHeight="1" thickBot="1" x14ac:dyDescent="0.4">
      <c r="A1130" s="54" t="str">
        <f>J1107</f>
        <v>00-11</v>
      </c>
      <c r="B1130" s="55">
        <f>K1107</f>
        <v>660747</v>
      </c>
      <c r="C1130" s="55">
        <f t="shared" si="1231"/>
        <v>0</v>
      </c>
      <c r="D1130" s="55">
        <f t="shared" si="1232"/>
        <v>0</v>
      </c>
      <c r="E1130" s="55">
        <f t="shared" si="1233"/>
        <v>0</v>
      </c>
      <c r="F1130" s="55">
        <f>P1107</f>
        <v>0</v>
      </c>
      <c r="G1130" s="55">
        <f t="shared" si="1234"/>
        <v>0</v>
      </c>
      <c r="H1130" s="55">
        <f t="shared" si="1235"/>
        <v>0</v>
      </c>
      <c r="J1130" s="75" t="s">
        <v>308</v>
      </c>
      <c r="K1130" s="22">
        <v>660747</v>
      </c>
      <c r="L1130" s="75">
        <v>0</v>
      </c>
      <c r="M1130" s="75">
        <v>0</v>
      </c>
      <c r="N1130" s="75">
        <v>0</v>
      </c>
      <c r="O1130" s="75">
        <v>0</v>
      </c>
      <c r="P1130" s="75">
        <v>0</v>
      </c>
      <c r="Q1130" s="75">
        <v>0</v>
      </c>
      <c r="S1130" s="54" t="str">
        <f t="shared" ref="S1130:S1150" si="1242">A1130</f>
        <v>00-11</v>
      </c>
      <c r="T1130" s="55">
        <f t="shared" ref="T1130:T1148" si="1243">L1130-C1130</f>
        <v>0</v>
      </c>
      <c r="U1130" s="55">
        <f t="shared" ref="U1130:U1150" si="1244">N1130-E1130</f>
        <v>0</v>
      </c>
      <c r="V1130" s="55">
        <f t="shared" ref="V1130" si="1245">P1130-F1130</f>
        <v>0</v>
      </c>
      <c r="W1130" s="55">
        <f t="shared" ref="W1130:W1150" si="1246">Q1130-H1130</f>
        <v>0</v>
      </c>
      <c r="X1130" s="58">
        <f t="shared" ref="X1130:X1150" si="1247">T1130/T$299</f>
        <v>0</v>
      </c>
      <c r="Y1130" s="55">
        <f t="shared" ref="Y1130:Y1150" si="1248">T1130/$AB1130</f>
        <v>0</v>
      </c>
      <c r="Z1130" s="55">
        <f t="shared" ref="Z1130:Z1150" si="1249">U1130/$AB1130</f>
        <v>0</v>
      </c>
      <c r="AA1130" s="55">
        <f t="shared" ref="AA1130:AA1150" si="1250">V1130/$AB1130</f>
        <v>0</v>
      </c>
      <c r="AB1130" s="35">
        <f>IF(DATEDIF(A1128,J1128,"D")&lt;1,1,DATEDIF(A1128,J1128,"D"))</f>
        <v>1</v>
      </c>
      <c r="AC1130" s="51" t="s">
        <v>366</v>
      </c>
      <c r="AD1130" s="2">
        <v>0.7</v>
      </c>
      <c r="AE1130" s="47" t="str">
        <f t="shared" si="1236"/>
        <v>00-11</v>
      </c>
      <c r="AF1130" s="45">
        <f t="shared" si="1237"/>
        <v>660747</v>
      </c>
      <c r="AG1130" s="45">
        <f t="shared" si="1238"/>
        <v>0</v>
      </c>
      <c r="AH1130" s="45">
        <f t="shared" si="1239"/>
        <v>0</v>
      </c>
      <c r="AI1130" s="45">
        <f t="shared" ref="AI1130:AI1148" si="1251">AG1130-AH1130</f>
        <v>0</v>
      </c>
      <c r="AJ1130" s="1">
        <f t="shared" si="1240"/>
        <v>0</v>
      </c>
      <c r="AK1130" s="1">
        <f t="shared" si="1241"/>
        <v>0</v>
      </c>
    </row>
    <row r="1131" spans="1:43" s="35" customFormat="1" ht="15" thickBot="1" x14ac:dyDescent="0.4">
      <c r="A1131" s="54" t="str">
        <f t="shared" ref="A1131:A1150" si="1252">J1108</f>
        <v>12-18</v>
      </c>
      <c r="B1131" s="55">
        <f t="shared" ref="B1131:B1150" si="1253">K1108</f>
        <v>162530</v>
      </c>
      <c r="C1131" s="60">
        <f t="shared" si="1231"/>
        <v>128384</v>
      </c>
      <c r="D1131" s="55">
        <f t="shared" si="1232"/>
        <v>79</v>
      </c>
      <c r="E1131" s="60">
        <f t="shared" si="1233"/>
        <v>108047</v>
      </c>
      <c r="F1131" s="55">
        <f t="shared" ref="F1131:F1150" si="1254">P1108</f>
        <v>129</v>
      </c>
      <c r="G1131" s="55">
        <f t="shared" si="1234"/>
        <v>66.5</v>
      </c>
      <c r="H1131" s="55">
        <f t="shared" si="1235"/>
        <v>236560</v>
      </c>
      <c r="J1131" s="92" t="s">
        <v>392</v>
      </c>
      <c r="K1131" s="24">
        <v>162530</v>
      </c>
      <c r="L1131" s="24">
        <v>128730</v>
      </c>
      <c r="M1131" s="76">
        <v>79.2</v>
      </c>
      <c r="N1131" s="24">
        <v>108459</v>
      </c>
      <c r="O1131" s="76">
        <v>66.7</v>
      </c>
      <c r="P1131" s="76">
        <v>132</v>
      </c>
      <c r="Q1131" s="24">
        <v>237321</v>
      </c>
      <c r="S1131" s="59" t="str">
        <f t="shared" si="1242"/>
        <v>12-18</v>
      </c>
      <c r="T1131" s="60">
        <f t="shared" si="1243"/>
        <v>346</v>
      </c>
      <c r="U1131" s="60">
        <f t="shared" si="1244"/>
        <v>412</v>
      </c>
      <c r="V1131" s="60">
        <f>P1131-F1131</f>
        <v>3</v>
      </c>
      <c r="W1131" s="60">
        <f t="shared" si="1246"/>
        <v>761</v>
      </c>
      <c r="X1131" s="61">
        <f t="shared" si="1247"/>
        <v>3.1323556038384937E-2</v>
      </c>
      <c r="Y1131" s="60">
        <f t="shared" si="1248"/>
        <v>346</v>
      </c>
      <c r="Z1131" s="60">
        <f t="shared" si="1249"/>
        <v>412</v>
      </c>
      <c r="AA1131" s="60">
        <f t="shared" si="1250"/>
        <v>3</v>
      </c>
      <c r="AB1131" s="35">
        <f>AB1130</f>
        <v>1</v>
      </c>
      <c r="AC1131" s="50">
        <f>C1149/B1149</f>
        <v>0.85609230180211315</v>
      </c>
      <c r="AD1131" s="2">
        <f>AC1131/AD1130</f>
        <v>1.2229890025744474</v>
      </c>
      <c r="AE1131" s="47" t="str">
        <f t="shared" si="1236"/>
        <v>12-18</v>
      </c>
      <c r="AF1131" s="45">
        <f t="shared" si="1237"/>
        <v>162530</v>
      </c>
      <c r="AG1131" s="45">
        <f t="shared" si="1238"/>
        <v>128730</v>
      </c>
      <c r="AH1131" s="45">
        <f t="shared" si="1239"/>
        <v>108459</v>
      </c>
      <c r="AI1131" s="45">
        <f t="shared" si="1251"/>
        <v>20271</v>
      </c>
      <c r="AJ1131" s="1">
        <f t="shared" si="1240"/>
        <v>346</v>
      </c>
      <c r="AK1131" s="1">
        <f t="shared" si="1241"/>
        <v>412</v>
      </c>
      <c r="AM1131" s="112" t="s">
        <v>397</v>
      </c>
      <c r="AN1131" s="112"/>
      <c r="AO1131" s="112"/>
      <c r="AP1131" s="112"/>
      <c r="AQ1131" s="112"/>
    </row>
    <row r="1132" spans="1:43" s="35" customFormat="1" ht="15" thickBot="1" x14ac:dyDescent="0.4">
      <c r="A1132" s="54" t="str">
        <f t="shared" si="1252"/>
        <v>15-19</v>
      </c>
      <c r="B1132" s="55">
        <f t="shared" si="1253"/>
        <v>256743</v>
      </c>
      <c r="C1132" s="60">
        <f t="shared" si="1231"/>
        <v>205193</v>
      </c>
      <c r="D1132" s="55">
        <f t="shared" si="1232"/>
        <v>79.900000000000006</v>
      </c>
      <c r="E1132" s="60">
        <f t="shared" si="1233"/>
        <v>174766</v>
      </c>
      <c r="F1132" s="55">
        <f t="shared" si="1254"/>
        <v>366</v>
      </c>
      <c r="G1132" s="55">
        <f t="shared" si="1234"/>
        <v>68.099999999999994</v>
      </c>
      <c r="H1132" s="55">
        <f t="shared" si="1235"/>
        <v>380325</v>
      </c>
      <c r="J1132" s="75" t="s">
        <v>309</v>
      </c>
      <c r="K1132" s="22">
        <v>256743</v>
      </c>
      <c r="L1132" s="22">
        <v>205668</v>
      </c>
      <c r="M1132" s="75">
        <v>80.099999999999994</v>
      </c>
      <c r="N1132" s="22">
        <v>175504</v>
      </c>
      <c r="O1132" s="75">
        <v>68.400000000000006</v>
      </c>
      <c r="P1132" s="75">
        <v>368</v>
      </c>
      <c r="Q1132" s="22">
        <v>381540</v>
      </c>
      <c r="S1132" s="54" t="str">
        <f t="shared" si="1242"/>
        <v>15-19</v>
      </c>
      <c r="T1132" s="60">
        <f t="shared" si="1243"/>
        <v>475</v>
      </c>
      <c r="U1132" s="60">
        <f t="shared" si="1244"/>
        <v>738</v>
      </c>
      <c r="V1132" s="60">
        <f>P1132-F1132</f>
        <v>2</v>
      </c>
      <c r="W1132" s="60">
        <f t="shared" si="1246"/>
        <v>1215</v>
      </c>
      <c r="X1132" s="61">
        <f t="shared" si="1247"/>
        <v>4.3001991671193195E-2</v>
      </c>
      <c r="Y1132" s="60">
        <f t="shared" si="1248"/>
        <v>475</v>
      </c>
      <c r="Z1132" s="60">
        <f t="shared" si="1249"/>
        <v>738</v>
      </c>
      <c r="AA1132" s="60">
        <f t="shared" si="1250"/>
        <v>2</v>
      </c>
      <c r="AB1132" s="35">
        <f t="shared" ref="AB1132:AB1150" si="1255">AB1131</f>
        <v>1</v>
      </c>
      <c r="AC1132" s="52" t="s">
        <v>367</v>
      </c>
      <c r="AD1132" s="2">
        <v>0.7</v>
      </c>
      <c r="AE1132" s="47" t="str">
        <f t="shared" si="1236"/>
        <v>15-19</v>
      </c>
      <c r="AF1132" s="45">
        <f t="shared" si="1237"/>
        <v>256743</v>
      </c>
      <c r="AG1132" s="45">
        <f t="shared" si="1238"/>
        <v>205668</v>
      </c>
      <c r="AH1132" s="45">
        <f t="shared" si="1239"/>
        <v>175504</v>
      </c>
      <c r="AI1132" s="45">
        <f t="shared" si="1251"/>
        <v>30164</v>
      </c>
      <c r="AJ1132" s="1">
        <f t="shared" si="1240"/>
        <v>475</v>
      </c>
      <c r="AK1132" s="1">
        <f t="shared" si="1241"/>
        <v>738</v>
      </c>
      <c r="AM1132" s="33"/>
      <c r="AN1132" s="96" t="s">
        <v>393</v>
      </c>
      <c r="AO1132" s="96" t="s">
        <v>395</v>
      </c>
      <c r="AP1132" s="96" t="s">
        <v>394</v>
      </c>
      <c r="AQ1132" s="96" t="s">
        <v>290</v>
      </c>
    </row>
    <row r="1133" spans="1:43" s="35" customFormat="1" ht="15" thickBot="1" x14ac:dyDescent="0.4">
      <c r="A1133" s="54" t="str">
        <f t="shared" si="1252"/>
        <v>20-24</v>
      </c>
      <c r="B1133" s="55">
        <f t="shared" si="1253"/>
        <v>277328</v>
      </c>
      <c r="C1133" s="55">
        <f t="shared" si="1231"/>
        <v>217170</v>
      </c>
      <c r="D1133" s="55">
        <f t="shared" si="1232"/>
        <v>78.3</v>
      </c>
      <c r="E1133" s="55">
        <f t="shared" si="1233"/>
        <v>179346</v>
      </c>
      <c r="F1133" s="55">
        <f t="shared" si="1254"/>
        <v>635</v>
      </c>
      <c r="G1133" s="55">
        <f t="shared" si="1234"/>
        <v>64.7</v>
      </c>
      <c r="H1133" s="55">
        <f t="shared" si="1235"/>
        <v>397151</v>
      </c>
      <c r="J1133" s="76" t="s">
        <v>310</v>
      </c>
      <c r="K1133" s="24">
        <v>277328</v>
      </c>
      <c r="L1133" s="24">
        <v>217800</v>
      </c>
      <c r="M1133" s="76">
        <v>78.5</v>
      </c>
      <c r="N1133" s="24">
        <v>180343</v>
      </c>
      <c r="O1133" s="76">
        <v>65</v>
      </c>
      <c r="P1133" s="76">
        <v>650</v>
      </c>
      <c r="Q1133" s="24">
        <v>398793</v>
      </c>
      <c r="S1133" s="57" t="str">
        <f t="shared" si="1242"/>
        <v>20-24</v>
      </c>
      <c r="T1133" s="56">
        <f t="shared" si="1243"/>
        <v>630</v>
      </c>
      <c r="U1133" s="56">
        <f t="shared" si="1244"/>
        <v>997</v>
      </c>
      <c r="V1133" s="55">
        <f t="shared" ref="V1133:V1147" si="1256">P1133-F1133</f>
        <v>15</v>
      </c>
      <c r="W1133" s="56">
        <f t="shared" si="1246"/>
        <v>1642</v>
      </c>
      <c r="X1133" s="62">
        <f t="shared" si="1247"/>
        <v>5.7034220532319393E-2</v>
      </c>
      <c r="Y1133" s="55">
        <f t="shared" si="1248"/>
        <v>630</v>
      </c>
      <c r="Z1133" s="55">
        <f t="shared" si="1249"/>
        <v>997</v>
      </c>
      <c r="AA1133" s="55">
        <f t="shared" si="1250"/>
        <v>15</v>
      </c>
      <c r="AB1133" s="35">
        <f t="shared" si="1255"/>
        <v>1</v>
      </c>
      <c r="AC1133" s="50">
        <f>E1149/B1149</f>
        <v>0.76477318047187826</v>
      </c>
      <c r="AD1133" s="2">
        <f>AC1133/AD1132</f>
        <v>1.0925331149598261</v>
      </c>
      <c r="AE1133" s="47" t="str">
        <f t="shared" si="1236"/>
        <v>20-24</v>
      </c>
      <c r="AF1133" s="45">
        <f t="shared" si="1237"/>
        <v>277328</v>
      </c>
      <c r="AG1133" s="45">
        <f t="shared" si="1238"/>
        <v>217800</v>
      </c>
      <c r="AH1133" s="45">
        <f t="shared" si="1239"/>
        <v>180343</v>
      </c>
      <c r="AI1133" s="45">
        <f t="shared" si="1251"/>
        <v>37457</v>
      </c>
      <c r="AJ1133" s="1">
        <f t="shared" si="1240"/>
        <v>630</v>
      </c>
      <c r="AK1133" s="1">
        <f t="shared" si="1241"/>
        <v>997</v>
      </c>
      <c r="AM1133" s="97" t="s">
        <v>329</v>
      </c>
      <c r="AN1133" s="94">
        <f>L1132-L1109</f>
        <v>475</v>
      </c>
      <c r="AO1133" s="94">
        <f>N1131-N1108</f>
        <v>412</v>
      </c>
      <c r="AP1133" s="95">
        <f>P1131-P1108</f>
        <v>3</v>
      </c>
      <c r="AQ1133" s="94">
        <f>SUM(AN1133:AP1133)</f>
        <v>890</v>
      </c>
    </row>
    <row r="1134" spans="1:43" s="35" customFormat="1" ht="15" thickBot="1" x14ac:dyDescent="0.4">
      <c r="A1134" s="54" t="str">
        <f t="shared" si="1252"/>
        <v>25-29</v>
      </c>
      <c r="B1134" s="55">
        <f t="shared" si="1253"/>
        <v>314508</v>
      </c>
      <c r="C1134" s="55">
        <f t="shared" si="1231"/>
        <v>236875</v>
      </c>
      <c r="D1134" s="55">
        <f t="shared" si="1232"/>
        <v>75.3</v>
      </c>
      <c r="E1134" s="55">
        <f t="shared" si="1233"/>
        <v>198610</v>
      </c>
      <c r="F1134" s="55">
        <f t="shared" si="1254"/>
        <v>964</v>
      </c>
      <c r="G1134" s="55">
        <f t="shared" si="1234"/>
        <v>63.1</v>
      </c>
      <c r="H1134" s="55">
        <f t="shared" si="1235"/>
        <v>436449</v>
      </c>
      <c r="J1134" s="75" t="s">
        <v>311</v>
      </c>
      <c r="K1134" s="22">
        <v>314508</v>
      </c>
      <c r="L1134" s="22">
        <v>237617</v>
      </c>
      <c r="M1134" s="75">
        <v>75.5</v>
      </c>
      <c r="N1134" s="22">
        <v>199749</v>
      </c>
      <c r="O1134" s="75">
        <v>63.5</v>
      </c>
      <c r="P1134" s="75">
        <v>980</v>
      </c>
      <c r="Q1134" s="22">
        <v>438346</v>
      </c>
      <c r="S1134" s="54" t="str">
        <f t="shared" si="1242"/>
        <v>25-29</v>
      </c>
      <c r="T1134" s="55">
        <f t="shared" si="1243"/>
        <v>742</v>
      </c>
      <c r="U1134" s="55">
        <f t="shared" si="1244"/>
        <v>1139</v>
      </c>
      <c r="V1134" s="55">
        <f t="shared" si="1256"/>
        <v>16</v>
      </c>
      <c r="W1134" s="55">
        <f t="shared" si="1246"/>
        <v>1897</v>
      </c>
      <c r="X1134" s="58">
        <f t="shared" si="1247"/>
        <v>6.7173637515842835E-2</v>
      </c>
      <c r="Y1134" s="55">
        <f t="shared" si="1248"/>
        <v>742</v>
      </c>
      <c r="Z1134" s="55">
        <f t="shared" si="1249"/>
        <v>1139</v>
      </c>
      <c r="AA1134" s="55">
        <f t="shared" si="1250"/>
        <v>16</v>
      </c>
      <c r="AB1134" s="35">
        <f t="shared" si="1255"/>
        <v>1</v>
      </c>
      <c r="AC1134" s="49" t="s">
        <v>363</v>
      </c>
      <c r="AE1134" s="47" t="str">
        <f t="shared" si="1236"/>
        <v>25-29</v>
      </c>
      <c r="AF1134" s="45">
        <f t="shared" si="1237"/>
        <v>314508</v>
      </c>
      <c r="AG1134" s="45">
        <f t="shared" si="1238"/>
        <v>237617</v>
      </c>
      <c r="AH1134" s="45">
        <f t="shared" si="1239"/>
        <v>199749</v>
      </c>
      <c r="AI1134" s="45">
        <f t="shared" si="1251"/>
        <v>37868</v>
      </c>
      <c r="AJ1134" s="1">
        <f t="shared" si="1240"/>
        <v>742</v>
      </c>
      <c r="AK1134" s="1">
        <f t="shared" si="1241"/>
        <v>1139</v>
      </c>
      <c r="AM1134" s="98" t="s">
        <v>309</v>
      </c>
      <c r="AN1134" s="93">
        <f>L1133-L1110</f>
        <v>630</v>
      </c>
      <c r="AO1134" s="93">
        <f>N1132-N1109</f>
        <v>738</v>
      </c>
      <c r="AP1134" s="33">
        <f>P1132-P1109</f>
        <v>2</v>
      </c>
      <c r="AQ1134" s="93">
        <f>SUM(AN1134:AP1134)</f>
        <v>1370</v>
      </c>
    </row>
    <row r="1135" spans="1:43" s="35" customFormat="1" ht="15" thickBot="1" x14ac:dyDescent="0.4">
      <c r="A1135" s="54" t="str">
        <f t="shared" si="1252"/>
        <v>30-34</v>
      </c>
      <c r="B1135" s="55">
        <f t="shared" si="1253"/>
        <v>356228</v>
      </c>
      <c r="C1135" s="55">
        <f t="shared" si="1231"/>
        <v>275275</v>
      </c>
      <c r="D1135" s="55">
        <f t="shared" si="1232"/>
        <v>77.3</v>
      </c>
      <c r="E1135" s="55">
        <f t="shared" si="1233"/>
        <v>236101</v>
      </c>
      <c r="F1135" s="55">
        <f t="shared" si="1254"/>
        <v>1573</v>
      </c>
      <c r="G1135" s="55">
        <f t="shared" si="1234"/>
        <v>66.3</v>
      </c>
      <c r="H1135" s="55">
        <f t="shared" si="1235"/>
        <v>512949</v>
      </c>
      <c r="J1135" s="76" t="s">
        <v>312</v>
      </c>
      <c r="K1135" s="24">
        <v>356228</v>
      </c>
      <c r="L1135" s="24">
        <v>276037</v>
      </c>
      <c r="M1135" s="76">
        <v>77.5</v>
      </c>
      <c r="N1135" s="24">
        <v>237304</v>
      </c>
      <c r="O1135" s="76">
        <v>66.599999999999994</v>
      </c>
      <c r="P1135" s="24">
        <v>1606</v>
      </c>
      <c r="Q1135" s="24">
        <v>514947</v>
      </c>
      <c r="S1135" s="57" t="str">
        <f t="shared" si="1242"/>
        <v>30-34</v>
      </c>
      <c r="T1135" s="56">
        <f t="shared" si="1243"/>
        <v>762</v>
      </c>
      <c r="U1135" s="56">
        <f t="shared" si="1244"/>
        <v>1203</v>
      </c>
      <c r="V1135" s="55">
        <f t="shared" si="1256"/>
        <v>33</v>
      </c>
      <c r="W1135" s="56">
        <f t="shared" si="1246"/>
        <v>1998</v>
      </c>
      <c r="X1135" s="62">
        <f t="shared" si="1247"/>
        <v>6.8984247691472031E-2</v>
      </c>
      <c r="Y1135" s="55">
        <f t="shared" si="1248"/>
        <v>762</v>
      </c>
      <c r="Z1135" s="55">
        <f t="shared" si="1249"/>
        <v>1203</v>
      </c>
      <c r="AA1135" s="55">
        <f t="shared" si="1250"/>
        <v>33</v>
      </c>
      <c r="AB1135" s="35">
        <f t="shared" si="1255"/>
        <v>1</v>
      </c>
      <c r="AC1135" s="51" t="s">
        <v>366</v>
      </c>
      <c r="AD1135" s="2">
        <v>0.7</v>
      </c>
      <c r="AE1135" s="47" t="str">
        <f t="shared" si="1236"/>
        <v>30-34</v>
      </c>
      <c r="AF1135" s="45">
        <f t="shared" si="1237"/>
        <v>356228</v>
      </c>
      <c r="AG1135" s="45">
        <f t="shared" si="1238"/>
        <v>276037</v>
      </c>
      <c r="AH1135" s="45">
        <f t="shared" si="1239"/>
        <v>237304</v>
      </c>
      <c r="AI1135" s="45">
        <f t="shared" si="1251"/>
        <v>38733</v>
      </c>
      <c r="AJ1135" s="1">
        <f t="shared" si="1240"/>
        <v>762</v>
      </c>
      <c r="AK1135" s="1">
        <f t="shared" si="1241"/>
        <v>1203</v>
      </c>
      <c r="AM1135" s="99" t="s">
        <v>396</v>
      </c>
      <c r="AN1135" s="94">
        <f>L1150-L1127</f>
        <v>5966</v>
      </c>
      <c r="AO1135" s="94">
        <f>N1150-N1127</f>
        <v>9606</v>
      </c>
      <c r="AP1135" s="94">
        <f>P1150-P1127</f>
        <v>7468</v>
      </c>
      <c r="AQ1135" s="94">
        <f>SUM(AN1135:AP1135)</f>
        <v>23040</v>
      </c>
    </row>
    <row r="1136" spans="1:43" s="35" customFormat="1" ht="15" thickBot="1" x14ac:dyDescent="0.4">
      <c r="A1136" s="54" t="str">
        <f t="shared" si="1252"/>
        <v>35-39</v>
      </c>
      <c r="B1136" s="55">
        <f t="shared" si="1253"/>
        <v>359302</v>
      </c>
      <c r="C1136" s="55">
        <f t="shared" si="1231"/>
        <v>291020</v>
      </c>
      <c r="D1136" s="55">
        <f t="shared" si="1232"/>
        <v>81</v>
      </c>
      <c r="E1136" s="55">
        <f t="shared" si="1233"/>
        <v>255016</v>
      </c>
      <c r="F1136" s="55">
        <f t="shared" si="1254"/>
        <v>2764</v>
      </c>
      <c r="G1136" s="55">
        <f t="shared" si="1234"/>
        <v>71</v>
      </c>
      <c r="H1136" s="55">
        <f t="shared" si="1235"/>
        <v>548800</v>
      </c>
      <c r="J1136" s="75" t="s">
        <v>313</v>
      </c>
      <c r="K1136" s="22">
        <v>359302</v>
      </c>
      <c r="L1136" s="22">
        <v>291776</v>
      </c>
      <c r="M1136" s="75">
        <v>81.2</v>
      </c>
      <c r="N1136" s="22">
        <v>256195</v>
      </c>
      <c r="O1136" s="75">
        <v>71.3</v>
      </c>
      <c r="P1136" s="22">
        <v>2818</v>
      </c>
      <c r="Q1136" s="22">
        <v>550789</v>
      </c>
      <c r="S1136" s="54" t="str">
        <f t="shared" si="1242"/>
        <v>35-39</v>
      </c>
      <c r="T1136" s="55">
        <f t="shared" si="1243"/>
        <v>756</v>
      </c>
      <c r="U1136" s="55">
        <f t="shared" si="1244"/>
        <v>1179</v>
      </c>
      <c r="V1136" s="55">
        <f t="shared" si="1256"/>
        <v>54</v>
      </c>
      <c r="W1136" s="55">
        <f t="shared" si="1246"/>
        <v>1989</v>
      </c>
      <c r="X1136" s="58">
        <f t="shared" si="1247"/>
        <v>6.8441064638783272E-2</v>
      </c>
      <c r="Y1136" s="55">
        <f t="shared" si="1248"/>
        <v>756</v>
      </c>
      <c r="Z1136" s="55">
        <f t="shared" si="1249"/>
        <v>1179</v>
      </c>
      <c r="AA1136" s="55">
        <f t="shared" si="1250"/>
        <v>54</v>
      </c>
      <c r="AB1136" s="35">
        <f t="shared" si="1255"/>
        <v>1</v>
      </c>
      <c r="AC1136" s="50">
        <f>C1150/B1150</f>
        <v>0.72816944440235587</v>
      </c>
      <c r="AD1136" s="2">
        <f>AC1136/AD1135</f>
        <v>1.0402420634319369</v>
      </c>
      <c r="AE1136" s="47" t="str">
        <f t="shared" si="1236"/>
        <v>35-39</v>
      </c>
      <c r="AF1136" s="45">
        <f t="shared" si="1237"/>
        <v>359302</v>
      </c>
      <c r="AG1136" s="45">
        <f t="shared" si="1238"/>
        <v>291776</v>
      </c>
      <c r="AH1136" s="45">
        <f t="shared" si="1239"/>
        <v>256195</v>
      </c>
      <c r="AI1136" s="45">
        <f t="shared" si="1251"/>
        <v>35581</v>
      </c>
      <c r="AJ1136" s="1">
        <f t="shared" si="1240"/>
        <v>756</v>
      </c>
      <c r="AK1136" s="1">
        <f t="shared" si="1241"/>
        <v>1179</v>
      </c>
    </row>
    <row r="1137" spans="1:43" s="35" customFormat="1" ht="15" thickBot="1" x14ac:dyDescent="0.4">
      <c r="A1137" s="54" t="str">
        <f t="shared" si="1252"/>
        <v>40-44</v>
      </c>
      <c r="B1137" s="55">
        <f t="shared" si="1253"/>
        <v>319889</v>
      </c>
      <c r="C1137" s="55">
        <f t="shared" si="1231"/>
        <v>267226</v>
      </c>
      <c r="D1137" s="55">
        <f t="shared" si="1232"/>
        <v>83.5</v>
      </c>
      <c r="E1137" s="55">
        <f t="shared" si="1233"/>
        <v>239920</v>
      </c>
      <c r="F1137" s="55">
        <f t="shared" si="1254"/>
        <v>13873</v>
      </c>
      <c r="G1137" s="55">
        <f t="shared" si="1234"/>
        <v>75</v>
      </c>
      <c r="H1137" s="55">
        <f t="shared" si="1235"/>
        <v>521019</v>
      </c>
      <c r="J1137" s="76" t="s">
        <v>314</v>
      </c>
      <c r="K1137" s="24">
        <v>319889</v>
      </c>
      <c r="L1137" s="24">
        <v>267825</v>
      </c>
      <c r="M1137" s="76">
        <v>83.7</v>
      </c>
      <c r="N1137" s="24">
        <v>240897</v>
      </c>
      <c r="O1137" s="76">
        <v>75.3</v>
      </c>
      <c r="P1137" s="24">
        <v>14091</v>
      </c>
      <c r="Q1137" s="24">
        <v>522813</v>
      </c>
      <c r="S1137" s="57" t="str">
        <f t="shared" si="1242"/>
        <v>40-44</v>
      </c>
      <c r="T1137" s="56">
        <f t="shared" si="1243"/>
        <v>599</v>
      </c>
      <c r="U1137" s="56">
        <f t="shared" si="1244"/>
        <v>977</v>
      </c>
      <c r="V1137" s="55">
        <f t="shared" si="1256"/>
        <v>218</v>
      </c>
      <c r="W1137" s="56">
        <f t="shared" si="1246"/>
        <v>1794</v>
      </c>
      <c r="X1137" s="62">
        <f t="shared" si="1247"/>
        <v>5.4227774760094154E-2</v>
      </c>
      <c r="Y1137" s="55">
        <f t="shared" si="1248"/>
        <v>599</v>
      </c>
      <c r="Z1137" s="55">
        <f t="shared" si="1249"/>
        <v>977</v>
      </c>
      <c r="AA1137" s="55">
        <f t="shared" si="1250"/>
        <v>218</v>
      </c>
      <c r="AB1137" s="35">
        <f t="shared" si="1255"/>
        <v>1</v>
      </c>
      <c r="AC1137" s="52" t="s">
        <v>367</v>
      </c>
      <c r="AD1137" s="2">
        <v>0.7</v>
      </c>
      <c r="AE1137" s="47" t="str">
        <f t="shared" si="1236"/>
        <v>40-44</v>
      </c>
      <c r="AF1137" s="45">
        <f t="shared" si="1237"/>
        <v>319889</v>
      </c>
      <c r="AG1137" s="45">
        <f t="shared" si="1238"/>
        <v>267825</v>
      </c>
      <c r="AH1137" s="45">
        <f t="shared" si="1239"/>
        <v>240897</v>
      </c>
      <c r="AI1137" s="45">
        <f t="shared" si="1251"/>
        <v>26928</v>
      </c>
      <c r="AJ1137" s="1">
        <f t="shared" si="1240"/>
        <v>599</v>
      </c>
      <c r="AK1137" s="1">
        <f t="shared" si="1241"/>
        <v>977</v>
      </c>
    </row>
    <row r="1138" spans="1:43" s="35" customFormat="1" ht="15" thickBot="1" x14ac:dyDescent="0.4">
      <c r="A1138" s="54" t="str">
        <f t="shared" si="1252"/>
        <v>45-49</v>
      </c>
      <c r="B1138" s="55">
        <f t="shared" si="1253"/>
        <v>288547</v>
      </c>
      <c r="C1138" s="55">
        <f t="shared" si="1231"/>
        <v>244309</v>
      </c>
      <c r="D1138" s="55">
        <f t="shared" si="1232"/>
        <v>84.7</v>
      </c>
      <c r="E1138" s="55">
        <f t="shared" si="1233"/>
        <v>222316</v>
      </c>
      <c r="F1138" s="55">
        <f t="shared" si="1254"/>
        <v>15161</v>
      </c>
      <c r="G1138" s="55">
        <f t="shared" si="1234"/>
        <v>77</v>
      </c>
      <c r="H1138" s="55">
        <f t="shared" si="1235"/>
        <v>481786</v>
      </c>
      <c r="J1138" s="75" t="s">
        <v>315</v>
      </c>
      <c r="K1138" s="22">
        <v>288547</v>
      </c>
      <c r="L1138" s="22">
        <v>244776</v>
      </c>
      <c r="M1138" s="75">
        <v>84.8</v>
      </c>
      <c r="N1138" s="22">
        <v>223152</v>
      </c>
      <c r="O1138" s="75">
        <v>77.3</v>
      </c>
      <c r="P1138" s="22">
        <v>15384</v>
      </c>
      <c r="Q1138" s="22">
        <v>483312</v>
      </c>
      <c r="S1138" s="54" t="str">
        <f t="shared" si="1242"/>
        <v>45-49</v>
      </c>
      <c r="T1138" s="55">
        <f t="shared" si="1243"/>
        <v>467</v>
      </c>
      <c r="U1138" s="55">
        <f t="shared" si="1244"/>
        <v>836</v>
      </c>
      <c r="V1138" s="55">
        <f t="shared" si="1256"/>
        <v>223</v>
      </c>
      <c r="W1138" s="55">
        <f t="shared" si="1246"/>
        <v>1526</v>
      </c>
      <c r="X1138" s="58">
        <f t="shared" si="1247"/>
        <v>4.2277747600941516E-2</v>
      </c>
      <c r="Y1138" s="55">
        <f t="shared" si="1248"/>
        <v>467</v>
      </c>
      <c r="Z1138" s="55">
        <f t="shared" si="1249"/>
        <v>836</v>
      </c>
      <c r="AA1138" s="55">
        <f t="shared" si="1250"/>
        <v>223</v>
      </c>
      <c r="AB1138" s="35">
        <f t="shared" si="1255"/>
        <v>1</v>
      </c>
      <c r="AC1138" s="50">
        <f>E1150/B1150</f>
        <v>0.6504958177357314</v>
      </c>
      <c r="AD1138" s="2">
        <f>AC1138/AD1137</f>
        <v>0.92927973962247346</v>
      </c>
      <c r="AE1138" s="47" t="str">
        <f t="shared" si="1236"/>
        <v>45-49</v>
      </c>
      <c r="AF1138" s="45">
        <f t="shared" si="1237"/>
        <v>288547</v>
      </c>
      <c r="AG1138" s="45">
        <f t="shared" si="1238"/>
        <v>244776</v>
      </c>
      <c r="AH1138" s="45">
        <f t="shared" si="1239"/>
        <v>223152</v>
      </c>
      <c r="AI1138" s="45">
        <f t="shared" si="1251"/>
        <v>21624</v>
      </c>
      <c r="AJ1138" s="1">
        <f t="shared" si="1240"/>
        <v>467</v>
      </c>
      <c r="AK1138" s="1">
        <f t="shared" si="1241"/>
        <v>836</v>
      </c>
    </row>
    <row r="1139" spans="1:43" s="35" customFormat="1" ht="15" thickBot="1" x14ac:dyDescent="0.4">
      <c r="A1139" s="54" t="str">
        <f t="shared" si="1252"/>
        <v>50-54</v>
      </c>
      <c r="B1139" s="55">
        <f t="shared" si="1253"/>
        <v>266491</v>
      </c>
      <c r="C1139" s="55">
        <f t="shared" si="1231"/>
        <v>231650</v>
      </c>
      <c r="D1139" s="55">
        <f t="shared" si="1232"/>
        <v>86.9</v>
      </c>
      <c r="E1139" s="55">
        <f t="shared" si="1233"/>
        <v>213556</v>
      </c>
      <c r="F1139" s="55">
        <f t="shared" si="1254"/>
        <v>14545</v>
      </c>
      <c r="G1139" s="55">
        <f t="shared" si="1234"/>
        <v>80.099999999999994</v>
      </c>
      <c r="H1139" s="55">
        <f t="shared" si="1235"/>
        <v>459751</v>
      </c>
      <c r="J1139" s="76" t="s">
        <v>316</v>
      </c>
      <c r="K1139" s="24">
        <v>266491</v>
      </c>
      <c r="L1139" s="24">
        <v>232053</v>
      </c>
      <c r="M1139" s="76">
        <v>87.1</v>
      </c>
      <c r="N1139" s="24">
        <v>214212</v>
      </c>
      <c r="O1139" s="76">
        <v>80.400000000000006</v>
      </c>
      <c r="P1139" s="24">
        <v>14767</v>
      </c>
      <c r="Q1139" s="24">
        <v>461032</v>
      </c>
      <c r="S1139" s="57" t="str">
        <f t="shared" si="1242"/>
        <v>50-54</v>
      </c>
      <c r="T1139" s="56">
        <f t="shared" si="1243"/>
        <v>403</v>
      </c>
      <c r="U1139" s="56">
        <f t="shared" si="1244"/>
        <v>656</v>
      </c>
      <c r="V1139" s="55">
        <f t="shared" si="1256"/>
        <v>222</v>
      </c>
      <c r="W1139" s="56">
        <f t="shared" si="1246"/>
        <v>1281</v>
      </c>
      <c r="X1139" s="62">
        <f t="shared" si="1247"/>
        <v>3.6483795038928117E-2</v>
      </c>
      <c r="Y1139" s="55">
        <f t="shared" si="1248"/>
        <v>403</v>
      </c>
      <c r="Z1139" s="55">
        <f t="shared" si="1249"/>
        <v>656</v>
      </c>
      <c r="AA1139" s="55">
        <f t="shared" si="1250"/>
        <v>222</v>
      </c>
      <c r="AB1139" s="35">
        <f t="shared" si="1255"/>
        <v>1</v>
      </c>
      <c r="AD1139" s="36"/>
      <c r="AE1139" s="47" t="str">
        <f t="shared" si="1236"/>
        <v>50-54</v>
      </c>
      <c r="AF1139" s="45">
        <f t="shared" si="1237"/>
        <v>266491</v>
      </c>
      <c r="AG1139" s="45">
        <f t="shared" si="1238"/>
        <v>232053</v>
      </c>
      <c r="AH1139" s="45">
        <f t="shared" si="1239"/>
        <v>214212</v>
      </c>
      <c r="AI1139" s="45">
        <f t="shared" si="1251"/>
        <v>17841</v>
      </c>
      <c r="AJ1139" s="1">
        <f t="shared" si="1240"/>
        <v>403</v>
      </c>
      <c r="AK1139" s="1">
        <f t="shared" si="1241"/>
        <v>656</v>
      </c>
    </row>
    <row r="1140" spans="1:43" s="35" customFormat="1" ht="15" thickBot="1" x14ac:dyDescent="0.4">
      <c r="A1140" s="54" t="str">
        <f t="shared" si="1252"/>
        <v>55-59</v>
      </c>
      <c r="B1140" s="55">
        <f t="shared" si="1253"/>
        <v>284260</v>
      </c>
      <c r="C1140" s="55">
        <f t="shared" si="1231"/>
        <v>245125</v>
      </c>
      <c r="D1140" s="55">
        <f t="shared" si="1232"/>
        <v>86.2</v>
      </c>
      <c r="E1140" s="55">
        <f t="shared" si="1233"/>
        <v>227157</v>
      </c>
      <c r="F1140" s="55">
        <f t="shared" si="1254"/>
        <v>21049</v>
      </c>
      <c r="G1140" s="55">
        <f t="shared" si="1234"/>
        <v>79.900000000000006</v>
      </c>
      <c r="H1140" s="55">
        <f t="shared" si="1235"/>
        <v>493331</v>
      </c>
      <c r="J1140" s="75" t="s">
        <v>317</v>
      </c>
      <c r="K1140" s="22">
        <v>284260</v>
      </c>
      <c r="L1140" s="22">
        <v>245489</v>
      </c>
      <c r="M1140" s="75">
        <v>86.4</v>
      </c>
      <c r="N1140" s="22">
        <v>227709</v>
      </c>
      <c r="O1140" s="75">
        <v>80.099999999999994</v>
      </c>
      <c r="P1140" s="22">
        <v>21372</v>
      </c>
      <c r="Q1140" s="22">
        <v>494570</v>
      </c>
      <c r="S1140" s="54" t="str">
        <f t="shared" si="1242"/>
        <v>55-59</v>
      </c>
      <c r="T1140" s="55">
        <f t="shared" si="1243"/>
        <v>364</v>
      </c>
      <c r="U1140" s="55">
        <f t="shared" si="1244"/>
        <v>552</v>
      </c>
      <c r="V1140" s="55">
        <f t="shared" si="1256"/>
        <v>323</v>
      </c>
      <c r="W1140" s="55">
        <f t="shared" si="1246"/>
        <v>1239</v>
      </c>
      <c r="X1140" s="58">
        <f t="shared" si="1247"/>
        <v>3.2953105196451206E-2</v>
      </c>
      <c r="Y1140" s="55">
        <f t="shared" si="1248"/>
        <v>364</v>
      </c>
      <c r="Z1140" s="55">
        <f t="shared" si="1249"/>
        <v>552</v>
      </c>
      <c r="AA1140" s="55">
        <f t="shared" si="1250"/>
        <v>323</v>
      </c>
      <c r="AB1140" s="35">
        <f t="shared" si="1255"/>
        <v>1</v>
      </c>
      <c r="AC1140" s="65">
        <f>J1128</f>
        <v>44483</v>
      </c>
      <c r="AD1140" s="36"/>
      <c r="AE1140" s="47" t="str">
        <f t="shared" si="1236"/>
        <v>55-59</v>
      </c>
      <c r="AF1140" s="45">
        <f t="shared" si="1237"/>
        <v>284260</v>
      </c>
      <c r="AG1140" s="45">
        <f t="shared" si="1238"/>
        <v>245489</v>
      </c>
      <c r="AH1140" s="45">
        <f t="shared" si="1239"/>
        <v>227709</v>
      </c>
      <c r="AI1140" s="45">
        <f t="shared" si="1251"/>
        <v>17780</v>
      </c>
      <c r="AJ1140" s="1">
        <f t="shared" si="1240"/>
        <v>364</v>
      </c>
      <c r="AK1140" s="1">
        <f t="shared" si="1241"/>
        <v>552</v>
      </c>
    </row>
    <row r="1141" spans="1:43" s="35" customFormat="1" ht="15" thickBot="1" x14ac:dyDescent="0.4">
      <c r="A1141" s="54" t="str">
        <f t="shared" si="1252"/>
        <v>60-64</v>
      </c>
      <c r="B1141" s="55">
        <f t="shared" si="1253"/>
        <v>264339</v>
      </c>
      <c r="C1141" s="55">
        <f t="shared" si="1231"/>
        <v>240267</v>
      </c>
      <c r="D1141" s="55">
        <f t="shared" si="1232"/>
        <v>90.9</v>
      </c>
      <c r="E1141" s="55">
        <f t="shared" si="1233"/>
        <v>227033</v>
      </c>
      <c r="F1141" s="55">
        <f t="shared" si="1254"/>
        <v>33751</v>
      </c>
      <c r="G1141" s="55">
        <f t="shared" si="1234"/>
        <v>85.9</v>
      </c>
      <c r="H1141" s="55">
        <f t="shared" si="1235"/>
        <v>501051</v>
      </c>
      <c r="J1141" s="76" t="s">
        <v>318</v>
      </c>
      <c r="K1141" s="24">
        <v>264339</v>
      </c>
      <c r="L1141" s="24">
        <v>240495</v>
      </c>
      <c r="M1141" s="76">
        <v>91</v>
      </c>
      <c r="N1141" s="24">
        <v>227470</v>
      </c>
      <c r="O1141" s="76">
        <v>86</v>
      </c>
      <c r="P1141" s="24">
        <v>34234</v>
      </c>
      <c r="Q1141" s="24">
        <v>502199</v>
      </c>
      <c r="S1141" s="57" t="str">
        <f t="shared" si="1242"/>
        <v>60-64</v>
      </c>
      <c r="T1141" s="56">
        <f t="shared" si="1243"/>
        <v>228</v>
      </c>
      <c r="U1141" s="56">
        <f t="shared" si="1244"/>
        <v>437</v>
      </c>
      <c r="V1141" s="55">
        <f t="shared" si="1256"/>
        <v>483</v>
      </c>
      <c r="W1141" s="56">
        <f t="shared" si="1246"/>
        <v>1148</v>
      </c>
      <c r="X1141" s="62">
        <f t="shared" si="1247"/>
        <v>2.0640956002172733E-2</v>
      </c>
      <c r="Y1141" s="55">
        <f t="shared" si="1248"/>
        <v>228</v>
      </c>
      <c r="Z1141" s="55">
        <f t="shared" si="1249"/>
        <v>437</v>
      </c>
      <c r="AA1141" s="55">
        <f t="shared" si="1250"/>
        <v>483</v>
      </c>
      <c r="AB1141" s="35">
        <f t="shared" si="1255"/>
        <v>1</v>
      </c>
      <c r="AC1141" s="49" t="s">
        <v>365</v>
      </c>
      <c r="AE1141" s="47" t="str">
        <f t="shared" si="1236"/>
        <v>60-64</v>
      </c>
      <c r="AF1141" s="45">
        <f t="shared" si="1237"/>
        <v>264339</v>
      </c>
      <c r="AG1141" s="45">
        <f t="shared" si="1238"/>
        <v>240495</v>
      </c>
      <c r="AH1141" s="45">
        <f t="shared" si="1239"/>
        <v>227470</v>
      </c>
      <c r="AI1141" s="45">
        <f t="shared" si="1251"/>
        <v>13025</v>
      </c>
      <c r="AJ1141" s="1">
        <f t="shared" si="1240"/>
        <v>228</v>
      </c>
      <c r="AK1141" s="1">
        <f t="shared" si="1241"/>
        <v>437</v>
      </c>
    </row>
    <row r="1142" spans="1:43" s="35" customFormat="1" ht="15" thickBot="1" x14ac:dyDescent="0.4">
      <c r="A1142" s="54" t="str">
        <f t="shared" si="1252"/>
        <v>65-69</v>
      </c>
      <c r="B1142" s="55">
        <f t="shared" si="1253"/>
        <v>210073</v>
      </c>
      <c r="C1142" s="55">
        <f t="shared" si="1231"/>
        <v>197923</v>
      </c>
      <c r="D1142" s="55">
        <f t="shared" si="1232"/>
        <v>94.2</v>
      </c>
      <c r="E1142" s="55">
        <f t="shared" si="1233"/>
        <v>191209</v>
      </c>
      <c r="F1142" s="55">
        <f t="shared" si="1254"/>
        <v>7053</v>
      </c>
      <c r="G1142" s="55">
        <f t="shared" si="1234"/>
        <v>91</v>
      </c>
      <c r="H1142" s="55">
        <f t="shared" si="1235"/>
        <v>396185</v>
      </c>
      <c r="J1142" s="75" t="s">
        <v>319</v>
      </c>
      <c r="K1142" s="22">
        <v>210073</v>
      </c>
      <c r="L1142" s="22">
        <v>198058</v>
      </c>
      <c r="M1142" s="75">
        <v>94.3</v>
      </c>
      <c r="N1142" s="22">
        <v>191526</v>
      </c>
      <c r="O1142" s="75">
        <v>91.2</v>
      </c>
      <c r="P1142" s="22">
        <v>7267</v>
      </c>
      <c r="Q1142" s="22">
        <v>396851</v>
      </c>
      <c r="S1142" s="54" t="str">
        <f t="shared" si="1242"/>
        <v>65-69</v>
      </c>
      <c r="T1142" s="55">
        <f t="shared" si="1243"/>
        <v>135</v>
      </c>
      <c r="U1142" s="55">
        <f t="shared" si="1244"/>
        <v>317</v>
      </c>
      <c r="V1142" s="55">
        <f t="shared" si="1256"/>
        <v>214</v>
      </c>
      <c r="W1142" s="55">
        <f t="shared" si="1246"/>
        <v>666</v>
      </c>
      <c r="X1142" s="58">
        <f t="shared" si="1247"/>
        <v>1.2221618685497012E-2</v>
      </c>
      <c r="Y1142" s="55">
        <f t="shared" si="1248"/>
        <v>135</v>
      </c>
      <c r="Z1142" s="55">
        <f t="shared" si="1249"/>
        <v>317</v>
      </c>
      <c r="AA1142" s="55">
        <f t="shared" si="1250"/>
        <v>214</v>
      </c>
      <c r="AB1142" s="35">
        <f t="shared" si="1255"/>
        <v>1</v>
      </c>
      <c r="AC1142" s="51" t="s">
        <v>366</v>
      </c>
      <c r="AD1142" s="2">
        <v>0.7</v>
      </c>
      <c r="AE1142" s="47" t="str">
        <f t="shared" si="1236"/>
        <v>65-69</v>
      </c>
      <c r="AF1142" s="45">
        <f t="shared" si="1237"/>
        <v>210073</v>
      </c>
      <c r="AG1142" s="45">
        <f t="shared" si="1238"/>
        <v>198058</v>
      </c>
      <c r="AH1142" s="45">
        <f t="shared" si="1239"/>
        <v>191526</v>
      </c>
      <c r="AI1142" s="45">
        <f t="shared" si="1251"/>
        <v>6532</v>
      </c>
      <c r="AJ1142" s="1">
        <f t="shared" si="1240"/>
        <v>135</v>
      </c>
      <c r="AK1142" s="1">
        <f t="shared" si="1241"/>
        <v>317</v>
      </c>
    </row>
    <row r="1143" spans="1:43" s="35" customFormat="1" ht="15" thickBot="1" x14ac:dyDescent="0.4">
      <c r="A1143" s="54" t="str">
        <f t="shared" si="1252"/>
        <v>70-74</v>
      </c>
      <c r="B1143" s="55">
        <f t="shared" si="1253"/>
        <v>157657</v>
      </c>
      <c r="C1143" s="55">
        <f t="shared" si="1231"/>
        <v>150418</v>
      </c>
      <c r="D1143" s="55">
        <f t="shared" si="1232"/>
        <v>95.4</v>
      </c>
      <c r="E1143" s="55">
        <f t="shared" si="1233"/>
        <v>148453</v>
      </c>
      <c r="F1143" s="55">
        <f t="shared" si="1254"/>
        <v>7986</v>
      </c>
      <c r="G1143" s="55">
        <f t="shared" si="1234"/>
        <v>94.2</v>
      </c>
      <c r="H1143" s="55">
        <f t="shared" si="1235"/>
        <v>306857</v>
      </c>
      <c r="J1143" s="76" t="s">
        <v>320</v>
      </c>
      <c r="K1143" s="24">
        <v>157657</v>
      </c>
      <c r="L1143" s="24">
        <v>150495</v>
      </c>
      <c r="M1143" s="76">
        <v>95.5</v>
      </c>
      <c r="N1143" s="24">
        <v>148621</v>
      </c>
      <c r="O1143" s="76">
        <v>94.3</v>
      </c>
      <c r="P1143" s="24">
        <v>8252</v>
      </c>
      <c r="Q1143" s="24">
        <v>307368</v>
      </c>
      <c r="S1143" s="57" t="str">
        <f t="shared" si="1242"/>
        <v>70-74</v>
      </c>
      <c r="T1143" s="56">
        <f t="shared" si="1243"/>
        <v>77</v>
      </c>
      <c r="U1143" s="56">
        <f t="shared" si="1244"/>
        <v>168</v>
      </c>
      <c r="V1143" s="55">
        <f t="shared" si="1256"/>
        <v>266</v>
      </c>
      <c r="W1143" s="56">
        <f t="shared" si="1246"/>
        <v>511</v>
      </c>
      <c r="X1143" s="62">
        <f t="shared" si="1247"/>
        <v>6.9708491761723704E-3</v>
      </c>
      <c r="Y1143" s="55">
        <f t="shared" si="1248"/>
        <v>77</v>
      </c>
      <c r="Z1143" s="55">
        <f t="shared" si="1249"/>
        <v>168</v>
      </c>
      <c r="AA1143" s="55">
        <f t="shared" si="1250"/>
        <v>266</v>
      </c>
      <c r="AB1143" s="35">
        <f t="shared" si="1255"/>
        <v>1</v>
      </c>
      <c r="AC1143" s="50">
        <f>L1149/K1149</f>
        <v>0.857678523001005</v>
      </c>
      <c r="AD1143" s="2">
        <f>AC1143/AD1142</f>
        <v>1.2252550328585787</v>
      </c>
      <c r="AE1143" s="48" t="str">
        <f t="shared" si="1236"/>
        <v>70-74</v>
      </c>
      <c r="AF1143" s="45">
        <f t="shared" si="1237"/>
        <v>157657</v>
      </c>
      <c r="AG1143" s="45">
        <f t="shared" si="1238"/>
        <v>150495</v>
      </c>
      <c r="AH1143" s="45">
        <f t="shared" si="1239"/>
        <v>148621</v>
      </c>
      <c r="AI1143" s="46">
        <f t="shared" si="1251"/>
        <v>1874</v>
      </c>
      <c r="AJ1143" s="1">
        <f t="shared" si="1240"/>
        <v>77</v>
      </c>
      <c r="AK1143" s="1">
        <f t="shared" si="1241"/>
        <v>168</v>
      </c>
    </row>
    <row r="1144" spans="1:43" s="35" customFormat="1" ht="15" thickBot="1" x14ac:dyDescent="0.4">
      <c r="A1144" s="54" t="str">
        <f t="shared" si="1252"/>
        <v>75-79</v>
      </c>
      <c r="B1144" s="55">
        <f t="shared" si="1253"/>
        <v>102977</v>
      </c>
      <c r="C1144" s="55">
        <f t="shared" si="1231"/>
        <v>96380</v>
      </c>
      <c r="D1144" s="55">
        <f t="shared" si="1232"/>
        <v>93.6</v>
      </c>
      <c r="E1144" s="55">
        <f t="shared" si="1233"/>
        <v>94624</v>
      </c>
      <c r="F1144" s="55">
        <f t="shared" si="1254"/>
        <v>21142</v>
      </c>
      <c r="G1144" s="55">
        <f t="shared" si="1234"/>
        <v>91.9</v>
      </c>
      <c r="H1144" s="55">
        <f t="shared" si="1235"/>
        <v>212146</v>
      </c>
      <c r="J1144" s="75" t="s">
        <v>321</v>
      </c>
      <c r="K1144" s="22">
        <v>102977</v>
      </c>
      <c r="L1144" s="22">
        <v>96433</v>
      </c>
      <c r="M1144" s="75">
        <v>93.7</v>
      </c>
      <c r="N1144" s="22">
        <v>94712</v>
      </c>
      <c r="O1144" s="75">
        <v>92</v>
      </c>
      <c r="P1144" s="22">
        <v>23696</v>
      </c>
      <c r="Q1144" s="22">
        <v>214841</v>
      </c>
      <c r="S1144" s="54" t="str">
        <f t="shared" si="1242"/>
        <v>75-79</v>
      </c>
      <c r="T1144" s="55">
        <f t="shared" si="1243"/>
        <v>53</v>
      </c>
      <c r="U1144" s="55">
        <f t="shared" si="1244"/>
        <v>88</v>
      </c>
      <c r="V1144" s="55">
        <f t="shared" si="1256"/>
        <v>2554</v>
      </c>
      <c r="W1144" s="55">
        <f t="shared" si="1246"/>
        <v>2695</v>
      </c>
      <c r="X1144" s="58">
        <f t="shared" si="1247"/>
        <v>4.7981169654173457E-3</v>
      </c>
      <c r="Y1144" s="55">
        <f t="shared" si="1248"/>
        <v>53</v>
      </c>
      <c r="Z1144" s="55">
        <f t="shared" si="1249"/>
        <v>88</v>
      </c>
      <c r="AA1144" s="55">
        <f t="shared" si="1250"/>
        <v>2554</v>
      </c>
      <c r="AB1144" s="35">
        <f t="shared" si="1255"/>
        <v>1</v>
      </c>
      <c r="AC1144" s="51" t="s">
        <v>367</v>
      </c>
      <c r="AD1144" s="2">
        <v>0.7</v>
      </c>
      <c r="AE1144" s="48" t="str">
        <f t="shared" si="1236"/>
        <v>75-79</v>
      </c>
      <c r="AF1144" s="45">
        <f t="shared" si="1237"/>
        <v>102977</v>
      </c>
      <c r="AG1144" s="45">
        <f t="shared" si="1238"/>
        <v>96433</v>
      </c>
      <c r="AH1144" s="45">
        <f t="shared" si="1239"/>
        <v>94712</v>
      </c>
      <c r="AI1144" s="46">
        <f t="shared" si="1251"/>
        <v>1721</v>
      </c>
      <c r="AJ1144" s="1">
        <f t="shared" si="1240"/>
        <v>53</v>
      </c>
      <c r="AK1144" s="1">
        <f t="shared" si="1241"/>
        <v>88</v>
      </c>
    </row>
    <row r="1145" spans="1:43" s="35" customFormat="1" ht="15" thickBot="1" x14ac:dyDescent="0.4">
      <c r="A1145" s="54" t="str">
        <f t="shared" si="1252"/>
        <v>80-84</v>
      </c>
      <c r="B1145" s="55">
        <f t="shared" si="1253"/>
        <v>68566</v>
      </c>
      <c r="C1145" s="55">
        <f t="shared" si="1231"/>
        <v>63577</v>
      </c>
      <c r="D1145" s="55">
        <f t="shared" si="1232"/>
        <v>92.7</v>
      </c>
      <c r="E1145" s="55">
        <f t="shared" si="1233"/>
        <v>62418</v>
      </c>
      <c r="F1145" s="55">
        <f t="shared" si="1254"/>
        <v>16437</v>
      </c>
      <c r="G1145" s="55">
        <f t="shared" si="1234"/>
        <v>91</v>
      </c>
      <c r="H1145" s="55">
        <f t="shared" si="1235"/>
        <v>142432</v>
      </c>
      <c r="J1145" s="76" t="s">
        <v>322</v>
      </c>
      <c r="K1145" s="24">
        <v>68566</v>
      </c>
      <c r="L1145" s="24">
        <v>63612</v>
      </c>
      <c r="M1145" s="76">
        <v>92.8</v>
      </c>
      <c r="N1145" s="24">
        <v>62464</v>
      </c>
      <c r="O1145" s="76">
        <v>91.1</v>
      </c>
      <c r="P1145" s="24">
        <v>18044</v>
      </c>
      <c r="Q1145" s="24">
        <v>144120</v>
      </c>
      <c r="S1145" s="57" t="str">
        <f t="shared" si="1242"/>
        <v>80-84</v>
      </c>
      <c r="T1145" s="56">
        <f t="shared" si="1243"/>
        <v>35</v>
      </c>
      <c r="U1145" s="56">
        <f t="shared" si="1244"/>
        <v>46</v>
      </c>
      <c r="V1145" s="55">
        <f t="shared" si="1256"/>
        <v>1607</v>
      </c>
      <c r="W1145" s="56">
        <f t="shared" si="1246"/>
        <v>1688</v>
      </c>
      <c r="X1145" s="62">
        <f t="shared" si="1247"/>
        <v>3.1685678073510772E-3</v>
      </c>
      <c r="Y1145" s="55">
        <f t="shared" si="1248"/>
        <v>35</v>
      </c>
      <c r="Z1145" s="55">
        <f t="shared" si="1249"/>
        <v>46</v>
      </c>
      <c r="AA1145" s="55">
        <f t="shared" si="1250"/>
        <v>1607</v>
      </c>
      <c r="AB1145" s="35">
        <f t="shared" si="1255"/>
        <v>1</v>
      </c>
      <c r="AC1145" s="50">
        <f>N1149/K1149</f>
        <v>0.76732719335095212</v>
      </c>
      <c r="AD1145" s="2">
        <f>AC1145/AD1144</f>
        <v>1.0961817047870746</v>
      </c>
      <c r="AE1145" s="48" t="str">
        <f t="shared" si="1236"/>
        <v>80-84</v>
      </c>
      <c r="AF1145" s="45">
        <f t="shared" si="1237"/>
        <v>68566</v>
      </c>
      <c r="AG1145" s="45">
        <f t="shared" si="1238"/>
        <v>63612</v>
      </c>
      <c r="AH1145" s="45">
        <f t="shared" si="1239"/>
        <v>62464</v>
      </c>
      <c r="AI1145" s="46">
        <f t="shared" si="1251"/>
        <v>1148</v>
      </c>
      <c r="AJ1145" s="1">
        <f t="shared" si="1240"/>
        <v>35</v>
      </c>
      <c r="AK1145" s="1">
        <f t="shared" si="1241"/>
        <v>46</v>
      </c>
    </row>
    <row r="1146" spans="1:43" s="35" customFormat="1" ht="15" thickBot="1" x14ac:dyDescent="0.4">
      <c r="A1146" s="54" t="str">
        <f t="shared" si="1252"/>
        <v>85-89</v>
      </c>
      <c r="B1146" s="55">
        <f t="shared" si="1253"/>
        <v>44034</v>
      </c>
      <c r="C1146" s="55">
        <f t="shared" si="1231"/>
        <v>40494</v>
      </c>
      <c r="D1146" s="55">
        <f t="shared" si="1232"/>
        <v>92</v>
      </c>
      <c r="E1146" s="55">
        <f t="shared" si="1233"/>
        <v>39711</v>
      </c>
      <c r="F1146" s="55">
        <f t="shared" si="1254"/>
        <v>14065</v>
      </c>
      <c r="G1146" s="55">
        <f t="shared" si="1234"/>
        <v>90.2</v>
      </c>
      <c r="H1146" s="55">
        <f t="shared" si="1235"/>
        <v>94270</v>
      </c>
      <c r="J1146" s="75" t="s">
        <v>323</v>
      </c>
      <c r="K1146" s="22">
        <v>44034</v>
      </c>
      <c r="L1146" s="22">
        <v>40516</v>
      </c>
      <c r="M1146" s="75">
        <v>92</v>
      </c>
      <c r="N1146" s="22">
        <v>39735</v>
      </c>
      <c r="O1146" s="75">
        <v>90.2</v>
      </c>
      <c r="P1146" s="22">
        <v>14912</v>
      </c>
      <c r="Q1146" s="22">
        <v>95163</v>
      </c>
      <c r="S1146" s="54" t="str">
        <f t="shared" si="1242"/>
        <v>85-89</v>
      </c>
      <c r="T1146" s="55">
        <f t="shared" si="1243"/>
        <v>22</v>
      </c>
      <c r="U1146" s="55">
        <f t="shared" si="1244"/>
        <v>24</v>
      </c>
      <c r="V1146" s="55">
        <f t="shared" si="1256"/>
        <v>847</v>
      </c>
      <c r="W1146" s="55">
        <f t="shared" si="1246"/>
        <v>893</v>
      </c>
      <c r="X1146" s="58">
        <f t="shared" si="1247"/>
        <v>1.991671193192106E-3</v>
      </c>
      <c r="Y1146" s="55">
        <f t="shared" si="1248"/>
        <v>22</v>
      </c>
      <c r="Z1146" s="55">
        <f t="shared" si="1249"/>
        <v>24</v>
      </c>
      <c r="AA1146" s="55">
        <f t="shared" si="1250"/>
        <v>847</v>
      </c>
      <c r="AB1146" s="35">
        <f t="shared" si="1255"/>
        <v>1</v>
      </c>
      <c r="AC1146" s="49" t="s">
        <v>362</v>
      </c>
      <c r="AE1146" s="48" t="str">
        <f t="shared" si="1236"/>
        <v>85-89</v>
      </c>
      <c r="AF1146" s="45">
        <f t="shared" si="1237"/>
        <v>44034</v>
      </c>
      <c r="AG1146" s="45">
        <f t="shared" si="1238"/>
        <v>40516</v>
      </c>
      <c r="AH1146" s="45">
        <f t="shared" si="1239"/>
        <v>39735</v>
      </c>
      <c r="AI1146" s="46">
        <f t="shared" si="1251"/>
        <v>781</v>
      </c>
      <c r="AJ1146" s="1">
        <f t="shared" si="1240"/>
        <v>22</v>
      </c>
      <c r="AK1146" s="1">
        <f t="shared" si="1241"/>
        <v>24</v>
      </c>
    </row>
    <row r="1147" spans="1:43" s="35" customFormat="1" ht="15" thickBot="1" x14ac:dyDescent="0.4">
      <c r="A1147" s="54" t="str">
        <f t="shared" si="1252"/>
        <v>90+</v>
      </c>
      <c r="B1147" s="55">
        <f t="shared" si="1253"/>
        <v>27669</v>
      </c>
      <c r="C1147" s="55">
        <f t="shared" si="1231"/>
        <v>25679</v>
      </c>
      <c r="D1147" s="55">
        <f t="shared" si="1232"/>
        <v>92.8</v>
      </c>
      <c r="E1147" s="55">
        <f t="shared" si="1233"/>
        <v>25181</v>
      </c>
      <c r="F1147" s="55">
        <f t="shared" si="1254"/>
        <v>13214</v>
      </c>
      <c r="G1147" s="55">
        <f t="shared" si="1234"/>
        <v>91</v>
      </c>
      <c r="H1147" s="55">
        <f t="shared" si="1235"/>
        <v>64074</v>
      </c>
      <c r="J1147" s="76" t="s">
        <v>324</v>
      </c>
      <c r="K1147" s="24">
        <v>27669</v>
      </c>
      <c r="L1147" s="24">
        <v>25685</v>
      </c>
      <c r="M1147" s="76">
        <v>92.8</v>
      </c>
      <c r="N1147" s="24">
        <v>25197</v>
      </c>
      <c r="O1147" s="76">
        <v>91.1</v>
      </c>
      <c r="P1147" s="24">
        <v>13602</v>
      </c>
      <c r="Q1147" s="24">
        <v>64484</v>
      </c>
      <c r="S1147" s="57" t="str">
        <f t="shared" si="1242"/>
        <v>90+</v>
      </c>
      <c r="T1147" s="56">
        <f t="shared" si="1243"/>
        <v>6</v>
      </c>
      <c r="U1147" s="56">
        <f t="shared" si="1244"/>
        <v>16</v>
      </c>
      <c r="V1147" s="55">
        <f t="shared" si="1256"/>
        <v>388</v>
      </c>
      <c r="W1147" s="56">
        <f t="shared" si="1246"/>
        <v>410</v>
      </c>
      <c r="X1147" s="62">
        <f t="shared" si="1247"/>
        <v>5.4318305268875606E-4</v>
      </c>
      <c r="Y1147" s="55">
        <f t="shared" si="1248"/>
        <v>6</v>
      </c>
      <c r="Z1147" s="55">
        <f t="shared" si="1249"/>
        <v>16</v>
      </c>
      <c r="AA1147" s="55">
        <f t="shared" si="1250"/>
        <v>388</v>
      </c>
      <c r="AB1147" s="35">
        <f t="shared" si="1255"/>
        <v>1</v>
      </c>
      <c r="AC1147" s="51" t="s">
        <v>366</v>
      </c>
      <c r="AD1147" s="2">
        <v>0.7</v>
      </c>
      <c r="AE1147" s="48" t="str">
        <f t="shared" si="1236"/>
        <v>90+</v>
      </c>
      <c r="AF1147" s="45">
        <f t="shared" si="1237"/>
        <v>27669</v>
      </c>
      <c r="AG1147" s="45">
        <f t="shared" si="1238"/>
        <v>25685</v>
      </c>
      <c r="AH1147" s="45">
        <f t="shared" si="1239"/>
        <v>25197</v>
      </c>
      <c r="AI1147" s="46">
        <f t="shared" si="1251"/>
        <v>488</v>
      </c>
      <c r="AJ1147" s="1">
        <f t="shared" si="1240"/>
        <v>6</v>
      </c>
      <c r="AK1147" s="1">
        <f t="shared" si="1241"/>
        <v>16</v>
      </c>
    </row>
    <row r="1148" spans="1:43" s="35" customFormat="1" ht="15" thickBot="1" x14ac:dyDescent="0.4">
      <c r="A1148" s="54" t="str">
        <f t="shared" si="1252"/>
        <v>Unknown</v>
      </c>
      <c r="B1148" s="55" t="str">
        <f t="shared" si="1253"/>
        <v>NA</v>
      </c>
      <c r="C1148" s="55">
        <f t="shared" si="1231"/>
        <v>62918</v>
      </c>
      <c r="D1148" s="55" t="str">
        <f t="shared" si="1232"/>
        <v>NA</v>
      </c>
      <c r="E1148" s="55">
        <f t="shared" si="1233"/>
        <v>32955</v>
      </c>
      <c r="F1148" s="55">
        <f t="shared" si="1254"/>
        <v>5</v>
      </c>
      <c r="G1148" s="55" t="str">
        <f t="shared" si="1234"/>
        <v>NA</v>
      </c>
      <c r="H1148" s="55">
        <f t="shared" si="1235"/>
        <v>95878</v>
      </c>
      <c r="J1148" s="75" t="s">
        <v>325</v>
      </c>
      <c r="K1148" s="75" t="s">
        <v>326</v>
      </c>
      <c r="L1148" s="22">
        <v>62784</v>
      </c>
      <c r="M1148" s="75" t="s">
        <v>326</v>
      </c>
      <c r="N1148" s="22">
        <v>32776</v>
      </c>
      <c r="O1148" s="75" t="s">
        <v>326</v>
      </c>
      <c r="P1148" s="75">
        <v>5</v>
      </c>
      <c r="Q1148" s="22">
        <v>95565</v>
      </c>
      <c r="S1148" s="54" t="str">
        <f t="shared" si="1242"/>
        <v>Unknown</v>
      </c>
      <c r="T1148" s="54">
        <f t="shared" si="1243"/>
        <v>-134</v>
      </c>
      <c r="U1148" s="54">
        <f t="shared" si="1244"/>
        <v>-179</v>
      </c>
      <c r="V1148" s="55">
        <f>P1148-F1148</f>
        <v>0</v>
      </c>
      <c r="W1148" s="54">
        <f t="shared" si="1246"/>
        <v>-313</v>
      </c>
      <c r="X1148" s="58">
        <f t="shared" si="1247"/>
        <v>-1.2131088176715554E-2</v>
      </c>
      <c r="Y1148" s="55">
        <f t="shared" si="1248"/>
        <v>-134</v>
      </c>
      <c r="Z1148" s="55">
        <f t="shared" si="1249"/>
        <v>-179</v>
      </c>
      <c r="AA1148" s="55">
        <f t="shared" si="1250"/>
        <v>0</v>
      </c>
      <c r="AB1148" s="35">
        <f t="shared" si="1255"/>
        <v>1</v>
      </c>
      <c r="AC1148" s="50">
        <f>L1150/K1150</f>
        <v>0.72951864215435624</v>
      </c>
      <c r="AD1148" s="2">
        <f>AC1148/AD1147</f>
        <v>1.0421694887919375</v>
      </c>
      <c r="AE1148" s="47" t="str">
        <f t="shared" si="1236"/>
        <v>Unknown</v>
      </c>
      <c r="AF1148" s="45" t="str">
        <f t="shared" si="1237"/>
        <v>NA</v>
      </c>
      <c r="AG1148" s="45">
        <f t="shared" si="1238"/>
        <v>62784</v>
      </c>
      <c r="AH1148" s="45">
        <f t="shared" si="1239"/>
        <v>32776</v>
      </c>
      <c r="AI1148" s="45">
        <f t="shared" si="1251"/>
        <v>30008</v>
      </c>
      <c r="AJ1148" s="1">
        <f t="shared" si="1240"/>
        <v>-134</v>
      </c>
      <c r="AK1148" s="1">
        <f t="shared" si="1241"/>
        <v>-179</v>
      </c>
    </row>
    <row r="1149" spans="1:43" s="35" customFormat="1" ht="15" thickBot="1" x14ac:dyDescent="0.4">
      <c r="A1149" s="54" t="str">
        <f t="shared" si="1252"/>
        <v>12+</v>
      </c>
      <c r="B1149" s="55">
        <f t="shared" si="1253"/>
        <v>3761140</v>
      </c>
      <c r="C1149" s="55">
        <f t="shared" si="1231"/>
        <v>3219883</v>
      </c>
      <c r="D1149" s="55">
        <f t="shared" si="1232"/>
        <v>85.6</v>
      </c>
      <c r="E1149" s="55">
        <f t="shared" si="1233"/>
        <v>2876419</v>
      </c>
      <c r="F1149" s="55">
        <f t="shared" si="1254"/>
        <v>184712</v>
      </c>
      <c r="G1149" s="55">
        <f t="shared" si="1234"/>
        <v>76.5</v>
      </c>
      <c r="H1149" s="55">
        <f t="shared" si="1235"/>
        <v>6281014</v>
      </c>
      <c r="J1149" s="76" t="s">
        <v>327</v>
      </c>
      <c r="K1149" s="24">
        <v>3761140</v>
      </c>
      <c r="L1149" s="24">
        <v>3225849</v>
      </c>
      <c r="M1149" s="76">
        <v>85.8</v>
      </c>
      <c r="N1149" s="24">
        <v>2886025</v>
      </c>
      <c r="O1149" s="76">
        <v>76.7</v>
      </c>
      <c r="P1149" s="24">
        <v>192180</v>
      </c>
      <c r="Q1149" s="24">
        <v>6304054</v>
      </c>
      <c r="S1149" s="57" t="str">
        <f t="shared" si="1242"/>
        <v>12+</v>
      </c>
      <c r="T1149" s="60">
        <f>L1149-C1149</f>
        <v>5966</v>
      </c>
      <c r="U1149" s="60">
        <f t="shared" si="1244"/>
        <v>9606</v>
      </c>
      <c r="V1149" s="60">
        <f>P1149-F1149</f>
        <v>7468</v>
      </c>
      <c r="W1149" s="63">
        <f t="shared" si="1246"/>
        <v>23040</v>
      </c>
      <c r="X1149" s="62">
        <f t="shared" si="1247"/>
        <v>0.54010501539018652</v>
      </c>
      <c r="Y1149" s="60">
        <f t="shared" si="1248"/>
        <v>5966</v>
      </c>
      <c r="Z1149" s="60">
        <f t="shared" si="1249"/>
        <v>9606</v>
      </c>
      <c r="AA1149" s="60">
        <f t="shared" si="1250"/>
        <v>7468</v>
      </c>
      <c r="AB1149" s="35">
        <f t="shared" si="1255"/>
        <v>1</v>
      </c>
      <c r="AC1149" s="51" t="s">
        <v>367</v>
      </c>
      <c r="AD1149" s="2">
        <v>0.7</v>
      </c>
      <c r="AG1149" s="38"/>
    </row>
    <row r="1150" spans="1:43" s="35" customFormat="1" x14ac:dyDescent="0.35">
      <c r="A1150" s="54" t="str">
        <f t="shared" si="1252"/>
        <v>ALL</v>
      </c>
      <c r="B1150" s="55">
        <f t="shared" si="1253"/>
        <v>4421887</v>
      </c>
      <c r="C1150" s="55">
        <f t="shared" si="1231"/>
        <v>3219883</v>
      </c>
      <c r="D1150" s="55">
        <f t="shared" si="1232"/>
        <v>72.8</v>
      </c>
      <c r="E1150" s="55">
        <f t="shared" si="1233"/>
        <v>2876419</v>
      </c>
      <c r="F1150" s="55">
        <f t="shared" si="1254"/>
        <v>184712</v>
      </c>
      <c r="G1150" s="55">
        <f t="shared" si="1234"/>
        <v>65</v>
      </c>
      <c r="H1150" s="55">
        <f t="shared" si="1235"/>
        <v>6281014</v>
      </c>
      <c r="J1150" s="75" t="s">
        <v>328</v>
      </c>
      <c r="K1150" s="22">
        <v>4421887</v>
      </c>
      <c r="L1150" s="22">
        <v>3225849</v>
      </c>
      <c r="M1150" s="75">
        <v>73</v>
      </c>
      <c r="N1150" s="22">
        <v>2886025</v>
      </c>
      <c r="O1150" s="75">
        <v>65.3</v>
      </c>
      <c r="P1150" s="22">
        <v>192180</v>
      </c>
      <c r="Q1150" s="22">
        <v>6304054</v>
      </c>
      <c r="S1150" s="54" t="str">
        <f t="shared" si="1242"/>
        <v>ALL</v>
      </c>
      <c r="T1150" s="60">
        <f t="shared" ref="T1150" si="1257">L1150-C1150</f>
        <v>5966</v>
      </c>
      <c r="U1150" s="60">
        <f t="shared" si="1244"/>
        <v>9606</v>
      </c>
      <c r="V1150" s="60">
        <f>P1150-F1150</f>
        <v>7468</v>
      </c>
      <c r="W1150" s="63">
        <f t="shared" si="1246"/>
        <v>23040</v>
      </c>
      <c r="X1150" s="58">
        <f t="shared" si="1247"/>
        <v>0.54010501539018652</v>
      </c>
      <c r="Y1150" s="60">
        <f t="shared" si="1248"/>
        <v>5966</v>
      </c>
      <c r="Z1150" s="60">
        <f t="shared" si="1249"/>
        <v>9606</v>
      </c>
      <c r="AA1150" s="60">
        <f t="shared" si="1250"/>
        <v>7468</v>
      </c>
      <c r="AB1150" s="35">
        <f t="shared" si="1255"/>
        <v>1</v>
      </c>
      <c r="AC1150" s="50">
        <f>N1150/K1150</f>
        <v>0.65266819346582128</v>
      </c>
      <c r="AD1150" s="2">
        <f>AC1150/AD1149</f>
        <v>0.93238313352260194</v>
      </c>
      <c r="AG1150" s="2">
        <f>T1149/L1149</f>
        <v>1.8494356059443576E-3</v>
      </c>
      <c r="AH1150" s="2">
        <f>U1149/N1149</f>
        <v>3.3284534957250889E-3</v>
      </c>
      <c r="AI1150" s="2">
        <f>W1149/Q1149</f>
        <v>3.6547910281225383E-3</v>
      </c>
    </row>
    <row r="1151" spans="1:43" x14ac:dyDescent="0.35">
      <c r="A1151" s="110">
        <f>J1128</f>
        <v>44483</v>
      </c>
      <c r="B1151" s="110"/>
      <c r="C1151" s="110"/>
      <c r="D1151" s="110"/>
      <c r="E1151" s="110"/>
      <c r="F1151" s="110"/>
      <c r="G1151" s="110"/>
      <c r="H1151" s="110"/>
      <c r="J1151" s="109">
        <v>44487</v>
      </c>
      <c r="K1151" s="109"/>
      <c r="L1151" s="109"/>
      <c r="M1151" s="109"/>
      <c r="N1151" s="109"/>
      <c r="O1151" s="109"/>
      <c r="P1151" s="109"/>
      <c r="Q1151" s="109"/>
      <c r="S1151" s="111" t="str">
        <f>"Change " &amp; TEXT(A1151,"DDDD MMM DD, YYYY") &amp; " -  " &amp;TEXT(J1151,"DDDD MMM DD, YYYY")</f>
        <v>Change Thursday Oct 14, 2021 -  Monday Oct 18, 2021</v>
      </c>
      <c r="T1151" s="111"/>
      <c r="U1151" s="111"/>
      <c r="V1151" s="111"/>
      <c r="W1151" s="111"/>
      <c r="X1151" s="111"/>
      <c r="Y1151" s="111"/>
      <c r="Z1151" s="111"/>
      <c r="AA1151" s="88"/>
      <c r="AB1151" s="35"/>
      <c r="AC1151" s="65">
        <f>J1151</f>
        <v>44487</v>
      </c>
      <c r="AD1151" s="35"/>
      <c r="AE1151" s="35"/>
      <c r="AF1151" s="35"/>
      <c r="AG1151" s="35"/>
      <c r="AH1151" s="35"/>
      <c r="AI1151" s="35"/>
      <c r="AJ1151" s="35"/>
      <c r="AK1151" s="35"/>
      <c r="AL1151" s="35"/>
      <c r="AM1151" s="35"/>
      <c r="AN1151" s="35"/>
      <c r="AO1151" s="35"/>
      <c r="AP1151" s="35"/>
      <c r="AQ1151" s="35"/>
    </row>
    <row r="1152" spans="1:43" ht="36" thickBot="1" x14ac:dyDescent="0.4">
      <c r="A1152" s="53" t="str">
        <f>J1129</f>
        <v>Age group</v>
      </c>
      <c r="B1152" s="53" t="str">
        <f t="shared" ref="B1152" si="1258">K1129</f>
        <v>Population</v>
      </c>
      <c r="C1152" s="53" t="str">
        <f t="shared" ref="C1152:C1173" si="1259">L1129</f>
        <v>At least 1 dose</v>
      </c>
      <c r="D1152" s="53" t="str">
        <f t="shared" ref="D1152:D1173" si="1260">M1129</f>
        <v>% of population with at least 1 dose</v>
      </c>
      <c r="E1152" s="53" t="str">
        <f t="shared" ref="E1152:E1173" si="1261">N1129</f>
        <v>2 doses</v>
      </c>
      <c r="F1152" s="53" t="str">
        <f>P1129</f>
        <v>3 doses</v>
      </c>
      <c r="G1152" s="53" t="str">
        <f t="shared" ref="G1152:G1173" si="1262">O1129</f>
        <v>% of population fully vaccinated</v>
      </c>
      <c r="H1152" s="53" t="str">
        <f t="shared" ref="H1152:H1173" si="1263">Q1129</f>
        <v>Total administered</v>
      </c>
      <c r="J1152" s="25" t="s">
        <v>305</v>
      </c>
      <c r="K1152" s="25" t="s">
        <v>2</v>
      </c>
      <c r="L1152" s="25" t="s">
        <v>368</v>
      </c>
      <c r="M1152" s="25" t="s">
        <v>306</v>
      </c>
      <c r="N1152" s="25" t="s">
        <v>369</v>
      </c>
      <c r="O1152" s="25" t="s">
        <v>307</v>
      </c>
      <c r="P1152" s="25" t="s">
        <v>389</v>
      </c>
      <c r="Q1152" s="25" t="s">
        <v>304</v>
      </c>
      <c r="S1152" s="53" t="s">
        <v>305</v>
      </c>
      <c r="T1152" s="53" t="s">
        <v>302</v>
      </c>
      <c r="U1152" s="53" t="s">
        <v>303</v>
      </c>
      <c r="V1152" s="53" t="s">
        <v>390</v>
      </c>
      <c r="W1152" s="53" t="s">
        <v>304</v>
      </c>
      <c r="X1152" s="53" t="s">
        <v>335</v>
      </c>
      <c r="Y1152" s="53" t="s">
        <v>336</v>
      </c>
      <c r="Z1152" s="53" t="s">
        <v>337</v>
      </c>
      <c r="AA1152" s="53" t="s">
        <v>391</v>
      </c>
      <c r="AB1152" s="35"/>
      <c r="AC1152" s="49" t="s">
        <v>365</v>
      </c>
      <c r="AD1152" s="64"/>
      <c r="AE1152" s="47" t="str">
        <f t="shared" ref="AE1152:AE1171" si="1264">J1152</f>
        <v>Age group</v>
      </c>
      <c r="AF1152" s="47" t="str">
        <f t="shared" ref="AF1152:AF1171" si="1265">K1152</f>
        <v>Population</v>
      </c>
      <c r="AG1152" s="47" t="str">
        <f t="shared" ref="AG1152:AG1171" si="1266">L1152</f>
        <v>At least 1 dose</v>
      </c>
      <c r="AH1152" s="47" t="str">
        <f t="shared" ref="AH1152:AH1171" si="1267">N1152</f>
        <v>2 doses</v>
      </c>
      <c r="AI1152" s="47" t="s">
        <v>334</v>
      </c>
      <c r="AJ1152" s="47" t="str">
        <f t="shared" ref="AJ1152:AJ1171" si="1268">T1152</f>
        <v>Dose 1</v>
      </c>
      <c r="AK1152" s="47" t="str">
        <f t="shared" ref="AK1152:AK1171" si="1269">U1152</f>
        <v>Dose 2</v>
      </c>
      <c r="AL1152" s="35"/>
      <c r="AM1152" s="35"/>
      <c r="AN1152" s="35"/>
      <c r="AO1152" s="35"/>
      <c r="AP1152" s="35"/>
      <c r="AQ1152" s="35"/>
    </row>
    <row r="1153" spans="1:43" ht="15" thickBot="1" x14ac:dyDescent="0.4">
      <c r="A1153" s="54" t="str">
        <f>J1130</f>
        <v>00-11</v>
      </c>
      <c r="B1153" s="55">
        <f>K1130</f>
        <v>660747</v>
      </c>
      <c r="C1153" s="55">
        <f t="shared" si="1259"/>
        <v>0</v>
      </c>
      <c r="D1153" s="55">
        <f t="shared" si="1260"/>
        <v>0</v>
      </c>
      <c r="E1153" s="55">
        <f t="shared" si="1261"/>
        <v>0</v>
      </c>
      <c r="F1153" s="55">
        <f>P1130</f>
        <v>0</v>
      </c>
      <c r="G1153" s="55">
        <f t="shared" si="1262"/>
        <v>0</v>
      </c>
      <c r="H1153" s="55">
        <f t="shared" si="1263"/>
        <v>0</v>
      </c>
      <c r="J1153" s="102" t="s">
        <v>308</v>
      </c>
      <c r="K1153" s="100">
        <v>660747</v>
      </c>
      <c r="L1153" s="21">
        <v>0</v>
      </c>
      <c r="M1153" s="21">
        <v>0</v>
      </c>
      <c r="N1153" s="21">
        <v>0</v>
      </c>
      <c r="O1153" s="21">
        <v>0</v>
      </c>
      <c r="P1153" s="21">
        <v>0</v>
      </c>
      <c r="Q1153" s="21">
        <v>0</v>
      </c>
      <c r="S1153" s="54" t="str">
        <f t="shared" ref="S1153:S1173" si="1270">A1153</f>
        <v>00-11</v>
      </c>
      <c r="T1153" s="55">
        <f t="shared" ref="T1153:T1171" si="1271">L1153-C1153</f>
        <v>0</v>
      </c>
      <c r="U1153" s="55">
        <f t="shared" ref="U1153:U1173" si="1272">N1153-E1153</f>
        <v>0</v>
      </c>
      <c r="V1153" s="55">
        <f t="shared" ref="V1153" si="1273">P1153-F1153</f>
        <v>0</v>
      </c>
      <c r="W1153" s="55">
        <f t="shared" ref="W1153:W1173" si="1274">Q1153-H1153</f>
        <v>0</v>
      </c>
      <c r="X1153" s="58">
        <f t="shared" ref="X1153:X1173" si="1275">T1153/T$299</f>
        <v>0</v>
      </c>
      <c r="Y1153" s="55">
        <f t="shared" ref="Y1153:Y1173" si="1276">T1153/$AB1153</f>
        <v>0</v>
      </c>
      <c r="Z1153" s="55">
        <f t="shared" ref="Z1153:Z1173" si="1277">U1153/$AB1153</f>
        <v>0</v>
      </c>
      <c r="AA1153" s="55">
        <f t="shared" ref="AA1153:AA1173" si="1278">V1153/$AB1153</f>
        <v>0</v>
      </c>
      <c r="AB1153" s="35">
        <f>IF(DATEDIF(A1151,J1151,"D")&lt;1,1,DATEDIF(A1151,J1151,"D"))</f>
        <v>4</v>
      </c>
      <c r="AC1153" s="51" t="s">
        <v>366</v>
      </c>
      <c r="AD1153" s="2">
        <v>0.7</v>
      </c>
      <c r="AE1153" s="47" t="str">
        <f t="shared" si="1264"/>
        <v>00-11</v>
      </c>
      <c r="AF1153" s="45">
        <f t="shared" si="1265"/>
        <v>660747</v>
      </c>
      <c r="AG1153" s="45">
        <f t="shared" si="1266"/>
        <v>0</v>
      </c>
      <c r="AH1153" s="45">
        <f t="shared" si="1267"/>
        <v>0</v>
      </c>
      <c r="AI1153" s="45">
        <f t="shared" ref="AI1153:AI1171" si="1279">AG1153-AH1153</f>
        <v>0</v>
      </c>
      <c r="AJ1153" s="1">
        <f t="shared" si="1268"/>
        <v>0</v>
      </c>
      <c r="AK1153" s="1">
        <f t="shared" si="1269"/>
        <v>0</v>
      </c>
      <c r="AL1153" s="35"/>
      <c r="AM1153" s="35"/>
      <c r="AN1153" s="35"/>
      <c r="AO1153" s="35"/>
      <c r="AP1153" s="35"/>
      <c r="AQ1153" s="35"/>
    </row>
    <row r="1154" spans="1:43" ht="15" thickBot="1" x14ac:dyDescent="0.4">
      <c r="A1154" s="54" t="str">
        <f t="shared" ref="A1154:A1173" si="1280">J1131</f>
        <v>12-18</v>
      </c>
      <c r="B1154" s="55">
        <f t="shared" ref="B1154:B1173" si="1281">K1131</f>
        <v>162530</v>
      </c>
      <c r="C1154" s="60">
        <f t="shared" si="1259"/>
        <v>128730</v>
      </c>
      <c r="D1154" s="55">
        <f t="shared" si="1260"/>
        <v>79.2</v>
      </c>
      <c r="E1154" s="60">
        <f t="shared" si="1261"/>
        <v>108459</v>
      </c>
      <c r="F1154" s="55">
        <f t="shared" ref="F1154:F1173" si="1282">P1131</f>
        <v>132</v>
      </c>
      <c r="G1154" s="55">
        <f t="shared" si="1262"/>
        <v>66.7</v>
      </c>
      <c r="H1154" s="55">
        <f t="shared" si="1263"/>
        <v>237321</v>
      </c>
      <c r="J1154" s="103" t="s">
        <v>392</v>
      </c>
      <c r="K1154" s="101">
        <v>162530</v>
      </c>
      <c r="L1154" s="101">
        <v>129684</v>
      </c>
      <c r="M1154" s="23">
        <v>79.8</v>
      </c>
      <c r="N1154" s="101">
        <v>110511</v>
      </c>
      <c r="O1154" s="23">
        <v>68</v>
      </c>
      <c r="P1154" s="23">
        <v>141</v>
      </c>
      <c r="Q1154" s="101">
        <v>240336</v>
      </c>
      <c r="S1154" s="59" t="str">
        <f t="shared" si="1270"/>
        <v>12-18</v>
      </c>
      <c r="T1154" s="60">
        <f t="shared" si="1271"/>
        <v>954</v>
      </c>
      <c r="U1154" s="60">
        <f t="shared" si="1272"/>
        <v>2052</v>
      </c>
      <c r="V1154" s="60">
        <f>P1154-F1154</f>
        <v>9</v>
      </c>
      <c r="W1154" s="60">
        <f t="shared" si="1274"/>
        <v>3015</v>
      </c>
      <c r="X1154" s="61">
        <f t="shared" si="1275"/>
        <v>8.6366105377512228E-2</v>
      </c>
      <c r="Y1154" s="60">
        <f t="shared" si="1276"/>
        <v>238.5</v>
      </c>
      <c r="Z1154" s="60">
        <f t="shared" si="1277"/>
        <v>513</v>
      </c>
      <c r="AA1154" s="60">
        <f t="shared" si="1278"/>
        <v>2.25</v>
      </c>
      <c r="AB1154" s="35">
        <f>AB1153</f>
        <v>4</v>
      </c>
      <c r="AC1154" s="50">
        <f>C1172/B1172</f>
        <v>0.857678523001005</v>
      </c>
      <c r="AD1154" s="2">
        <f>AC1154/AD1153</f>
        <v>1.2252550328585787</v>
      </c>
      <c r="AE1154" s="47" t="str">
        <f t="shared" si="1264"/>
        <v>12-18</v>
      </c>
      <c r="AF1154" s="45">
        <f t="shared" si="1265"/>
        <v>162530</v>
      </c>
      <c r="AG1154" s="45">
        <f t="shared" si="1266"/>
        <v>129684</v>
      </c>
      <c r="AH1154" s="45">
        <f t="shared" si="1267"/>
        <v>110511</v>
      </c>
      <c r="AI1154" s="45">
        <f t="shared" si="1279"/>
        <v>19173</v>
      </c>
      <c r="AJ1154" s="1">
        <f t="shared" si="1268"/>
        <v>954</v>
      </c>
      <c r="AK1154" s="1">
        <f t="shared" si="1269"/>
        <v>2052</v>
      </c>
      <c r="AL1154" s="35"/>
      <c r="AM1154" s="112" t="s">
        <v>397</v>
      </c>
      <c r="AN1154" s="112"/>
      <c r="AO1154" s="112"/>
      <c r="AP1154" s="112"/>
      <c r="AQ1154" s="112"/>
    </row>
    <row r="1155" spans="1:43" ht="15" thickBot="1" x14ac:dyDescent="0.4">
      <c r="A1155" s="54" t="str">
        <f t="shared" si="1280"/>
        <v>15-19</v>
      </c>
      <c r="B1155" s="55">
        <f t="shared" si="1281"/>
        <v>256743</v>
      </c>
      <c r="C1155" s="60">
        <f t="shared" si="1259"/>
        <v>205668</v>
      </c>
      <c r="D1155" s="55">
        <f t="shared" si="1260"/>
        <v>80.099999999999994</v>
      </c>
      <c r="E1155" s="60">
        <f t="shared" si="1261"/>
        <v>175504</v>
      </c>
      <c r="F1155" s="55">
        <f t="shared" si="1282"/>
        <v>368</v>
      </c>
      <c r="G1155" s="55">
        <f t="shared" si="1262"/>
        <v>68.400000000000006</v>
      </c>
      <c r="H1155" s="55">
        <f t="shared" si="1263"/>
        <v>381540</v>
      </c>
      <c r="J1155" s="102" t="s">
        <v>309</v>
      </c>
      <c r="K1155" s="100">
        <v>256743</v>
      </c>
      <c r="L1155" s="100">
        <v>206964</v>
      </c>
      <c r="M1155" s="21">
        <v>80.599999999999994</v>
      </c>
      <c r="N1155" s="100">
        <v>178701</v>
      </c>
      <c r="O1155" s="21">
        <v>69.599999999999994</v>
      </c>
      <c r="P1155" s="21">
        <v>394</v>
      </c>
      <c r="Q1155" s="100">
        <v>386059</v>
      </c>
      <c r="S1155" s="54" t="str">
        <f t="shared" si="1270"/>
        <v>15-19</v>
      </c>
      <c r="T1155" s="60">
        <f t="shared" si="1271"/>
        <v>1296</v>
      </c>
      <c r="U1155" s="60">
        <f t="shared" si="1272"/>
        <v>3197</v>
      </c>
      <c r="V1155" s="60">
        <f>P1155-F1155</f>
        <v>26</v>
      </c>
      <c r="W1155" s="60">
        <f t="shared" si="1274"/>
        <v>4519</v>
      </c>
      <c r="X1155" s="61">
        <f t="shared" si="1275"/>
        <v>0.11732753938077133</v>
      </c>
      <c r="Y1155" s="60">
        <f t="shared" si="1276"/>
        <v>324</v>
      </c>
      <c r="Z1155" s="60">
        <f t="shared" si="1277"/>
        <v>799.25</v>
      </c>
      <c r="AA1155" s="60">
        <f t="shared" si="1278"/>
        <v>6.5</v>
      </c>
      <c r="AB1155" s="35">
        <f t="shared" ref="AB1155:AB1173" si="1283">AB1154</f>
        <v>4</v>
      </c>
      <c r="AC1155" s="52" t="s">
        <v>367</v>
      </c>
      <c r="AD1155" s="2">
        <v>0.7</v>
      </c>
      <c r="AE1155" s="47" t="str">
        <f t="shared" si="1264"/>
        <v>15-19</v>
      </c>
      <c r="AF1155" s="45">
        <f t="shared" si="1265"/>
        <v>256743</v>
      </c>
      <c r="AG1155" s="45">
        <f t="shared" si="1266"/>
        <v>206964</v>
      </c>
      <c r="AH1155" s="45">
        <f t="shared" si="1267"/>
        <v>178701</v>
      </c>
      <c r="AI1155" s="45">
        <f t="shared" si="1279"/>
        <v>28263</v>
      </c>
      <c r="AJ1155" s="1">
        <f t="shared" si="1268"/>
        <v>1296</v>
      </c>
      <c r="AK1155" s="1">
        <f t="shared" si="1269"/>
        <v>3197</v>
      </c>
      <c r="AL1155" s="35"/>
      <c r="AM1155" s="33"/>
      <c r="AN1155" s="96" t="s">
        <v>393</v>
      </c>
      <c r="AO1155" s="96" t="s">
        <v>395</v>
      </c>
      <c r="AP1155" s="96" t="s">
        <v>394</v>
      </c>
      <c r="AQ1155" s="96" t="s">
        <v>290</v>
      </c>
    </row>
    <row r="1156" spans="1:43" ht="15" thickBot="1" x14ac:dyDescent="0.4">
      <c r="A1156" s="54" t="str">
        <f t="shared" si="1280"/>
        <v>20-24</v>
      </c>
      <c r="B1156" s="55">
        <f t="shared" si="1281"/>
        <v>277328</v>
      </c>
      <c r="C1156" s="55">
        <f t="shared" si="1259"/>
        <v>217800</v>
      </c>
      <c r="D1156" s="55">
        <f t="shared" si="1260"/>
        <v>78.5</v>
      </c>
      <c r="E1156" s="55">
        <f t="shared" si="1261"/>
        <v>180343</v>
      </c>
      <c r="F1156" s="55">
        <f t="shared" si="1282"/>
        <v>650</v>
      </c>
      <c r="G1156" s="55">
        <f t="shared" si="1262"/>
        <v>65</v>
      </c>
      <c r="H1156" s="55">
        <f t="shared" si="1263"/>
        <v>398793</v>
      </c>
      <c r="J1156" s="76" t="s">
        <v>310</v>
      </c>
      <c r="K1156" s="24">
        <v>277328</v>
      </c>
      <c r="L1156" s="24">
        <v>219096</v>
      </c>
      <c r="M1156" s="76">
        <v>79</v>
      </c>
      <c r="N1156" s="24">
        <v>184035</v>
      </c>
      <c r="O1156" s="76">
        <v>66.400000000000006</v>
      </c>
      <c r="P1156" s="76">
        <v>694</v>
      </c>
      <c r="Q1156" s="24">
        <v>403825</v>
      </c>
      <c r="S1156" s="57" t="str">
        <f t="shared" si="1270"/>
        <v>20-24</v>
      </c>
      <c r="T1156" s="56">
        <f t="shared" si="1271"/>
        <v>1296</v>
      </c>
      <c r="U1156" s="56">
        <f t="shared" si="1272"/>
        <v>3692</v>
      </c>
      <c r="V1156" s="55">
        <f t="shared" ref="V1156:V1170" si="1284">P1156-F1156</f>
        <v>44</v>
      </c>
      <c r="W1156" s="56">
        <f t="shared" si="1274"/>
        <v>5032</v>
      </c>
      <c r="X1156" s="62">
        <f t="shared" si="1275"/>
        <v>0.11732753938077133</v>
      </c>
      <c r="Y1156" s="55">
        <f t="shared" si="1276"/>
        <v>324</v>
      </c>
      <c r="Z1156" s="55">
        <f t="shared" si="1277"/>
        <v>923</v>
      </c>
      <c r="AA1156" s="55">
        <f t="shared" si="1278"/>
        <v>11</v>
      </c>
      <c r="AB1156" s="35">
        <f t="shared" si="1283"/>
        <v>4</v>
      </c>
      <c r="AC1156" s="50">
        <f>E1172/B1172</f>
        <v>0.76732719335095212</v>
      </c>
      <c r="AD1156" s="2">
        <f>AC1156/AD1155</f>
        <v>1.0961817047870746</v>
      </c>
      <c r="AE1156" s="47" t="str">
        <f t="shared" si="1264"/>
        <v>20-24</v>
      </c>
      <c r="AF1156" s="45">
        <f t="shared" si="1265"/>
        <v>277328</v>
      </c>
      <c r="AG1156" s="45">
        <f t="shared" si="1266"/>
        <v>219096</v>
      </c>
      <c r="AH1156" s="45">
        <f t="shared" si="1267"/>
        <v>184035</v>
      </c>
      <c r="AI1156" s="45">
        <f t="shared" si="1279"/>
        <v>35061</v>
      </c>
      <c r="AJ1156" s="1">
        <f t="shared" si="1268"/>
        <v>1296</v>
      </c>
      <c r="AK1156" s="1">
        <f t="shared" si="1269"/>
        <v>3692</v>
      </c>
      <c r="AL1156" s="35"/>
      <c r="AM1156" s="97" t="s">
        <v>329</v>
      </c>
      <c r="AN1156" s="94">
        <f>L1155-L1132</f>
        <v>1296</v>
      </c>
      <c r="AO1156" s="94">
        <f>N1154-N1131</f>
        <v>2052</v>
      </c>
      <c r="AP1156" s="95">
        <f>P1154-P1131</f>
        <v>9</v>
      </c>
      <c r="AQ1156" s="94">
        <f>SUM(AN1156:AP1156)</f>
        <v>3357</v>
      </c>
    </row>
    <row r="1157" spans="1:43" ht="15" thickBot="1" x14ac:dyDescent="0.4">
      <c r="A1157" s="54" t="str">
        <f t="shared" si="1280"/>
        <v>25-29</v>
      </c>
      <c r="B1157" s="55">
        <f t="shared" si="1281"/>
        <v>314508</v>
      </c>
      <c r="C1157" s="55">
        <f t="shared" si="1259"/>
        <v>237617</v>
      </c>
      <c r="D1157" s="55">
        <f t="shared" si="1260"/>
        <v>75.5</v>
      </c>
      <c r="E1157" s="55">
        <f t="shared" si="1261"/>
        <v>199749</v>
      </c>
      <c r="F1157" s="55">
        <f t="shared" si="1282"/>
        <v>980</v>
      </c>
      <c r="G1157" s="55">
        <f t="shared" si="1262"/>
        <v>63.5</v>
      </c>
      <c r="H1157" s="55">
        <f t="shared" si="1263"/>
        <v>438346</v>
      </c>
      <c r="J1157" s="75" t="s">
        <v>311</v>
      </c>
      <c r="K1157" s="22">
        <v>314508</v>
      </c>
      <c r="L1157" s="22">
        <v>239101</v>
      </c>
      <c r="M1157" s="75">
        <v>76</v>
      </c>
      <c r="N1157" s="22">
        <v>203446</v>
      </c>
      <c r="O1157" s="75">
        <v>64.7</v>
      </c>
      <c r="P1157" s="22">
        <v>1051</v>
      </c>
      <c r="Q1157" s="22">
        <v>443598</v>
      </c>
      <c r="S1157" s="54" t="str">
        <f t="shared" si="1270"/>
        <v>25-29</v>
      </c>
      <c r="T1157" s="55">
        <f t="shared" si="1271"/>
        <v>1484</v>
      </c>
      <c r="U1157" s="55">
        <f t="shared" si="1272"/>
        <v>3697</v>
      </c>
      <c r="V1157" s="55">
        <f t="shared" si="1284"/>
        <v>71</v>
      </c>
      <c r="W1157" s="55">
        <f t="shared" si="1274"/>
        <v>5252</v>
      </c>
      <c r="X1157" s="58">
        <f t="shared" si="1275"/>
        <v>0.13434727503168567</v>
      </c>
      <c r="Y1157" s="55">
        <f t="shared" si="1276"/>
        <v>371</v>
      </c>
      <c r="Z1157" s="55">
        <f t="shared" si="1277"/>
        <v>924.25</v>
      </c>
      <c r="AA1157" s="55">
        <f t="shared" si="1278"/>
        <v>17.75</v>
      </c>
      <c r="AB1157" s="35">
        <f t="shared" si="1283"/>
        <v>4</v>
      </c>
      <c r="AC1157" s="49" t="s">
        <v>363</v>
      </c>
      <c r="AD1157" s="35"/>
      <c r="AE1157" s="47" t="str">
        <f t="shared" si="1264"/>
        <v>25-29</v>
      </c>
      <c r="AF1157" s="45">
        <f t="shared" si="1265"/>
        <v>314508</v>
      </c>
      <c r="AG1157" s="45">
        <f t="shared" si="1266"/>
        <v>239101</v>
      </c>
      <c r="AH1157" s="45">
        <f t="shared" si="1267"/>
        <v>203446</v>
      </c>
      <c r="AI1157" s="45">
        <f t="shared" si="1279"/>
        <v>35655</v>
      </c>
      <c r="AJ1157" s="1">
        <f t="shared" si="1268"/>
        <v>1484</v>
      </c>
      <c r="AK1157" s="1">
        <f t="shared" si="1269"/>
        <v>3697</v>
      </c>
      <c r="AL1157" s="35"/>
      <c r="AM1157" s="98" t="s">
        <v>309</v>
      </c>
      <c r="AN1157" s="93">
        <f>L1156-L1133</f>
        <v>1296</v>
      </c>
      <c r="AO1157" s="93">
        <f>N1155-N1132</f>
        <v>3197</v>
      </c>
      <c r="AP1157" s="33">
        <f>P1155-P1132</f>
        <v>26</v>
      </c>
      <c r="AQ1157" s="93">
        <f>SUM(AN1157:AP1157)</f>
        <v>4519</v>
      </c>
    </row>
    <row r="1158" spans="1:43" ht="15" thickBot="1" x14ac:dyDescent="0.4">
      <c r="A1158" s="54" t="str">
        <f t="shared" si="1280"/>
        <v>30-34</v>
      </c>
      <c r="B1158" s="55">
        <f t="shared" si="1281"/>
        <v>356228</v>
      </c>
      <c r="C1158" s="55">
        <f t="shared" si="1259"/>
        <v>276037</v>
      </c>
      <c r="D1158" s="55">
        <f t="shared" si="1260"/>
        <v>77.5</v>
      </c>
      <c r="E1158" s="55">
        <f t="shared" si="1261"/>
        <v>237304</v>
      </c>
      <c r="F1158" s="55">
        <f t="shared" si="1282"/>
        <v>1606</v>
      </c>
      <c r="G1158" s="55">
        <f t="shared" si="1262"/>
        <v>66.599999999999994</v>
      </c>
      <c r="H1158" s="55">
        <f t="shared" si="1263"/>
        <v>514947</v>
      </c>
      <c r="J1158" s="76" t="s">
        <v>312</v>
      </c>
      <c r="K1158" s="24">
        <v>356228</v>
      </c>
      <c r="L1158" s="24">
        <v>277617</v>
      </c>
      <c r="M1158" s="76">
        <v>77.900000000000006</v>
      </c>
      <c r="N1158" s="24">
        <v>241456</v>
      </c>
      <c r="O1158" s="76">
        <v>67.8</v>
      </c>
      <c r="P1158" s="24">
        <v>1706</v>
      </c>
      <c r="Q1158" s="24">
        <v>520779</v>
      </c>
      <c r="S1158" s="57" t="str">
        <f t="shared" si="1270"/>
        <v>30-34</v>
      </c>
      <c r="T1158" s="56">
        <f t="shared" si="1271"/>
        <v>1580</v>
      </c>
      <c r="U1158" s="56">
        <f t="shared" si="1272"/>
        <v>4152</v>
      </c>
      <c r="V1158" s="55">
        <f t="shared" si="1284"/>
        <v>100</v>
      </c>
      <c r="W1158" s="56">
        <f t="shared" si="1274"/>
        <v>5832</v>
      </c>
      <c r="X1158" s="62">
        <f t="shared" si="1275"/>
        <v>0.14303820387470578</v>
      </c>
      <c r="Y1158" s="55">
        <f t="shared" si="1276"/>
        <v>395</v>
      </c>
      <c r="Z1158" s="55">
        <f t="shared" si="1277"/>
        <v>1038</v>
      </c>
      <c r="AA1158" s="55">
        <f t="shared" si="1278"/>
        <v>25</v>
      </c>
      <c r="AB1158" s="35">
        <f t="shared" si="1283"/>
        <v>4</v>
      </c>
      <c r="AC1158" s="51" t="s">
        <v>366</v>
      </c>
      <c r="AD1158" s="2">
        <v>0.7</v>
      </c>
      <c r="AE1158" s="47" t="str">
        <f t="shared" si="1264"/>
        <v>30-34</v>
      </c>
      <c r="AF1158" s="45">
        <f t="shared" si="1265"/>
        <v>356228</v>
      </c>
      <c r="AG1158" s="45">
        <f t="shared" si="1266"/>
        <v>277617</v>
      </c>
      <c r="AH1158" s="45">
        <f t="shared" si="1267"/>
        <v>241456</v>
      </c>
      <c r="AI1158" s="45">
        <f t="shared" si="1279"/>
        <v>36161</v>
      </c>
      <c r="AJ1158" s="1">
        <f t="shared" si="1268"/>
        <v>1580</v>
      </c>
      <c r="AK1158" s="1">
        <f t="shared" si="1269"/>
        <v>4152</v>
      </c>
      <c r="AL1158" s="35"/>
      <c r="AM1158" s="99" t="s">
        <v>396</v>
      </c>
      <c r="AN1158" s="94">
        <f>L1173-L1150</f>
        <v>12647</v>
      </c>
      <c r="AO1158" s="94">
        <f>N1173-N1150</f>
        <v>33383</v>
      </c>
      <c r="AP1158" s="94">
        <f>P1173-P1150</f>
        <v>18796</v>
      </c>
      <c r="AQ1158" s="94">
        <f>SUM(AN1158:AP1158)</f>
        <v>64826</v>
      </c>
    </row>
    <row r="1159" spans="1:43" ht="15" thickBot="1" x14ac:dyDescent="0.4">
      <c r="A1159" s="54" t="str">
        <f t="shared" si="1280"/>
        <v>35-39</v>
      </c>
      <c r="B1159" s="55">
        <f t="shared" si="1281"/>
        <v>359302</v>
      </c>
      <c r="C1159" s="55">
        <f t="shared" si="1259"/>
        <v>291776</v>
      </c>
      <c r="D1159" s="55">
        <f t="shared" si="1260"/>
        <v>81.2</v>
      </c>
      <c r="E1159" s="55">
        <f t="shared" si="1261"/>
        <v>256195</v>
      </c>
      <c r="F1159" s="55">
        <f t="shared" si="1282"/>
        <v>2818</v>
      </c>
      <c r="G1159" s="55">
        <f t="shared" si="1262"/>
        <v>71.3</v>
      </c>
      <c r="H1159" s="55">
        <f t="shared" si="1263"/>
        <v>550789</v>
      </c>
      <c r="J1159" s="75" t="s">
        <v>313</v>
      </c>
      <c r="K1159" s="22">
        <v>359302</v>
      </c>
      <c r="L1159" s="22">
        <v>293194</v>
      </c>
      <c r="M1159" s="75">
        <v>81.599999999999994</v>
      </c>
      <c r="N1159" s="22">
        <v>260094</v>
      </c>
      <c r="O1159" s="75">
        <v>72.400000000000006</v>
      </c>
      <c r="P1159" s="22">
        <v>2935</v>
      </c>
      <c r="Q1159" s="22">
        <v>556223</v>
      </c>
      <c r="S1159" s="54" t="str">
        <f t="shared" si="1270"/>
        <v>35-39</v>
      </c>
      <c r="T1159" s="55">
        <f t="shared" si="1271"/>
        <v>1418</v>
      </c>
      <c r="U1159" s="55">
        <f t="shared" si="1272"/>
        <v>3899</v>
      </c>
      <c r="V1159" s="55">
        <f t="shared" si="1284"/>
        <v>117</v>
      </c>
      <c r="W1159" s="55">
        <f t="shared" si="1274"/>
        <v>5434</v>
      </c>
      <c r="X1159" s="58">
        <f t="shared" si="1275"/>
        <v>0.12837226145210937</v>
      </c>
      <c r="Y1159" s="55">
        <f t="shared" si="1276"/>
        <v>354.5</v>
      </c>
      <c r="Z1159" s="55">
        <f t="shared" si="1277"/>
        <v>974.75</v>
      </c>
      <c r="AA1159" s="55">
        <f t="shared" si="1278"/>
        <v>29.25</v>
      </c>
      <c r="AB1159" s="35">
        <f t="shared" si="1283"/>
        <v>4</v>
      </c>
      <c r="AC1159" s="50">
        <f>C1173/B1173</f>
        <v>0.72951864215435624</v>
      </c>
      <c r="AD1159" s="2">
        <f>AC1159/AD1158</f>
        <v>1.0421694887919375</v>
      </c>
      <c r="AE1159" s="47" t="str">
        <f t="shared" si="1264"/>
        <v>35-39</v>
      </c>
      <c r="AF1159" s="45">
        <f t="shared" si="1265"/>
        <v>359302</v>
      </c>
      <c r="AG1159" s="45">
        <f t="shared" si="1266"/>
        <v>293194</v>
      </c>
      <c r="AH1159" s="45">
        <f t="shared" si="1267"/>
        <v>260094</v>
      </c>
      <c r="AI1159" s="45">
        <f t="shared" si="1279"/>
        <v>33100</v>
      </c>
      <c r="AJ1159" s="1">
        <f t="shared" si="1268"/>
        <v>1418</v>
      </c>
      <c r="AK1159" s="1">
        <f t="shared" si="1269"/>
        <v>3899</v>
      </c>
      <c r="AL1159" s="35"/>
      <c r="AM1159" s="35"/>
      <c r="AN1159" s="35"/>
      <c r="AO1159" s="35"/>
      <c r="AP1159" s="35"/>
      <c r="AQ1159" s="35"/>
    </row>
    <row r="1160" spans="1:43" ht="15" thickBot="1" x14ac:dyDescent="0.4">
      <c r="A1160" s="54" t="str">
        <f t="shared" si="1280"/>
        <v>40-44</v>
      </c>
      <c r="B1160" s="55">
        <f t="shared" si="1281"/>
        <v>319889</v>
      </c>
      <c r="C1160" s="55">
        <f t="shared" si="1259"/>
        <v>267825</v>
      </c>
      <c r="D1160" s="55">
        <f t="shared" si="1260"/>
        <v>83.7</v>
      </c>
      <c r="E1160" s="55">
        <f t="shared" si="1261"/>
        <v>240897</v>
      </c>
      <c r="F1160" s="55">
        <f t="shared" si="1282"/>
        <v>14091</v>
      </c>
      <c r="G1160" s="55">
        <f t="shared" si="1262"/>
        <v>75.3</v>
      </c>
      <c r="H1160" s="55">
        <f t="shared" si="1263"/>
        <v>522813</v>
      </c>
      <c r="J1160" s="76" t="s">
        <v>314</v>
      </c>
      <c r="K1160" s="24">
        <v>319889</v>
      </c>
      <c r="L1160" s="24">
        <v>269007</v>
      </c>
      <c r="M1160" s="76">
        <v>84.1</v>
      </c>
      <c r="N1160" s="24">
        <v>244291</v>
      </c>
      <c r="O1160" s="76">
        <v>76.400000000000006</v>
      </c>
      <c r="P1160" s="24">
        <v>14728</v>
      </c>
      <c r="Q1160" s="24">
        <v>528026</v>
      </c>
      <c r="S1160" s="57" t="str">
        <f t="shared" si="1270"/>
        <v>40-44</v>
      </c>
      <c r="T1160" s="56">
        <f t="shared" si="1271"/>
        <v>1182</v>
      </c>
      <c r="U1160" s="56">
        <f t="shared" si="1272"/>
        <v>3394</v>
      </c>
      <c r="V1160" s="55">
        <f t="shared" si="1284"/>
        <v>637</v>
      </c>
      <c r="W1160" s="56">
        <f t="shared" si="1274"/>
        <v>5213</v>
      </c>
      <c r="X1160" s="62">
        <f t="shared" si="1275"/>
        <v>0.10700706137968495</v>
      </c>
      <c r="Y1160" s="55">
        <f t="shared" si="1276"/>
        <v>295.5</v>
      </c>
      <c r="Z1160" s="55">
        <f t="shared" si="1277"/>
        <v>848.5</v>
      </c>
      <c r="AA1160" s="55">
        <f t="shared" si="1278"/>
        <v>159.25</v>
      </c>
      <c r="AB1160" s="35">
        <f t="shared" si="1283"/>
        <v>4</v>
      </c>
      <c r="AC1160" s="52" t="s">
        <v>367</v>
      </c>
      <c r="AD1160" s="2">
        <v>0.7</v>
      </c>
      <c r="AE1160" s="47" t="str">
        <f t="shared" si="1264"/>
        <v>40-44</v>
      </c>
      <c r="AF1160" s="45">
        <f t="shared" si="1265"/>
        <v>319889</v>
      </c>
      <c r="AG1160" s="45">
        <f t="shared" si="1266"/>
        <v>269007</v>
      </c>
      <c r="AH1160" s="45">
        <f t="shared" si="1267"/>
        <v>244291</v>
      </c>
      <c r="AI1160" s="45">
        <f t="shared" si="1279"/>
        <v>24716</v>
      </c>
      <c r="AJ1160" s="1">
        <f t="shared" si="1268"/>
        <v>1182</v>
      </c>
      <c r="AK1160" s="1">
        <f t="shared" si="1269"/>
        <v>3394</v>
      </c>
      <c r="AL1160" s="35"/>
      <c r="AM1160" s="35"/>
      <c r="AN1160" s="35"/>
      <c r="AO1160" s="35"/>
      <c r="AP1160" s="35"/>
      <c r="AQ1160" s="35"/>
    </row>
    <row r="1161" spans="1:43" ht="15" thickBot="1" x14ac:dyDescent="0.4">
      <c r="A1161" s="54" t="str">
        <f t="shared" si="1280"/>
        <v>45-49</v>
      </c>
      <c r="B1161" s="55">
        <f t="shared" si="1281"/>
        <v>288547</v>
      </c>
      <c r="C1161" s="55">
        <f t="shared" si="1259"/>
        <v>244776</v>
      </c>
      <c r="D1161" s="55">
        <f t="shared" si="1260"/>
        <v>84.8</v>
      </c>
      <c r="E1161" s="55">
        <f t="shared" si="1261"/>
        <v>223152</v>
      </c>
      <c r="F1161" s="55">
        <f t="shared" si="1282"/>
        <v>15384</v>
      </c>
      <c r="G1161" s="55">
        <f t="shared" si="1262"/>
        <v>77.3</v>
      </c>
      <c r="H1161" s="55">
        <f t="shared" si="1263"/>
        <v>483312</v>
      </c>
      <c r="J1161" s="75" t="s">
        <v>315</v>
      </c>
      <c r="K1161" s="22">
        <v>288547</v>
      </c>
      <c r="L1161" s="22">
        <v>245727</v>
      </c>
      <c r="M1161" s="75">
        <v>85.2</v>
      </c>
      <c r="N1161" s="22">
        <v>225820</v>
      </c>
      <c r="O1161" s="75">
        <v>78.3</v>
      </c>
      <c r="P1161" s="22">
        <v>16031</v>
      </c>
      <c r="Q1161" s="22">
        <v>487578</v>
      </c>
      <c r="S1161" s="54" t="str">
        <f t="shared" si="1270"/>
        <v>45-49</v>
      </c>
      <c r="T1161" s="55">
        <f t="shared" si="1271"/>
        <v>951</v>
      </c>
      <c r="U1161" s="55">
        <f t="shared" si="1272"/>
        <v>2668</v>
      </c>
      <c r="V1161" s="55">
        <f t="shared" si="1284"/>
        <v>647</v>
      </c>
      <c r="W1161" s="55">
        <f t="shared" si="1274"/>
        <v>4266</v>
      </c>
      <c r="X1161" s="58">
        <f t="shared" si="1275"/>
        <v>8.6094513851167842E-2</v>
      </c>
      <c r="Y1161" s="55">
        <f t="shared" si="1276"/>
        <v>237.75</v>
      </c>
      <c r="Z1161" s="55">
        <f t="shared" si="1277"/>
        <v>667</v>
      </c>
      <c r="AA1161" s="55">
        <f t="shared" si="1278"/>
        <v>161.75</v>
      </c>
      <c r="AB1161" s="35">
        <f t="shared" si="1283"/>
        <v>4</v>
      </c>
      <c r="AC1161" s="50">
        <f>E1173/B1173</f>
        <v>0.65266819346582128</v>
      </c>
      <c r="AD1161" s="2">
        <f>AC1161/AD1160</f>
        <v>0.93238313352260194</v>
      </c>
      <c r="AE1161" s="47" t="str">
        <f t="shared" si="1264"/>
        <v>45-49</v>
      </c>
      <c r="AF1161" s="45">
        <f t="shared" si="1265"/>
        <v>288547</v>
      </c>
      <c r="AG1161" s="45">
        <f t="shared" si="1266"/>
        <v>245727</v>
      </c>
      <c r="AH1161" s="45">
        <f t="shared" si="1267"/>
        <v>225820</v>
      </c>
      <c r="AI1161" s="45">
        <f t="shared" si="1279"/>
        <v>19907</v>
      </c>
      <c r="AJ1161" s="1">
        <f t="shared" si="1268"/>
        <v>951</v>
      </c>
      <c r="AK1161" s="1">
        <f t="shared" si="1269"/>
        <v>2668</v>
      </c>
      <c r="AL1161" s="35"/>
      <c r="AM1161" s="35"/>
      <c r="AN1161" s="35"/>
      <c r="AO1161" s="35"/>
      <c r="AP1161" s="35"/>
      <c r="AQ1161" s="35"/>
    </row>
    <row r="1162" spans="1:43" ht="15" thickBot="1" x14ac:dyDescent="0.4">
      <c r="A1162" s="54" t="str">
        <f t="shared" si="1280"/>
        <v>50-54</v>
      </c>
      <c r="B1162" s="55">
        <f t="shared" si="1281"/>
        <v>266491</v>
      </c>
      <c r="C1162" s="55">
        <f t="shared" si="1259"/>
        <v>232053</v>
      </c>
      <c r="D1162" s="55">
        <f t="shared" si="1260"/>
        <v>87.1</v>
      </c>
      <c r="E1162" s="55">
        <f t="shared" si="1261"/>
        <v>214212</v>
      </c>
      <c r="F1162" s="55">
        <f t="shared" si="1282"/>
        <v>14767</v>
      </c>
      <c r="G1162" s="55">
        <f t="shared" si="1262"/>
        <v>80.400000000000006</v>
      </c>
      <c r="H1162" s="55">
        <f t="shared" si="1263"/>
        <v>461032</v>
      </c>
      <c r="J1162" s="76" t="s">
        <v>316</v>
      </c>
      <c r="K1162" s="24">
        <v>266491</v>
      </c>
      <c r="L1162" s="24">
        <v>232791</v>
      </c>
      <c r="M1162" s="76">
        <v>87.3</v>
      </c>
      <c r="N1162" s="24">
        <v>216249</v>
      </c>
      <c r="O1162" s="76">
        <v>81.2</v>
      </c>
      <c r="P1162" s="24">
        <v>15344</v>
      </c>
      <c r="Q1162" s="24">
        <v>464384</v>
      </c>
      <c r="S1162" s="57" t="str">
        <f t="shared" si="1270"/>
        <v>50-54</v>
      </c>
      <c r="T1162" s="56">
        <f t="shared" si="1271"/>
        <v>738</v>
      </c>
      <c r="U1162" s="56">
        <f t="shared" si="1272"/>
        <v>2037</v>
      </c>
      <c r="V1162" s="55">
        <f t="shared" si="1284"/>
        <v>577</v>
      </c>
      <c r="W1162" s="56">
        <f t="shared" si="1274"/>
        <v>3352</v>
      </c>
      <c r="X1162" s="62">
        <f t="shared" si="1275"/>
        <v>6.6811515480716996E-2</v>
      </c>
      <c r="Y1162" s="55">
        <f t="shared" si="1276"/>
        <v>184.5</v>
      </c>
      <c r="Z1162" s="55">
        <f t="shared" si="1277"/>
        <v>509.25</v>
      </c>
      <c r="AA1162" s="55">
        <f t="shared" si="1278"/>
        <v>144.25</v>
      </c>
      <c r="AB1162" s="35">
        <f t="shared" si="1283"/>
        <v>4</v>
      </c>
      <c r="AC1162" s="35"/>
      <c r="AD1162" s="36"/>
      <c r="AE1162" s="47" t="str">
        <f t="shared" si="1264"/>
        <v>50-54</v>
      </c>
      <c r="AF1162" s="45">
        <f t="shared" si="1265"/>
        <v>266491</v>
      </c>
      <c r="AG1162" s="45">
        <f t="shared" si="1266"/>
        <v>232791</v>
      </c>
      <c r="AH1162" s="45">
        <f t="shared" si="1267"/>
        <v>216249</v>
      </c>
      <c r="AI1162" s="45">
        <f t="shared" si="1279"/>
        <v>16542</v>
      </c>
      <c r="AJ1162" s="1">
        <f t="shared" si="1268"/>
        <v>738</v>
      </c>
      <c r="AK1162" s="1">
        <f t="shared" si="1269"/>
        <v>2037</v>
      </c>
      <c r="AL1162" s="35"/>
      <c r="AM1162" s="35"/>
      <c r="AN1162" s="35"/>
      <c r="AO1162" s="35"/>
      <c r="AP1162" s="35"/>
      <c r="AQ1162" s="35"/>
    </row>
    <row r="1163" spans="1:43" ht="15" thickBot="1" x14ac:dyDescent="0.4">
      <c r="A1163" s="54" t="str">
        <f t="shared" si="1280"/>
        <v>55-59</v>
      </c>
      <c r="B1163" s="55">
        <f t="shared" si="1281"/>
        <v>284260</v>
      </c>
      <c r="C1163" s="55">
        <f t="shared" si="1259"/>
        <v>245489</v>
      </c>
      <c r="D1163" s="55">
        <f t="shared" si="1260"/>
        <v>86.4</v>
      </c>
      <c r="E1163" s="55">
        <f t="shared" si="1261"/>
        <v>227709</v>
      </c>
      <c r="F1163" s="55">
        <f t="shared" si="1282"/>
        <v>21372</v>
      </c>
      <c r="G1163" s="55">
        <f t="shared" si="1262"/>
        <v>80.099999999999994</v>
      </c>
      <c r="H1163" s="55">
        <f t="shared" si="1263"/>
        <v>494570</v>
      </c>
      <c r="J1163" s="75" t="s">
        <v>317</v>
      </c>
      <c r="K1163" s="22">
        <v>284260</v>
      </c>
      <c r="L1163" s="22">
        <v>246124</v>
      </c>
      <c r="M1163" s="75">
        <v>86.6</v>
      </c>
      <c r="N1163" s="22">
        <v>229412</v>
      </c>
      <c r="O1163" s="75">
        <v>80.7</v>
      </c>
      <c r="P1163" s="22">
        <v>22190</v>
      </c>
      <c r="Q1163" s="22">
        <v>497726</v>
      </c>
      <c r="S1163" s="54" t="str">
        <f t="shared" si="1270"/>
        <v>55-59</v>
      </c>
      <c r="T1163" s="55">
        <f t="shared" si="1271"/>
        <v>635</v>
      </c>
      <c r="U1163" s="55">
        <f t="shared" si="1272"/>
        <v>1703</v>
      </c>
      <c r="V1163" s="55">
        <f t="shared" si="1284"/>
        <v>818</v>
      </c>
      <c r="W1163" s="55">
        <f t="shared" si="1274"/>
        <v>3156</v>
      </c>
      <c r="X1163" s="58">
        <f t="shared" si="1275"/>
        <v>5.7486873076226686E-2</v>
      </c>
      <c r="Y1163" s="55">
        <f t="shared" si="1276"/>
        <v>158.75</v>
      </c>
      <c r="Z1163" s="55">
        <f t="shared" si="1277"/>
        <v>425.75</v>
      </c>
      <c r="AA1163" s="55">
        <f t="shared" si="1278"/>
        <v>204.5</v>
      </c>
      <c r="AB1163" s="35">
        <f t="shared" si="1283"/>
        <v>4</v>
      </c>
      <c r="AC1163" s="65">
        <f>J1151</f>
        <v>44487</v>
      </c>
      <c r="AD1163" s="36"/>
      <c r="AE1163" s="47" t="str">
        <f t="shared" si="1264"/>
        <v>55-59</v>
      </c>
      <c r="AF1163" s="45">
        <f t="shared" si="1265"/>
        <v>284260</v>
      </c>
      <c r="AG1163" s="45">
        <f t="shared" si="1266"/>
        <v>246124</v>
      </c>
      <c r="AH1163" s="45">
        <f t="shared" si="1267"/>
        <v>229412</v>
      </c>
      <c r="AI1163" s="45">
        <f t="shared" si="1279"/>
        <v>16712</v>
      </c>
      <c r="AJ1163" s="1">
        <f t="shared" si="1268"/>
        <v>635</v>
      </c>
      <c r="AK1163" s="1">
        <f t="shared" si="1269"/>
        <v>1703</v>
      </c>
      <c r="AL1163" s="35"/>
      <c r="AM1163" s="35"/>
      <c r="AN1163" s="35"/>
      <c r="AO1163" s="35"/>
      <c r="AP1163" s="35"/>
      <c r="AQ1163" s="35"/>
    </row>
    <row r="1164" spans="1:43" ht="15" thickBot="1" x14ac:dyDescent="0.4">
      <c r="A1164" s="54" t="str">
        <f t="shared" si="1280"/>
        <v>60-64</v>
      </c>
      <c r="B1164" s="55">
        <f t="shared" si="1281"/>
        <v>264339</v>
      </c>
      <c r="C1164" s="55">
        <f t="shared" si="1259"/>
        <v>240495</v>
      </c>
      <c r="D1164" s="55">
        <f t="shared" si="1260"/>
        <v>91</v>
      </c>
      <c r="E1164" s="55">
        <f t="shared" si="1261"/>
        <v>227470</v>
      </c>
      <c r="F1164" s="55">
        <f t="shared" si="1282"/>
        <v>34234</v>
      </c>
      <c r="G1164" s="55">
        <f t="shared" si="1262"/>
        <v>86</v>
      </c>
      <c r="H1164" s="55">
        <f t="shared" si="1263"/>
        <v>502199</v>
      </c>
      <c r="J1164" s="76" t="s">
        <v>318</v>
      </c>
      <c r="K1164" s="24">
        <v>264339</v>
      </c>
      <c r="L1164" s="24">
        <v>241018</v>
      </c>
      <c r="M1164" s="76">
        <v>91.2</v>
      </c>
      <c r="N1164" s="24">
        <v>228778</v>
      </c>
      <c r="O1164" s="76">
        <v>86.5</v>
      </c>
      <c r="P1164" s="24">
        <v>35485</v>
      </c>
      <c r="Q1164" s="24">
        <v>505281</v>
      </c>
      <c r="S1164" s="57" t="str">
        <f t="shared" si="1270"/>
        <v>60-64</v>
      </c>
      <c r="T1164" s="56">
        <f t="shared" si="1271"/>
        <v>523</v>
      </c>
      <c r="U1164" s="56">
        <f t="shared" si="1272"/>
        <v>1308</v>
      </c>
      <c r="V1164" s="55">
        <f t="shared" si="1284"/>
        <v>1251</v>
      </c>
      <c r="W1164" s="56">
        <f t="shared" si="1274"/>
        <v>3082</v>
      </c>
      <c r="X1164" s="62">
        <f t="shared" si="1275"/>
        <v>4.7347456092703244E-2</v>
      </c>
      <c r="Y1164" s="55">
        <f t="shared" si="1276"/>
        <v>130.75</v>
      </c>
      <c r="Z1164" s="55">
        <f t="shared" si="1277"/>
        <v>327</v>
      </c>
      <c r="AA1164" s="55">
        <f t="shared" si="1278"/>
        <v>312.75</v>
      </c>
      <c r="AB1164" s="35">
        <f t="shared" si="1283"/>
        <v>4</v>
      </c>
      <c r="AC1164" s="49" t="s">
        <v>365</v>
      </c>
      <c r="AD1164" s="35"/>
      <c r="AE1164" s="47" t="str">
        <f t="shared" si="1264"/>
        <v>60-64</v>
      </c>
      <c r="AF1164" s="45">
        <f t="shared" si="1265"/>
        <v>264339</v>
      </c>
      <c r="AG1164" s="45">
        <f t="shared" si="1266"/>
        <v>241018</v>
      </c>
      <c r="AH1164" s="45">
        <f t="shared" si="1267"/>
        <v>228778</v>
      </c>
      <c r="AI1164" s="45">
        <f t="shared" si="1279"/>
        <v>12240</v>
      </c>
      <c r="AJ1164" s="1">
        <f t="shared" si="1268"/>
        <v>523</v>
      </c>
      <c r="AK1164" s="1">
        <f t="shared" si="1269"/>
        <v>1308</v>
      </c>
      <c r="AL1164" s="35"/>
      <c r="AM1164" s="35"/>
      <c r="AN1164" s="35"/>
      <c r="AO1164" s="35"/>
      <c r="AP1164" s="35"/>
      <c r="AQ1164" s="35"/>
    </row>
    <row r="1165" spans="1:43" ht="15" thickBot="1" x14ac:dyDescent="0.4">
      <c r="A1165" s="54" t="str">
        <f t="shared" si="1280"/>
        <v>65-69</v>
      </c>
      <c r="B1165" s="55">
        <f t="shared" si="1281"/>
        <v>210073</v>
      </c>
      <c r="C1165" s="55">
        <f t="shared" si="1259"/>
        <v>198058</v>
      </c>
      <c r="D1165" s="55">
        <f t="shared" si="1260"/>
        <v>94.3</v>
      </c>
      <c r="E1165" s="55">
        <f t="shared" si="1261"/>
        <v>191526</v>
      </c>
      <c r="F1165" s="55">
        <f t="shared" si="1282"/>
        <v>7267</v>
      </c>
      <c r="G1165" s="55">
        <f t="shared" si="1262"/>
        <v>91.2</v>
      </c>
      <c r="H1165" s="55">
        <f t="shared" si="1263"/>
        <v>396851</v>
      </c>
      <c r="J1165" s="75" t="s">
        <v>319</v>
      </c>
      <c r="K1165" s="22">
        <v>210073</v>
      </c>
      <c r="L1165" s="22">
        <v>198339</v>
      </c>
      <c r="M1165" s="75">
        <v>94.4</v>
      </c>
      <c r="N1165" s="22">
        <v>192294</v>
      </c>
      <c r="O1165" s="75">
        <v>91.5</v>
      </c>
      <c r="P1165" s="22">
        <v>7653</v>
      </c>
      <c r="Q1165" s="22">
        <v>398286</v>
      </c>
      <c r="S1165" s="54" t="str">
        <f t="shared" si="1270"/>
        <v>65-69</v>
      </c>
      <c r="T1165" s="55">
        <f t="shared" si="1271"/>
        <v>281</v>
      </c>
      <c r="U1165" s="55">
        <f t="shared" si="1272"/>
        <v>768</v>
      </c>
      <c r="V1165" s="55">
        <f t="shared" si="1284"/>
        <v>386</v>
      </c>
      <c r="W1165" s="55">
        <f t="shared" si="1274"/>
        <v>1435</v>
      </c>
      <c r="X1165" s="58">
        <f t="shared" si="1275"/>
        <v>2.5439072967590078E-2</v>
      </c>
      <c r="Y1165" s="55">
        <f t="shared" si="1276"/>
        <v>70.25</v>
      </c>
      <c r="Z1165" s="55">
        <f t="shared" si="1277"/>
        <v>192</v>
      </c>
      <c r="AA1165" s="55">
        <f t="shared" si="1278"/>
        <v>96.5</v>
      </c>
      <c r="AB1165" s="35">
        <f t="shared" si="1283"/>
        <v>4</v>
      </c>
      <c r="AC1165" s="51" t="s">
        <v>366</v>
      </c>
      <c r="AD1165" s="2">
        <v>0.7</v>
      </c>
      <c r="AE1165" s="47" t="str">
        <f t="shared" si="1264"/>
        <v>65-69</v>
      </c>
      <c r="AF1165" s="45">
        <f t="shared" si="1265"/>
        <v>210073</v>
      </c>
      <c r="AG1165" s="45">
        <f t="shared" si="1266"/>
        <v>198339</v>
      </c>
      <c r="AH1165" s="45">
        <f t="shared" si="1267"/>
        <v>192294</v>
      </c>
      <c r="AI1165" s="45">
        <f t="shared" si="1279"/>
        <v>6045</v>
      </c>
      <c r="AJ1165" s="1">
        <f t="shared" si="1268"/>
        <v>281</v>
      </c>
      <c r="AK1165" s="1">
        <f t="shared" si="1269"/>
        <v>768</v>
      </c>
      <c r="AL1165" s="35"/>
      <c r="AM1165" s="35"/>
      <c r="AN1165" s="35"/>
      <c r="AO1165" s="35"/>
      <c r="AP1165" s="35"/>
      <c r="AQ1165" s="35"/>
    </row>
    <row r="1166" spans="1:43" ht="15" thickBot="1" x14ac:dyDescent="0.4">
      <c r="A1166" s="54" t="str">
        <f t="shared" si="1280"/>
        <v>70-74</v>
      </c>
      <c r="B1166" s="55">
        <f t="shared" si="1281"/>
        <v>157657</v>
      </c>
      <c r="C1166" s="55">
        <f t="shared" si="1259"/>
        <v>150495</v>
      </c>
      <c r="D1166" s="55">
        <f t="shared" si="1260"/>
        <v>95.5</v>
      </c>
      <c r="E1166" s="55">
        <f t="shared" si="1261"/>
        <v>148621</v>
      </c>
      <c r="F1166" s="55">
        <f t="shared" si="1282"/>
        <v>8252</v>
      </c>
      <c r="G1166" s="55">
        <f t="shared" si="1262"/>
        <v>94.3</v>
      </c>
      <c r="H1166" s="55">
        <f t="shared" si="1263"/>
        <v>307368</v>
      </c>
      <c r="J1166" s="76" t="s">
        <v>320</v>
      </c>
      <c r="K1166" s="24">
        <v>157657</v>
      </c>
      <c r="L1166" s="24">
        <v>150675</v>
      </c>
      <c r="M1166" s="76">
        <v>95.6</v>
      </c>
      <c r="N1166" s="24">
        <v>149065</v>
      </c>
      <c r="O1166" s="76">
        <v>94.5</v>
      </c>
      <c r="P1166" s="24">
        <v>8908</v>
      </c>
      <c r="Q1166" s="24">
        <v>308648</v>
      </c>
      <c r="S1166" s="57" t="str">
        <f t="shared" si="1270"/>
        <v>70-74</v>
      </c>
      <c r="T1166" s="56">
        <f t="shared" si="1271"/>
        <v>180</v>
      </c>
      <c r="U1166" s="56">
        <f t="shared" si="1272"/>
        <v>444</v>
      </c>
      <c r="V1166" s="55">
        <f t="shared" si="1284"/>
        <v>656</v>
      </c>
      <c r="W1166" s="56">
        <f t="shared" si="1274"/>
        <v>1280</v>
      </c>
      <c r="X1166" s="62">
        <f t="shared" si="1275"/>
        <v>1.6295491580662683E-2</v>
      </c>
      <c r="Y1166" s="55">
        <f t="shared" si="1276"/>
        <v>45</v>
      </c>
      <c r="Z1166" s="55">
        <f t="shared" si="1277"/>
        <v>111</v>
      </c>
      <c r="AA1166" s="55">
        <f t="shared" si="1278"/>
        <v>164</v>
      </c>
      <c r="AB1166" s="35">
        <f t="shared" si="1283"/>
        <v>4</v>
      </c>
      <c r="AC1166" s="50">
        <f>L1172/K1172</f>
        <v>0.8610410673359673</v>
      </c>
      <c r="AD1166" s="2">
        <f>AC1166/AD1165</f>
        <v>1.2300586676228105</v>
      </c>
      <c r="AE1166" s="48" t="str">
        <f t="shared" si="1264"/>
        <v>70-74</v>
      </c>
      <c r="AF1166" s="45">
        <f t="shared" si="1265"/>
        <v>157657</v>
      </c>
      <c r="AG1166" s="45">
        <f t="shared" si="1266"/>
        <v>150675</v>
      </c>
      <c r="AH1166" s="45">
        <f t="shared" si="1267"/>
        <v>149065</v>
      </c>
      <c r="AI1166" s="46">
        <f t="shared" si="1279"/>
        <v>1610</v>
      </c>
      <c r="AJ1166" s="1">
        <f t="shared" si="1268"/>
        <v>180</v>
      </c>
      <c r="AK1166" s="1">
        <f t="shared" si="1269"/>
        <v>444</v>
      </c>
      <c r="AL1166" s="35"/>
      <c r="AM1166" s="35"/>
      <c r="AN1166" s="35"/>
      <c r="AO1166" s="35"/>
      <c r="AP1166" s="35"/>
      <c r="AQ1166" s="35"/>
    </row>
    <row r="1167" spans="1:43" ht="15" thickBot="1" x14ac:dyDescent="0.4">
      <c r="A1167" s="54" t="str">
        <f t="shared" si="1280"/>
        <v>75-79</v>
      </c>
      <c r="B1167" s="55">
        <f t="shared" si="1281"/>
        <v>102977</v>
      </c>
      <c r="C1167" s="55">
        <f t="shared" si="1259"/>
        <v>96433</v>
      </c>
      <c r="D1167" s="55">
        <f t="shared" si="1260"/>
        <v>93.7</v>
      </c>
      <c r="E1167" s="55">
        <f t="shared" si="1261"/>
        <v>94712</v>
      </c>
      <c r="F1167" s="55">
        <f t="shared" si="1282"/>
        <v>23696</v>
      </c>
      <c r="G1167" s="55">
        <f t="shared" si="1262"/>
        <v>92</v>
      </c>
      <c r="H1167" s="55">
        <f t="shared" si="1263"/>
        <v>214841</v>
      </c>
      <c r="J1167" s="75" t="s">
        <v>321</v>
      </c>
      <c r="K1167" s="22">
        <v>102977</v>
      </c>
      <c r="L1167" s="22">
        <v>96528</v>
      </c>
      <c r="M1167" s="75">
        <v>93.7</v>
      </c>
      <c r="N1167" s="22">
        <v>94924</v>
      </c>
      <c r="O1167" s="75">
        <v>92.2</v>
      </c>
      <c r="P1167" s="22">
        <v>30229</v>
      </c>
      <c r="Q1167" s="22">
        <v>221681</v>
      </c>
      <c r="S1167" s="54" t="str">
        <f t="shared" si="1270"/>
        <v>75-79</v>
      </c>
      <c r="T1167" s="55">
        <f t="shared" si="1271"/>
        <v>95</v>
      </c>
      <c r="U1167" s="55">
        <f t="shared" si="1272"/>
        <v>212</v>
      </c>
      <c r="V1167" s="55">
        <f t="shared" si="1284"/>
        <v>6533</v>
      </c>
      <c r="W1167" s="55">
        <f t="shared" si="1274"/>
        <v>6840</v>
      </c>
      <c r="X1167" s="58">
        <f t="shared" si="1275"/>
        <v>8.6003983342386389E-3</v>
      </c>
      <c r="Y1167" s="55">
        <f t="shared" si="1276"/>
        <v>23.75</v>
      </c>
      <c r="Z1167" s="55">
        <f t="shared" si="1277"/>
        <v>53</v>
      </c>
      <c r="AA1167" s="55">
        <f t="shared" si="1278"/>
        <v>1633.25</v>
      </c>
      <c r="AB1167" s="35">
        <f t="shared" si="1283"/>
        <v>4</v>
      </c>
      <c r="AC1167" s="51" t="s">
        <v>367</v>
      </c>
      <c r="AD1167" s="2">
        <v>0.7</v>
      </c>
      <c r="AE1167" s="48" t="str">
        <f t="shared" si="1264"/>
        <v>75-79</v>
      </c>
      <c r="AF1167" s="45">
        <f t="shared" si="1265"/>
        <v>102977</v>
      </c>
      <c r="AG1167" s="45">
        <f t="shared" si="1266"/>
        <v>96528</v>
      </c>
      <c r="AH1167" s="45">
        <f t="shared" si="1267"/>
        <v>94924</v>
      </c>
      <c r="AI1167" s="46">
        <f t="shared" si="1279"/>
        <v>1604</v>
      </c>
      <c r="AJ1167" s="1">
        <f t="shared" si="1268"/>
        <v>95</v>
      </c>
      <c r="AK1167" s="1">
        <f t="shared" si="1269"/>
        <v>212</v>
      </c>
      <c r="AL1167" s="35"/>
      <c r="AM1167" s="35"/>
      <c r="AN1167" s="35"/>
      <c r="AO1167" s="35"/>
      <c r="AP1167" s="35"/>
      <c r="AQ1167" s="35"/>
    </row>
    <row r="1168" spans="1:43" ht="15" thickBot="1" x14ac:dyDescent="0.4">
      <c r="A1168" s="54" t="str">
        <f t="shared" si="1280"/>
        <v>80-84</v>
      </c>
      <c r="B1168" s="55">
        <f t="shared" si="1281"/>
        <v>68566</v>
      </c>
      <c r="C1168" s="55">
        <f t="shared" si="1259"/>
        <v>63612</v>
      </c>
      <c r="D1168" s="55">
        <f t="shared" si="1260"/>
        <v>92.8</v>
      </c>
      <c r="E1168" s="55">
        <f t="shared" si="1261"/>
        <v>62464</v>
      </c>
      <c r="F1168" s="55">
        <f t="shared" si="1282"/>
        <v>18044</v>
      </c>
      <c r="G1168" s="55">
        <f t="shared" si="1262"/>
        <v>91.1</v>
      </c>
      <c r="H1168" s="55">
        <f t="shared" si="1263"/>
        <v>144120</v>
      </c>
      <c r="J1168" s="76" t="s">
        <v>322</v>
      </c>
      <c r="K1168" s="24">
        <v>68566</v>
      </c>
      <c r="L1168" s="24">
        <v>63659</v>
      </c>
      <c r="M1168" s="76">
        <v>92.8</v>
      </c>
      <c r="N1168" s="24">
        <v>62576</v>
      </c>
      <c r="O1168" s="76">
        <v>91.3</v>
      </c>
      <c r="P1168" s="24">
        <v>22096</v>
      </c>
      <c r="Q1168" s="24">
        <v>148331</v>
      </c>
      <c r="S1168" s="57" t="str">
        <f t="shared" si="1270"/>
        <v>80-84</v>
      </c>
      <c r="T1168" s="56">
        <f t="shared" si="1271"/>
        <v>47</v>
      </c>
      <c r="U1168" s="56">
        <f t="shared" si="1272"/>
        <v>112</v>
      </c>
      <c r="V1168" s="55">
        <f t="shared" si="1284"/>
        <v>4052</v>
      </c>
      <c r="W1168" s="56">
        <f t="shared" si="1274"/>
        <v>4211</v>
      </c>
      <c r="X1168" s="62">
        <f t="shared" si="1275"/>
        <v>4.2549339127285896E-3</v>
      </c>
      <c r="Y1168" s="55">
        <f t="shared" si="1276"/>
        <v>11.75</v>
      </c>
      <c r="Z1168" s="55">
        <f t="shared" si="1277"/>
        <v>28</v>
      </c>
      <c r="AA1168" s="55">
        <f t="shared" si="1278"/>
        <v>1013</v>
      </c>
      <c r="AB1168" s="35">
        <f t="shared" si="1283"/>
        <v>4</v>
      </c>
      <c r="AC1168" s="50">
        <f>N1172/K1172</f>
        <v>0.77620295974092957</v>
      </c>
      <c r="AD1168" s="2">
        <f>AC1168/AD1167</f>
        <v>1.1088613710584709</v>
      </c>
      <c r="AE1168" s="48" t="str">
        <f t="shared" si="1264"/>
        <v>80-84</v>
      </c>
      <c r="AF1168" s="45">
        <f t="shared" si="1265"/>
        <v>68566</v>
      </c>
      <c r="AG1168" s="45">
        <f t="shared" si="1266"/>
        <v>63659</v>
      </c>
      <c r="AH1168" s="45">
        <f t="shared" si="1267"/>
        <v>62576</v>
      </c>
      <c r="AI1168" s="46">
        <f t="shared" si="1279"/>
        <v>1083</v>
      </c>
      <c r="AJ1168" s="1">
        <f t="shared" si="1268"/>
        <v>47</v>
      </c>
      <c r="AK1168" s="1">
        <f t="shared" si="1269"/>
        <v>112</v>
      </c>
      <c r="AL1168" s="35"/>
      <c r="AM1168" s="35"/>
      <c r="AN1168" s="35"/>
      <c r="AO1168" s="35"/>
      <c r="AP1168" s="35"/>
      <c r="AQ1168" s="35"/>
    </row>
    <row r="1169" spans="1:43" ht="15" thickBot="1" x14ac:dyDescent="0.4">
      <c r="A1169" s="54" t="str">
        <f t="shared" si="1280"/>
        <v>85-89</v>
      </c>
      <c r="B1169" s="55">
        <f t="shared" si="1281"/>
        <v>44034</v>
      </c>
      <c r="C1169" s="55">
        <f t="shared" si="1259"/>
        <v>40516</v>
      </c>
      <c r="D1169" s="55">
        <f t="shared" si="1260"/>
        <v>92</v>
      </c>
      <c r="E1169" s="55">
        <f t="shared" si="1261"/>
        <v>39735</v>
      </c>
      <c r="F1169" s="55">
        <f t="shared" si="1282"/>
        <v>14912</v>
      </c>
      <c r="G1169" s="55">
        <f t="shared" si="1262"/>
        <v>90.2</v>
      </c>
      <c r="H1169" s="55">
        <f t="shared" si="1263"/>
        <v>95163</v>
      </c>
      <c r="J1169" s="75" t="s">
        <v>323</v>
      </c>
      <c r="K1169" s="22">
        <v>44034</v>
      </c>
      <c r="L1169" s="22">
        <v>40533</v>
      </c>
      <c r="M1169" s="75">
        <v>92</v>
      </c>
      <c r="N1169" s="22">
        <v>39802</v>
      </c>
      <c r="O1169" s="75">
        <v>90.4</v>
      </c>
      <c r="P1169" s="22">
        <v>16970</v>
      </c>
      <c r="Q1169" s="22">
        <v>97305</v>
      </c>
      <c r="S1169" s="54" t="str">
        <f t="shared" si="1270"/>
        <v>85-89</v>
      </c>
      <c r="T1169" s="55">
        <f t="shared" si="1271"/>
        <v>17</v>
      </c>
      <c r="U1169" s="55">
        <f t="shared" si="1272"/>
        <v>67</v>
      </c>
      <c r="V1169" s="55">
        <f t="shared" si="1284"/>
        <v>2058</v>
      </c>
      <c r="W1169" s="55">
        <f t="shared" si="1274"/>
        <v>2142</v>
      </c>
      <c r="X1169" s="58">
        <f t="shared" si="1275"/>
        <v>1.5390186492848089E-3</v>
      </c>
      <c r="Y1169" s="55">
        <f t="shared" si="1276"/>
        <v>4.25</v>
      </c>
      <c r="Z1169" s="55">
        <f t="shared" si="1277"/>
        <v>16.75</v>
      </c>
      <c r="AA1169" s="55">
        <f t="shared" si="1278"/>
        <v>514.5</v>
      </c>
      <c r="AB1169" s="35">
        <f t="shared" si="1283"/>
        <v>4</v>
      </c>
      <c r="AC1169" s="49" t="s">
        <v>362</v>
      </c>
      <c r="AD1169" s="35"/>
      <c r="AE1169" s="48" t="str">
        <f t="shared" si="1264"/>
        <v>85-89</v>
      </c>
      <c r="AF1169" s="45">
        <f t="shared" si="1265"/>
        <v>44034</v>
      </c>
      <c r="AG1169" s="45">
        <f t="shared" si="1266"/>
        <v>40533</v>
      </c>
      <c r="AH1169" s="45">
        <f t="shared" si="1267"/>
        <v>39802</v>
      </c>
      <c r="AI1169" s="46">
        <f t="shared" si="1279"/>
        <v>731</v>
      </c>
      <c r="AJ1169" s="1">
        <f t="shared" si="1268"/>
        <v>17</v>
      </c>
      <c r="AK1169" s="1">
        <f t="shared" si="1269"/>
        <v>67</v>
      </c>
      <c r="AL1169" s="35"/>
      <c r="AM1169" s="35"/>
      <c r="AN1169" s="35"/>
      <c r="AO1169" s="35"/>
      <c r="AP1169" s="35"/>
      <c r="AQ1169" s="35"/>
    </row>
    <row r="1170" spans="1:43" ht="15" thickBot="1" x14ac:dyDescent="0.4">
      <c r="A1170" s="54" t="str">
        <f t="shared" si="1280"/>
        <v>90+</v>
      </c>
      <c r="B1170" s="55">
        <f t="shared" si="1281"/>
        <v>27669</v>
      </c>
      <c r="C1170" s="55">
        <f t="shared" si="1259"/>
        <v>25685</v>
      </c>
      <c r="D1170" s="55">
        <f t="shared" si="1260"/>
        <v>92.8</v>
      </c>
      <c r="E1170" s="55">
        <f t="shared" si="1261"/>
        <v>25197</v>
      </c>
      <c r="F1170" s="55">
        <f t="shared" si="1282"/>
        <v>13602</v>
      </c>
      <c r="G1170" s="55">
        <f t="shared" si="1262"/>
        <v>91.1</v>
      </c>
      <c r="H1170" s="55">
        <f t="shared" si="1263"/>
        <v>64484</v>
      </c>
      <c r="J1170" s="76" t="s">
        <v>324</v>
      </c>
      <c r="K1170" s="24">
        <v>27669</v>
      </c>
      <c r="L1170" s="24">
        <v>25715</v>
      </c>
      <c r="M1170" s="76">
        <v>92.9</v>
      </c>
      <c r="N1170" s="24">
        <v>25236</v>
      </c>
      <c r="O1170" s="76">
        <v>91.2</v>
      </c>
      <c r="P1170" s="24">
        <v>14413</v>
      </c>
      <c r="Q1170" s="24">
        <v>65364</v>
      </c>
      <c r="S1170" s="57" t="str">
        <f t="shared" si="1270"/>
        <v>90+</v>
      </c>
      <c r="T1170" s="56">
        <f t="shared" si="1271"/>
        <v>30</v>
      </c>
      <c r="U1170" s="56">
        <f t="shared" si="1272"/>
        <v>39</v>
      </c>
      <c r="V1170" s="55">
        <f t="shared" si="1284"/>
        <v>811</v>
      </c>
      <c r="W1170" s="56">
        <f t="shared" si="1274"/>
        <v>880</v>
      </c>
      <c r="X1170" s="62">
        <f t="shared" si="1275"/>
        <v>2.7159152634437804E-3</v>
      </c>
      <c r="Y1170" s="55">
        <f t="shared" si="1276"/>
        <v>7.5</v>
      </c>
      <c r="Z1170" s="55">
        <f t="shared" si="1277"/>
        <v>9.75</v>
      </c>
      <c r="AA1170" s="55">
        <f t="shared" si="1278"/>
        <v>202.75</v>
      </c>
      <c r="AB1170" s="35">
        <f t="shared" si="1283"/>
        <v>4</v>
      </c>
      <c r="AC1170" s="51" t="s">
        <v>366</v>
      </c>
      <c r="AD1170" s="2">
        <v>0.7</v>
      </c>
      <c r="AE1170" s="48" t="str">
        <f t="shared" si="1264"/>
        <v>90+</v>
      </c>
      <c r="AF1170" s="45">
        <f t="shared" si="1265"/>
        <v>27669</v>
      </c>
      <c r="AG1170" s="45">
        <f t="shared" si="1266"/>
        <v>25715</v>
      </c>
      <c r="AH1170" s="45">
        <f t="shared" si="1267"/>
        <v>25236</v>
      </c>
      <c r="AI1170" s="46">
        <f t="shared" si="1279"/>
        <v>479</v>
      </c>
      <c r="AJ1170" s="1">
        <f t="shared" si="1268"/>
        <v>30</v>
      </c>
      <c r="AK1170" s="1">
        <f t="shared" si="1269"/>
        <v>39</v>
      </c>
      <c r="AL1170" s="35"/>
      <c r="AM1170" s="35"/>
      <c r="AN1170" s="35"/>
      <c r="AO1170" s="35"/>
      <c r="AP1170" s="35"/>
      <c r="AQ1170" s="35"/>
    </row>
    <row r="1171" spans="1:43" ht="15" thickBot="1" x14ac:dyDescent="0.4">
      <c r="A1171" s="54" t="str">
        <f t="shared" si="1280"/>
        <v>Unknown</v>
      </c>
      <c r="B1171" s="55" t="str">
        <f t="shared" si="1281"/>
        <v>NA</v>
      </c>
      <c r="C1171" s="55">
        <f t="shared" si="1259"/>
        <v>62784</v>
      </c>
      <c r="D1171" s="55" t="str">
        <f t="shared" si="1260"/>
        <v>NA</v>
      </c>
      <c r="E1171" s="55">
        <f t="shared" si="1261"/>
        <v>32776</v>
      </c>
      <c r="F1171" s="55">
        <f t="shared" si="1282"/>
        <v>5</v>
      </c>
      <c r="G1171" s="55" t="str">
        <f t="shared" si="1262"/>
        <v>NA</v>
      </c>
      <c r="H1171" s="55">
        <f t="shared" si="1263"/>
        <v>95565</v>
      </c>
      <c r="J1171" s="75" t="s">
        <v>325</v>
      </c>
      <c r="K1171" s="75" t="s">
        <v>326</v>
      </c>
      <c r="L1171" s="22">
        <v>62724</v>
      </c>
      <c r="M1171" s="75" t="s">
        <v>326</v>
      </c>
      <c r="N1171" s="22">
        <v>32718</v>
      </c>
      <c r="O1171" s="75" t="s">
        <v>326</v>
      </c>
      <c r="P1171" s="75">
        <v>8</v>
      </c>
      <c r="Q1171" s="22">
        <v>95450</v>
      </c>
      <c r="S1171" s="54" t="str">
        <f t="shared" si="1270"/>
        <v>Unknown</v>
      </c>
      <c r="T1171" s="54">
        <f t="shared" si="1271"/>
        <v>-60</v>
      </c>
      <c r="U1171" s="54">
        <f t="shared" si="1272"/>
        <v>-58</v>
      </c>
      <c r="V1171" s="55">
        <f>P1171-F1171</f>
        <v>3</v>
      </c>
      <c r="W1171" s="54">
        <f t="shared" si="1274"/>
        <v>-115</v>
      </c>
      <c r="X1171" s="58">
        <f t="shared" si="1275"/>
        <v>-5.4318305268875608E-3</v>
      </c>
      <c r="Y1171" s="55">
        <f t="shared" si="1276"/>
        <v>-15</v>
      </c>
      <c r="Z1171" s="55">
        <f t="shared" si="1277"/>
        <v>-14.5</v>
      </c>
      <c r="AA1171" s="55">
        <f t="shared" si="1278"/>
        <v>0.75</v>
      </c>
      <c r="AB1171" s="35">
        <f t="shared" si="1283"/>
        <v>4</v>
      </c>
      <c r="AC1171" s="50">
        <f>L1173/K1173</f>
        <v>0.73237873333262471</v>
      </c>
      <c r="AD1171" s="2">
        <f>AC1171/AD1170</f>
        <v>1.046255333332321</v>
      </c>
      <c r="AE1171" s="47" t="str">
        <f t="shared" si="1264"/>
        <v>Unknown</v>
      </c>
      <c r="AF1171" s="45" t="str">
        <f t="shared" si="1265"/>
        <v>NA</v>
      </c>
      <c r="AG1171" s="45">
        <f t="shared" si="1266"/>
        <v>62724</v>
      </c>
      <c r="AH1171" s="45">
        <f t="shared" si="1267"/>
        <v>32718</v>
      </c>
      <c r="AI1171" s="45">
        <f t="shared" si="1279"/>
        <v>30006</v>
      </c>
      <c r="AJ1171" s="1">
        <f t="shared" si="1268"/>
        <v>-60</v>
      </c>
      <c r="AK1171" s="1">
        <f t="shared" si="1269"/>
        <v>-58</v>
      </c>
      <c r="AL1171" s="35"/>
      <c r="AM1171" s="35"/>
      <c r="AN1171" s="35"/>
      <c r="AO1171" s="35"/>
      <c r="AP1171" s="35"/>
      <c r="AQ1171" s="35"/>
    </row>
    <row r="1172" spans="1:43" ht="15" thickBot="1" x14ac:dyDescent="0.4">
      <c r="A1172" s="54" t="str">
        <f t="shared" si="1280"/>
        <v>12+</v>
      </c>
      <c r="B1172" s="55">
        <f t="shared" si="1281"/>
        <v>3761140</v>
      </c>
      <c r="C1172" s="55">
        <f t="shared" si="1259"/>
        <v>3225849</v>
      </c>
      <c r="D1172" s="55">
        <f t="shared" si="1260"/>
        <v>85.8</v>
      </c>
      <c r="E1172" s="55">
        <f t="shared" si="1261"/>
        <v>2886025</v>
      </c>
      <c r="F1172" s="55">
        <f t="shared" si="1282"/>
        <v>192180</v>
      </c>
      <c r="G1172" s="55">
        <f t="shared" si="1262"/>
        <v>76.7</v>
      </c>
      <c r="H1172" s="55">
        <f t="shared" si="1263"/>
        <v>6304054</v>
      </c>
      <c r="J1172" s="76" t="s">
        <v>327</v>
      </c>
      <c r="K1172" s="24">
        <v>3761140</v>
      </c>
      <c r="L1172" s="24">
        <v>3238496</v>
      </c>
      <c r="M1172" s="76">
        <v>86.1</v>
      </c>
      <c r="N1172" s="24">
        <v>2919408</v>
      </c>
      <c r="O1172" s="76">
        <v>77.599999999999994</v>
      </c>
      <c r="P1172" s="24">
        <v>210976</v>
      </c>
      <c r="Q1172" s="24">
        <v>6368880</v>
      </c>
      <c r="S1172" s="57" t="str">
        <f t="shared" si="1270"/>
        <v>12+</v>
      </c>
      <c r="T1172" s="60">
        <f>L1172-C1172</f>
        <v>12647</v>
      </c>
      <c r="U1172" s="60">
        <f t="shared" si="1272"/>
        <v>33383</v>
      </c>
      <c r="V1172" s="60">
        <f>P1172-F1172</f>
        <v>18796</v>
      </c>
      <c r="W1172" s="63">
        <f t="shared" si="1274"/>
        <v>64826</v>
      </c>
      <c r="X1172" s="62">
        <f t="shared" si="1275"/>
        <v>1.1449393445591165</v>
      </c>
      <c r="Y1172" s="60">
        <f t="shared" si="1276"/>
        <v>3161.75</v>
      </c>
      <c r="Z1172" s="60">
        <f t="shared" si="1277"/>
        <v>8345.75</v>
      </c>
      <c r="AA1172" s="60">
        <f t="shared" si="1278"/>
        <v>4699</v>
      </c>
      <c r="AB1172" s="35">
        <f t="shared" si="1283"/>
        <v>4</v>
      </c>
      <c r="AC1172" s="51" t="s">
        <v>367</v>
      </c>
      <c r="AD1172" s="2">
        <v>0.7</v>
      </c>
      <c r="AE1172" s="35"/>
      <c r="AF1172" s="35"/>
      <c r="AG1172" s="38"/>
      <c r="AH1172" s="35"/>
      <c r="AI1172" s="35"/>
      <c r="AJ1172" s="35"/>
      <c r="AK1172" s="35"/>
      <c r="AL1172" s="35"/>
      <c r="AM1172" s="35"/>
      <c r="AN1172" s="35"/>
      <c r="AO1172" s="35"/>
      <c r="AP1172" s="35"/>
      <c r="AQ1172" s="35"/>
    </row>
    <row r="1173" spans="1:43" x14ac:dyDescent="0.35">
      <c r="A1173" s="54" t="str">
        <f t="shared" si="1280"/>
        <v>ALL</v>
      </c>
      <c r="B1173" s="55">
        <f t="shared" si="1281"/>
        <v>4421887</v>
      </c>
      <c r="C1173" s="55">
        <f t="shared" si="1259"/>
        <v>3225849</v>
      </c>
      <c r="D1173" s="55">
        <f t="shared" si="1260"/>
        <v>73</v>
      </c>
      <c r="E1173" s="55">
        <f t="shared" si="1261"/>
        <v>2886025</v>
      </c>
      <c r="F1173" s="55">
        <f t="shared" si="1282"/>
        <v>192180</v>
      </c>
      <c r="G1173" s="55">
        <f t="shared" si="1262"/>
        <v>65.3</v>
      </c>
      <c r="H1173" s="55">
        <f t="shared" si="1263"/>
        <v>6304054</v>
      </c>
      <c r="J1173" s="75" t="s">
        <v>328</v>
      </c>
      <c r="K1173" s="22">
        <v>4421887</v>
      </c>
      <c r="L1173" s="22">
        <v>3238496</v>
      </c>
      <c r="M1173" s="75">
        <v>73.2</v>
      </c>
      <c r="N1173" s="22">
        <v>2919408</v>
      </c>
      <c r="O1173" s="75">
        <v>66</v>
      </c>
      <c r="P1173" s="22">
        <v>210976</v>
      </c>
      <c r="Q1173" s="22">
        <v>6368880</v>
      </c>
      <c r="S1173" s="54" t="str">
        <f t="shared" si="1270"/>
        <v>ALL</v>
      </c>
      <c r="T1173" s="60">
        <f t="shared" ref="T1173" si="1285">L1173-C1173</f>
        <v>12647</v>
      </c>
      <c r="U1173" s="60">
        <f t="shared" si="1272"/>
        <v>33383</v>
      </c>
      <c r="V1173" s="60">
        <f>P1173-F1173</f>
        <v>18796</v>
      </c>
      <c r="W1173" s="63">
        <f t="shared" si="1274"/>
        <v>64826</v>
      </c>
      <c r="X1173" s="58">
        <f t="shared" si="1275"/>
        <v>1.1449393445591165</v>
      </c>
      <c r="Y1173" s="60">
        <f t="shared" si="1276"/>
        <v>3161.75</v>
      </c>
      <c r="Z1173" s="60">
        <f t="shared" si="1277"/>
        <v>8345.75</v>
      </c>
      <c r="AA1173" s="60">
        <f t="shared" si="1278"/>
        <v>4699</v>
      </c>
      <c r="AB1173" s="35">
        <f t="shared" si="1283"/>
        <v>4</v>
      </c>
      <c r="AC1173" s="50">
        <f>N1173/K1173</f>
        <v>0.6602176853456454</v>
      </c>
      <c r="AD1173" s="2">
        <f>AC1173/AD1172</f>
        <v>0.94316812192235067</v>
      </c>
      <c r="AE1173" s="35"/>
      <c r="AF1173" s="35"/>
      <c r="AG1173" s="2">
        <f>T1172/L1172</f>
        <v>3.9052078495696767E-3</v>
      </c>
      <c r="AH1173" s="2">
        <f>U1172/N1172</f>
        <v>1.143485254544757E-2</v>
      </c>
      <c r="AI1173" s="2">
        <f>W1172/Q1172</f>
        <v>1.0178555727223626E-2</v>
      </c>
      <c r="AJ1173" s="35"/>
      <c r="AK1173" s="35"/>
      <c r="AL1173" s="35"/>
      <c r="AM1173" s="35"/>
      <c r="AN1173" s="35"/>
      <c r="AO1173" s="35"/>
      <c r="AP1173" s="35"/>
      <c r="AQ1173" s="35"/>
    </row>
    <row r="1174" spans="1:43" x14ac:dyDescent="0.35">
      <c r="A1174" s="110">
        <f>J1151</f>
        <v>44487</v>
      </c>
      <c r="B1174" s="110"/>
      <c r="C1174" s="110"/>
      <c r="D1174" s="110"/>
      <c r="E1174" s="110"/>
      <c r="F1174" s="110"/>
      <c r="G1174" s="110"/>
      <c r="H1174" s="110"/>
      <c r="J1174" s="109">
        <v>44488</v>
      </c>
      <c r="K1174" s="109"/>
      <c r="L1174" s="109"/>
      <c r="M1174" s="109"/>
      <c r="N1174" s="109"/>
      <c r="O1174" s="109"/>
      <c r="P1174" s="109"/>
      <c r="Q1174" s="109"/>
      <c r="S1174" s="111" t="str">
        <f>"Change " &amp; TEXT(A1174,"DDDD MMM DD, YYYY") &amp; " -  " &amp;TEXT(J1174,"DDDD MMM DD, YYYY")</f>
        <v>Change Monday Oct 18, 2021 -  Tuesday Oct 19, 2021</v>
      </c>
      <c r="T1174" s="111"/>
      <c r="U1174" s="111"/>
      <c r="V1174" s="111"/>
      <c r="W1174" s="111"/>
      <c r="X1174" s="111"/>
      <c r="Y1174" s="111"/>
      <c r="Z1174" s="111"/>
      <c r="AA1174" s="88"/>
      <c r="AB1174" s="35"/>
      <c r="AC1174" s="65">
        <f>J1174</f>
        <v>44488</v>
      </c>
      <c r="AD1174" s="35"/>
      <c r="AE1174" s="35"/>
      <c r="AF1174" s="35"/>
      <c r="AG1174" s="35"/>
      <c r="AH1174" s="35"/>
      <c r="AI1174" s="35"/>
      <c r="AJ1174" s="35"/>
      <c r="AK1174" s="35"/>
      <c r="AL1174" s="35"/>
      <c r="AM1174" s="35"/>
      <c r="AN1174" s="35"/>
      <c r="AO1174" s="35"/>
      <c r="AP1174" s="35"/>
      <c r="AQ1174" s="35"/>
    </row>
    <row r="1175" spans="1:43" ht="36" thickBot="1" x14ac:dyDescent="0.4">
      <c r="A1175" s="53" t="str">
        <f>J1152</f>
        <v>Age group</v>
      </c>
      <c r="B1175" s="53" t="str">
        <f t="shared" ref="B1175" si="1286">K1152</f>
        <v>Population</v>
      </c>
      <c r="C1175" s="53" t="str">
        <f t="shared" ref="C1175:C1196" si="1287">L1152</f>
        <v>At least 1 dose</v>
      </c>
      <c r="D1175" s="53" t="str">
        <f t="shared" ref="D1175:D1196" si="1288">M1152</f>
        <v>% of population with at least 1 dose</v>
      </c>
      <c r="E1175" s="53" t="str">
        <f t="shared" ref="E1175:E1196" si="1289">N1152</f>
        <v>2 doses</v>
      </c>
      <c r="F1175" s="53" t="str">
        <f>P1152</f>
        <v>3 doses</v>
      </c>
      <c r="G1175" s="53" t="str">
        <f t="shared" ref="G1175:G1196" si="1290">O1152</f>
        <v>% of population fully vaccinated</v>
      </c>
      <c r="H1175" s="53" t="str">
        <f t="shared" ref="H1175:H1196" si="1291">Q1152</f>
        <v>Total administered</v>
      </c>
      <c r="J1175" s="25" t="s">
        <v>305</v>
      </c>
      <c r="K1175" s="25" t="s">
        <v>2</v>
      </c>
      <c r="L1175" s="25" t="s">
        <v>368</v>
      </c>
      <c r="M1175" s="25" t="s">
        <v>306</v>
      </c>
      <c r="N1175" s="25" t="s">
        <v>369</v>
      </c>
      <c r="O1175" s="25" t="s">
        <v>307</v>
      </c>
      <c r="P1175" s="25" t="s">
        <v>389</v>
      </c>
      <c r="Q1175" s="25" t="s">
        <v>304</v>
      </c>
      <c r="S1175" s="53" t="s">
        <v>305</v>
      </c>
      <c r="T1175" s="53" t="s">
        <v>302</v>
      </c>
      <c r="U1175" s="53" t="s">
        <v>303</v>
      </c>
      <c r="V1175" s="53" t="s">
        <v>390</v>
      </c>
      <c r="W1175" s="53" t="s">
        <v>304</v>
      </c>
      <c r="X1175" s="53" t="s">
        <v>335</v>
      </c>
      <c r="Y1175" s="53" t="s">
        <v>336</v>
      </c>
      <c r="Z1175" s="53" t="s">
        <v>337</v>
      </c>
      <c r="AA1175" s="53" t="s">
        <v>391</v>
      </c>
      <c r="AB1175" s="35"/>
      <c r="AC1175" s="49" t="s">
        <v>365</v>
      </c>
      <c r="AD1175" s="64"/>
      <c r="AE1175" s="47" t="str">
        <f t="shared" ref="AE1175:AE1194" si="1292">J1175</f>
        <v>Age group</v>
      </c>
      <c r="AF1175" s="47" t="str">
        <f t="shared" ref="AF1175:AF1194" si="1293">K1175</f>
        <v>Population</v>
      </c>
      <c r="AG1175" s="47" t="str">
        <f t="shared" ref="AG1175:AG1194" si="1294">L1175</f>
        <v>At least 1 dose</v>
      </c>
      <c r="AH1175" s="47" t="str">
        <f t="shared" ref="AH1175:AH1194" si="1295">N1175</f>
        <v>2 doses</v>
      </c>
      <c r="AI1175" s="47" t="s">
        <v>334</v>
      </c>
      <c r="AJ1175" s="47" t="str">
        <f t="shared" ref="AJ1175:AJ1194" si="1296">T1175</f>
        <v>Dose 1</v>
      </c>
      <c r="AK1175" s="47" t="str">
        <f t="shared" ref="AK1175:AK1194" si="1297">U1175</f>
        <v>Dose 2</v>
      </c>
      <c r="AL1175" s="35"/>
      <c r="AM1175" s="35"/>
      <c r="AN1175" s="35"/>
      <c r="AO1175" s="35"/>
      <c r="AP1175" s="35"/>
      <c r="AQ1175" s="35"/>
    </row>
    <row r="1176" spans="1:43" ht="15" thickBot="1" x14ac:dyDescent="0.4">
      <c r="A1176" s="54" t="str">
        <f>J1153</f>
        <v>00-11</v>
      </c>
      <c r="B1176" s="55">
        <f>K1153</f>
        <v>660747</v>
      </c>
      <c r="C1176" s="55">
        <f t="shared" si="1287"/>
        <v>0</v>
      </c>
      <c r="D1176" s="55">
        <f t="shared" si="1288"/>
        <v>0</v>
      </c>
      <c r="E1176" s="55">
        <f t="shared" si="1289"/>
        <v>0</v>
      </c>
      <c r="F1176" s="55">
        <f>P1153</f>
        <v>0</v>
      </c>
      <c r="G1176" s="55">
        <f t="shared" si="1290"/>
        <v>0</v>
      </c>
      <c r="H1176" s="55">
        <f t="shared" si="1291"/>
        <v>0</v>
      </c>
      <c r="J1176" s="102" t="s">
        <v>398</v>
      </c>
      <c r="K1176" s="100">
        <v>269163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0</v>
      </c>
      <c r="S1176" s="54" t="str">
        <f t="shared" ref="S1176:S1196" si="1298">A1176</f>
        <v>00-11</v>
      </c>
      <c r="T1176" s="55">
        <f t="shared" ref="T1176:T1194" si="1299">L1176-C1176</f>
        <v>0</v>
      </c>
      <c r="U1176" s="55">
        <f t="shared" ref="U1176:U1196" si="1300">N1176-E1176</f>
        <v>0</v>
      </c>
      <c r="V1176" s="55">
        <f t="shared" ref="V1176" si="1301">P1176-F1176</f>
        <v>0</v>
      </c>
      <c r="W1176" s="55">
        <f t="shared" ref="W1176:W1196" si="1302">Q1176-H1176</f>
        <v>0</v>
      </c>
      <c r="X1176" s="58">
        <f t="shared" ref="X1176:X1196" si="1303">T1176/T$299</f>
        <v>0</v>
      </c>
      <c r="Y1176" s="55">
        <f t="shared" ref="Y1176:Y1196" si="1304">T1176/$AB1176</f>
        <v>0</v>
      </c>
      <c r="Z1176" s="55">
        <f t="shared" ref="Z1176:Z1196" si="1305">U1176/$AB1176</f>
        <v>0</v>
      </c>
      <c r="AA1176" s="55">
        <f t="shared" ref="AA1176:AA1196" si="1306">V1176/$AB1176</f>
        <v>0</v>
      </c>
      <c r="AB1176" s="35">
        <f>IF(DATEDIF(A1174,J1174,"D")&lt;1,1,DATEDIF(A1174,J1174,"D"))</f>
        <v>1</v>
      </c>
      <c r="AC1176" s="51" t="s">
        <v>366</v>
      </c>
      <c r="AD1176" s="2">
        <v>0.7</v>
      </c>
      <c r="AE1176" s="47" t="str">
        <f t="shared" si="1292"/>
        <v>00-04</v>
      </c>
      <c r="AF1176" s="45">
        <f t="shared" si="1293"/>
        <v>269163</v>
      </c>
      <c r="AG1176" s="45">
        <f t="shared" si="1294"/>
        <v>0</v>
      </c>
      <c r="AH1176" s="45">
        <f t="shared" si="1295"/>
        <v>0</v>
      </c>
      <c r="AI1176" s="45">
        <f t="shared" ref="AI1176:AI1194" si="1307">AG1176-AH1176</f>
        <v>0</v>
      </c>
      <c r="AJ1176" s="1">
        <f t="shared" si="1296"/>
        <v>0</v>
      </c>
      <c r="AK1176" s="1">
        <f t="shared" si="1297"/>
        <v>0</v>
      </c>
      <c r="AL1176" s="35"/>
      <c r="AM1176" s="35"/>
      <c r="AN1176" s="35"/>
      <c r="AO1176" s="35"/>
      <c r="AP1176" s="35"/>
      <c r="AQ1176" s="35"/>
    </row>
    <row r="1177" spans="1:43" ht="15" thickBot="1" x14ac:dyDescent="0.4">
      <c r="A1177" s="54" t="str">
        <f t="shared" ref="A1177:A1196" si="1308">J1154</f>
        <v>12-18</v>
      </c>
      <c r="B1177" s="55">
        <f t="shared" ref="B1177:B1196" si="1309">K1154</f>
        <v>162530</v>
      </c>
      <c r="C1177" s="60">
        <f t="shared" si="1287"/>
        <v>129684</v>
      </c>
      <c r="D1177" s="55">
        <f t="shared" si="1288"/>
        <v>79.8</v>
      </c>
      <c r="E1177" s="60">
        <f t="shared" si="1289"/>
        <v>110511</v>
      </c>
      <c r="F1177" s="55">
        <f t="shared" ref="F1177:F1196" si="1310">P1154</f>
        <v>141</v>
      </c>
      <c r="G1177" s="55">
        <f t="shared" si="1290"/>
        <v>68</v>
      </c>
      <c r="H1177" s="55">
        <f t="shared" si="1291"/>
        <v>240336</v>
      </c>
      <c r="J1177" s="104" t="s">
        <v>399</v>
      </c>
      <c r="K1177" s="101">
        <v>391584</v>
      </c>
      <c r="L1177" s="23">
        <v>0</v>
      </c>
      <c r="M1177" s="23">
        <v>0</v>
      </c>
      <c r="N1177" s="23">
        <v>0</v>
      </c>
      <c r="O1177" s="23">
        <v>0</v>
      </c>
      <c r="P1177" s="23">
        <v>0</v>
      </c>
      <c r="Q1177" s="23">
        <v>0</v>
      </c>
      <c r="S1177" s="59" t="str">
        <f t="shared" si="1298"/>
        <v>12-18</v>
      </c>
      <c r="T1177" s="60">
        <f t="shared" si="1299"/>
        <v>-129684</v>
      </c>
      <c r="U1177" s="60">
        <f t="shared" si="1300"/>
        <v>-110511</v>
      </c>
      <c r="V1177" s="60">
        <f>P1177-F1177</f>
        <v>-141</v>
      </c>
      <c r="W1177" s="60">
        <f t="shared" si="1302"/>
        <v>-240336</v>
      </c>
      <c r="X1177" s="61">
        <f t="shared" si="1303"/>
        <v>-11.740358500814775</v>
      </c>
      <c r="Y1177" s="60">
        <f t="shared" si="1304"/>
        <v>-129684</v>
      </c>
      <c r="Z1177" s="60">
        <f t="shared" si="1305"/>
        <v>-110511</v>
      </c>
      <c r="AA1177" s="60">
        <f t="shared" si="1306"/>
        <v>-141</v>
      </c>
      <c r="AB1177" s="35">
        <f>AB1176</f>
        <v>1</v>
      </c>
      <c r="AC1177" s="50">
        <f>C1195/B1195</f>
        <v>0.8610410673359673</v>
      </c>
      <c r="AD1177" s="2">
        <f>AC1177/AD1176</f>
        <v>1.2300586676228105</v>
      </c>
      <c r="AE1177" s="47" t="str">
        <f t="shared" si="1292"/>
        <v>05-11</v>
      </c>
      <c r="AF1177" s="45">
        <f t="shared" si="1293"/>
        <v>391584</v>
      </c>
      <c r="AG1177" s="45">
        <f t="shared" si="1294"/>
        <v>0</v>
      </c>
      <c r="AH1177" s="45">
        <f t="shared" si="1295"/>
        <v>0</v>
      </c>
      <c r="AI1177" s="45">
        <f t="shared" si="1307"/>
        <v>0</v>
      </c>
      <c r="AJ1177" s="1">
        <f t="shared" si="1296"/>
        <v>-129684</v>
      </c>
      <c r="AK1177" s="1">
        <f t="shared" si="1297"/>
        <v>-110511</v>
      </c>
      <c r="AL1177" s="35"/>
      <c r="AM1177" s="112" t="s">
        <v>397</v>
      </c>
      <c r="AN1177" s="112"/>
      <c r="AO1177" s="112"/>
      <c r="AP1177" s="112"/>
      <c r="AQ1177" s="112"/>
    </row>
    <row r="1178" spans="1:43" ht="15" thickBot="1" x14ac:dyDescent="0.4">
      <c r="A1178" s="54" t="str">
        <f t="shared" si="1308"/>
        <v>15-19</v>
      </c>
      <c r="B1178" s="55">
        <f t="shared" si="1309"/>
        <v>256743</v>
      </c>
      <c r="C1178" s="60">
        <f t="shared" si="1287"/>
        <v>206964</v>
      </c>
      <c r="D1178" s="55">
        <f t="shared" si="1288"/>
        <v>80.599999999999994</v>
      </c>
      <c r="E1178" s="60">
        <f t="shared" si="1289"/>
        <v>178701</v>
      </c>
      <c r="F1178" s="55">
        <f t="shared" si="1310"/>
        <v>394</v>
      </c>
      <c r="G1178" s="55">
        <f t="shared" si="1290"/>
        <v>69.599999999999994</v>
      </c>
      <c r="H1178" s="55">
        <f t="shared" si="1291"/>
        <v>386059</v>
      </c>
      <c r="J1178" s="104" t="s">
        <v>400</v>
      </c>
      <c r="K1178" s="100">
        <v>162530</v>
      </c>
      <c r="L1178" s="100">
        <v>129853</v>
      </c>
      <c r="M1178" s="21">
        <v>79.900000000000006</v>
      </c>
      <c r="N1178" s="100">
        <v>110978</v>
      </c>
      <c r="O1178" s="21">
        <v>68.3</v>
      </c>
      <c r="P1178" s="21">
        <v>143</v>
      </c>
      <c r="Q1178" s="100">
        <v>240974</v>
      </c>
      <c r="S1178" s="54" t="str">
        <f t="shared" si="1298"/>
        <v>15-19</v>
      </c>
      <c r="T1178" s="60">
        <f t="shared" si="1299"/>
        <v>-77111</v>
      </c>
      <c r="U1178" s="60">
        <f t="shared" si="1300"/>
        <v>-67723</v>
      </c>
      <c r="V1178" s="60">
        <f>P1178-F1178</f>
        <v>-251</v>
      </c>
      <c r="W1178" s="60">
        <f t="shared" si="1302"/>
        <v>-145085</v>
      </c>
      <c r="X1178" s="61">
        <f t="shared" si="1303"/>
        <v>-6.9808980626471122</v>
      </c>
      <c r="Y1178" s="60">
        <f t="shared" si="1304"/>
        <v>-77111</v>
      </c>
      <c r="Z1178" s="60">
        <f t="shared" si="1305"/>
        <v>-67723</v>
      </c>
      <c r="AA1178" s="60">
        <f t="shared" si="1306"/>
        <v>-251</v>
      </c>
      <c r="AB1178" s="35">
        <f t="shared" ref="AB1178:AB1196" si="1311">AB1177</f>
        <v>1</v>
      </c>
      <c r="AC1178" s="52" t="s">
        <v>367</v>
      </c>
      <c r="AD1178" s="2">
        <v>0.7</v>
      </c>
      <c r="AE1178" s="47" t="str">
        <f t="shared" si="1292"/>
        <v>12-15</v>
      </c>
      <c r="AF1178" s="45">
        <f t="shared" si="1293"/>
        <v>162530</v>
      </c>
      <c r="AG1178" s="45">
        <f t="shared" si="1294"/>
        <v>129853</v>
      </c>
      <c r="AH1178" s="45">
        <f t="shared" si="1295"/>
        <v>110978</v>
      </c>
      <c r="AI1178" s="45">
        <f t="shared" si="1307"/>
        <v>18875</v>
      </c>
      <c r="AJ1178" s="1">
        <f t="shared" si="1296"/>
        <v>-77111</v>
      </c>
      <c r="AK1178" s="1">
        <f t="shared" si="1297"/>
        <v>-67723</v>
      </c>
      <c r="AL1178" s="35"/>
      <c r="AM1178" s="33"/>
      <c r="AN1178" s="96" t="s">
        <v>393</v>
      </c>
      <c r="AO1178" s="96" t="s">
        <v>395</v>
      </c>
      <c r="AP1178" s="96" t="s">
        <v>394</v>
      </c>
      <c r="AQ1178" s="96" t="s">
        <v>290</v>
      </c>
    </row>
    <row r="1179" spans="1:43" ht="15" thickBot="1" x14ac:dyDescent="0.4">
      <c r="A1179" s="54" t="str">
        <f t="shared" si="1308"/>
        <v>20-24</v>
      </c>
      <c r="B1179" s="55">
        <f t="shared" si="1309"/>
        <v>277328</v>
      </c>
      <c r="C1179" s="55">
        <f t="shared" si="1287"/>
        <v>219096</v>
      </c>
      <c r="D1179" s="55">
        <f t="shared" si="1288"/>
        <v>79</v>
      </c>
      <c r="E1179" s="55">
        <f t="shared" si="1289"/>
        <v>184035</v>
      </c>
      <c r="F1179" s="55">
        <f t="shared" si="1310"/>
        <v>694</v>
      </c>
      <c r="G1179" s="55">
        <f t="shared" si="1290"/>
        <v>66.400000000000006</v>
      </c>
      <c r="H1179" s="55">
        <f t="shared" si="1291"/>
        <v>403825</v>
      </c>
      <c r="J1179" s="105" t="s">
        <v>309</v>
      </c>
      <c r="K1179" s="101">
        <v>256743</v>
      </c>
      <c r="L1179" s="101">
        <v>207212</v>
      </c>
      <c r="M1179" s="23">
        <v>80.7</v>
      </c>
      <c r="N1179" s="101">
        <v>179407</v>
      </c>
      <c r="O1179" s="23">
        <v>69.900000000000006</v>
      </c>
      <c r="P1179" s="23">
        <v>396</v>
      </c>
      <c r="Q1179" s="101">
        <v>387015</v>
      </c>
      <c r="S1179" s="57" t="str">
        <f t="shared" si="1298"/>
        <v>20-24</v>
      </c>
      <c r="T1179" s="56">
        <f t="shared" si="1299"/>
        <v>-11884</v>
      </c>
      <c r="U1179" s="56">
        <f t="shared" si="1300"/>
        <v>-4628</v>
      </c>
      <c r="V1179" s="55">
        <f t="shared" ref="V1179:V1193" si="1312">P1179-F1179</f>
        <v>-298</v>
      </c>
      <c r="W1179" s="56">
        <f t="shared" si="1302"/>
        <v>-16810</v>
      </c>
      <c r="X1179" s="62">
        <f t="shared" si="1303"/>
        <v>-1.0758645663588629</v>
      </c>
      <c r="Y1179" s="55">
        <f t="shared" si="1304"/>
        <v>-11884</v>
      </c>
      <c r="Z1179" s="55">
        <f t="shared" si="1305"/>
        <v>-4628</v>
      </c>
      <c r="AA1179" s="55">
        <f t="shared" si="1306"/>
        <v>-298</v>
      </c>
      <c r="AB1179" s="35">
        <f t="shared" si="1311"/>
        <v>1</v>
      </c>
      <c r="AC1179" s="50">
        <f>E1195/B1195</f>
        <v>0.77620295974092957</v>
      </c>
      <c r="AD1179" s="2">
        <f>AC1179/AD1178</f>
        <v>1.1088613710584709</v>
      </c>
      <c r="AE1179" s="47" t="str">
        <f t="shared" si="1292"/>
        <v>15-19</v>
      </c>
      <c r="AF1179" s="45">
        <f t="shared" si="1293"/>
        <v>256743</v>
      </c>
      <c r="AG1179" s="45">
        <f t="shared" si="1294"/>
        <v>207212</v>
      </c>
      <c r="AH1179" s="45">
        <f t="shared" si="1295"/>
        <v>179407</v>
      </c>
      <c r="AI1179" s="45">
        <f t="shared" si="1307"/>
        <v>27805</v>
      </c>
      <c r="AJ1179" s="1">
        <f t="shared" si="1296"/>
        <v>-11884</v>
      </c>
      <c r="AK1179" s="1">
        <f t="shared" si="1297"/>
        <v>-4628</v>
      </c>
      <c r="AL1179" s="35"/>
      <c r="AM1179" s="97" t="s">
        <v>329</v>
      </c>
      <c r="AN1179" s="94">
        <f>L1178-L1155</f>
        <v>-77111</v>
      </c>
      <c r="AO1179" s="94">
        <f>N1177-N1154</f>
        <v>-110511</v>
      </c>
      <c r="AP1179" s="95">
        <f>P1177-P1154</f>
        <v>-141</v>
      </c>
      <c r="AQ1179" s="94">
        <f>SUM(AN1179:AP1179)</f>
        <v>-187763</v>
      </c>
    </row>
    <row r="1180" spans="1:43" ht="15" thickBot="1" x14ac:dyDescent="0.4">
      <c r="A1180" s="54" t="str">
        <f t="shared" si="1308"/>
        <v>25-29</v>
      </c>
      <c r="B1180" s="55">
        <f t="shared" si="1309"/>
        <v>314508</v>
      </c>
      <c r="C1180" s="55">
        <f t="shared" si="1287"/>
        <v>239101</v>
      </c>
      <c r="D1180" s="55">
        <f t="shared" si="1288"/>
        <v>76</v>
      </c>
      <c r="E1180" s="55">
        <f t="shared" si="1289"/>
        <v>203446</v>
      </c>
      <c r="F1180" s="55">
        <f t="shared" si="1310"/>
        <v>1051</v>
      </c>
      <c r="G1180" s="55">
        <f t="shared" si="1290"/>
        <v>64.7</v>
      </c>
      <c r="H1180" s="55">
        <f t="shared" si="1291"/>
        <v>443598</v>
      </c>
      <c r="J1180" s="75" t="s">
        <v>310</v>
      </c>
      <c r="K1180" s="22">
        <v>277328</v>
      </c>
      <c r="L1180" s="22">
        <v>219389</v>
      </c>
      <c r="M1180" s="75">
        <v>79.099999999999994</v>
      </c>
      <c r="N1180" s="22">
        <v>184897</v>
      </c>
      <c r="O1180" s="75">
        <v>66.7</v>
      </c>
      <c r="P1180" s="75">
        <v>704</v>
      </c>
      <c r="Q1180" s="22">
        <v>404990</v>
      </c>
      <c r="S1180" s="54" t="str">
        <f t="shared" si="1298"/>
        <v>25-29</v>
      </c>
      <c r="T1180" s="55">
        <f t="shared" si="1299"/>
        <v>-19712</v>
      </c>
      <c r="U1180" s="55">
        <f t="shared" si="1300"/>
        <v>-18549</v>
      </c>
      <c r="V1180" s="55">
        <f t="shared" si="1312"/>
        <v>-347</v>
      </c>
      <c r="W1180" s="55">
        <f t="shared" si="1302"/>
        <v>-38608</v>
      </c>
      <c r="X1180" s="58">
        <f t="shared" si="1303"/>
        <v>-1.7845373891001268</v>
      </c>
      <c r="Y1180" s="55">
        <f t="shared" si="1304"/>
        <v>-19712</v>
      </c>
      <c r="Z1180" s="55">
        <f t="shared" si="1305"/>
        <v>-18549</v>
      </c>
      <c r="AA1180" s="55">
        <f t="shared" si="1306"/>
        <v>-347</v>
      </c>
      <c r="AB1180" s="35">
        <f t="shared" si="1311"/>
        <v>1</v>
      </c>
      <c r="AC1180" s="49" t="s">
        <v>363</v>
      </c>
      <c r="AD1180" s="35"/>
      <c r="AE1180" s="47" t="str">
        <f t="shared" si="1292"/>
        <v>20-24</v>
      </c>
      <c r="AF1180" s="45">
        <f t="shared" si="1293"/>
        <v>277328</v>
      </c>
      <c r="AG1180" s="45">
        <f t="shared" si="1294"/>
        <v>219389</v>
      </c>
      <c r="AH1180" s="45">
        <f t="shared" si="1295"/>
        <v>184897</v>
      </c>
      <c r="AI1180" s="45">
        <f t="shared" si="1307"/>
        <v>34492</v>
      </c>
      <c r="AJ1180" s="1">
        <f t="shared" si="1296"/>
        <v>-19712</v>
      </c>
      <c r="AK1180" s="1">
        <f t="shared" si="1297"/>
        <v>-18549</v>
      </c>
      <c r="AL1180" s="35"/>
      <c r="AM1180" s="98" t="s">
        <v>309</v>
      </c>
      <c r="AN1180" s="93">
        <f>L1179-L1156</f>
        <v>-11884</v>
      </c>
      <c r="AO1180" s="93">
        <f>N1178-N1155</f>
        <v>-67723</v>
      </c>
      <c r="AP1180" s="33">
        <f>P1178-P1155</f>
        <v>-251</v>
      </c>
      <c r="AQ1180" s="93">
        <f>SUM(AN1180:AP1180)</f>
        <v>-79858</v>
      </c>
    </row>
    <row r="1181" spans="1:43" ht="15" thickBot="1" x14ac:dyDescent="0.4">
      <c r="A1181" s="54" t="str">
        <f t="shared" si="1308"/>
        <v>30-34</v>
      </c>
      <c r="B1181" s="55">
        <f t="shared" si="1309"/>
        <v>356228</v>
      </c>
      <c r="C1181" s="55">
        <f t="shared" si="1287"/>
        <v>277617</v>
      </c>
      <c r="D1181" s="55">
        <f t="shared" si="1288"/>
        <v>77.900000000000006</v>
      </c>
      <c r="E1181" s="55">
        <f t="shared" si="1289"/>
        <v>241456</v>
      </c>
      <c r="F1181" s="55">
        <f t="shared" si="1310"/>
        <v>1706</v>
      </c>
      <c r="G1181" s="55">
        <f t="shared" si="1290"/>
        <v>67.8</v>
      </c>
      <c r="H1181" s="55">
        <f t="shared" si="1291"/>
        <v>520779</v>
      </c>
      <c r="J1181" s="76" t="s">
        <v>311</v>
      </c>
      <c r="K1181" s="24">
        <v>314508</v>
      </c>
      <c r="L1181" s="24">
        <v>239514</v>
      </c>
      <c r="M1181" s="76">
        <v>76.2</v>
      </c>
      <c r="N1181" s="24">
        <v>204342</v>
      </c>
      <c r="O1181" s="76">
        <v>65</v>
      </c>
      <c r="P1181" s="24">
        <v>1062</v>
      </c>
      <c r="Q1181" s="24">
        <v>444918</v>
      </c>
      <c r="S1181" s="57" t="str">
        <f t="shared" si="1298"/>
        <v>30-34</v>
      </c>
      <c r="T1181" s="56">
        <f t="shared" si="1299"/>
        <v>-38103</v>
      </c>
      <c r="U1181" s="56">
        <f t="shared" si="1300"/>
        <v>-37114</v>
      </c>
      <c r="V1181" s="55">
        <f t="shared" si="1312"/>
        <v>-644</v>
      </c>
      <c r="W1181" s="56">
        <f t="shared" si="1302"/>
        <v>-75861</v>
      </c>
      <c r="X1181" s="62">
        <f t="shared" si="1303"/>
        <v>-3.4494839760999456</v>
      </c>
      <c r="Y1181" s="55">
        <f t="shared" si="1304"/>
        <v>-38103</v>
      </c>
      <c r="Z1181" s="55">
        <f t="shared" si="1305"/>
        <v>-37114</v>
      </c>
      <c r="AA1181" s="55">
        <f t="shared" si="1306"/>
        <v>-644</v>
      </c>
      <c r="AB1181" s="35">
        <f t="shared" si="1311"/>
        <v>1</v>
      </c>
      <c r="AC1181" s="51" t="s">
        <v>366</v>
      </c>
      <c r="AD1181" s="2">
        <v>0.7</v>
      </c>
      <c r="AE1181" s="47" t="str">
        <f t="shared" si="1292"/>
        <v>25-29</v>
      </c>
      <c r="AF1181" s="45">
        <f t="shared" si="1293"/>
        <v>314508</v>
      </c>
      <c r="AG1181" s="45">
        <f t="shared" si="1294"/>
        <v>239514</v>
      </c>
      <c r="AH1181" s="45">
        <f t="shared" si="1295"/>
        <v>204342</v>
      </c>
      <c r="AI1181" s="45">
        <f t="shared" si="1307"/>
        <v>35172</v>
      </c>
      <c r="AJ1181" s="1">
        <f t="shared" si="1296"/>
        <v>-38103</v>
      </c>
      <c r="AK1181" s="1">
        <f t="shared" si="1297"/>
        <v>-37114</v>
      </c>
      <c r="AL1181" s="35"/>
      <c r="AM1181" s="99" t="s">
        <v>396</v>
      </c>
      <c r="AN1181" s="94">
        <f>L1196-L1173</f>
        <v>5267</v>
      </c>
      <c r="AO1181" s="94">
        <f>N1196-N1173</f>
        <v>9378</v>
      </c>
      <c r="AP1181" s="94">
        <f>P1196-P1173</f>
        <v>5605</v>
      </c>
      <c r="AQ1181" s="94">
        <f>SUM(AN1181:AP1181)</f>
        <v>20250</v>
      </c>
    </row>
    <row r="1182" spans="1:43" ht="15" thickBot="1" x14ac:dyDescent="0.4">
      <c r="A1182" s="54" t="str">
        <f t="shared" si="1308"/>
        <v>35-39</v>
      </c>
      <c r="B1182" s="55">
        <f t="shared" si="1309"/>
        <v>359302</v>
      </c>
      <c r="C1182" s="55">
        <f t="shared" si="1287"/>
        <v>293194</v>
      </c>
      <c r="D1182" s="55">
        <f t="shared" si="1288"/>
        <v>81.599999999999994</v>
      </c>
      <c r="E1182" s="55">
        <f t="shared" si="1289"/>
        <v>260094</v>
      </c>
      <c r="F1182" s="55">
        <f t="shared" si="1310"/>
        <v>2935</v>
      </c>
      <c r="G1182" s="55">
        <f t="shared" si="1290"/>
        <v>72.400000000000006</v>
      </c>
      <c r="H1182" s="55">
        <f t="shared" si="1291"/>
        <v>556223</v>
      </c>
      <c r="J1182" s="75" t="s">
        <v>312</v>
      </c>
      <c r="K1182" s="22">
        <v>356228</v>
      </c>
      <c r="L1182" s="22">
        <v>278038</v>
      </c>
      <c r="M1182" s="75">
        <v>78</v>
      </c>
      <c r="N1182" s="22">
        <v>242427</v>
      </c>
      <c r="O1182" s="75">
        <v>68</v>
      </c>
      <c r="P1182" s="22">
        <v>1730</v>
      </c>
      <c r="Q1182" s="22">
        <v>522195</v>
      </c>
      <c r="S1182" s="54" t="str">
        <f t="shared" si="1298"/>
        <v>35-39</v>
      </c>
      <c r="T1182" s="55">
        <f t="shared" si="1299"/>
        <v>-15156</v>
      </c>
      <c r="U1182" s="55">
        <f t="shared" si="1300"/>
        <v>-17667</v>
      </c>
      <c r="V1182" s="55">
        <f t="shared" si="1312"/>
        <v>-1205</v>
      </c>
      <c r="W1182" s="55">
        <f t="shared" si="1302"/>
        <v>-34028</v>
      </c>
      <c r="X1182" s="58">
        <f t="shared" si="1303"/>
        <v>-1.372080391091798</v>
      </c>
      <c r="Y1182" s="55">
        <f t="shared" si="1304"/>
        <v>-15156</v>
      </c>
      <c r="Z1182" s="55">
        <f t="shared" si="1305"/>
        <v>-17667</v>
      </c>
      <c r="AA1182" s="55">
        <f t="shared" si="1306"/>
        <v>-1205</v>
      </c>
      <c r="AB1182" s="35">
        <f t="shared" si="1311"/>
        <v>1</v>
      </c>
      <c r="AC1182" s="50">
        <f>C1196/B1196</f>
        <v>0.73237873333262471</v>
      </c>
      <c r="AD1182" s="2">
        <f>AC1182/AD1181</f>
        <v>1.046255333332321</v>
      </c>
      <c r="AE1182" s="47" t="str">
        <f t="shared" si="1292"/>
        <v>30-34</v>
      </c>
      <c r="AF1182" s="45">
        <f t="shared" si="1293"/>
        <v>356228</v>
      </c>
      <c r="AG1182" s="45">
        <f t="shared" si="1294"/>
        <v>278038</v>
      </c>
      <c r="AH1182" s="45">
        <f t="shared" si="1295"/>
        <v>242427</v>
      </c>
      <c r="AI1182" s="45">
        <f t="shared" si="1307"/>
        <v>35611</v>
      </c>
      <c r="AJ1182" s="1">
        <f t="shared" si="1296"/>
        <v>-15156</v>
      </c>
      <c r="AK1182" s="1">
        <f t="shared" si="1297"/>
        <v>-17667</v>
      </c>
      <c r="AL1182" s="35"/>
      <c r="AM1182" s="35"/>
      <c r="AN1182" s="35"/>
      <c r="AO1182" s="35"/>
      <c r="AP1182" s="35"/>
      <c r="AQ1182" s="35"/>
    </row>
    <row r="1183" spans="1:43" ht="15" thickBot="1" x14ac:dyDescent="0.4">
      <c r="A1183" s="54" t="str">
        <f t="shared" si="1308"/>
        <v>40-44</v>
      </c>
      <c r="B1183" s="55">
        <f t="shared" si="1309"/>
        <v>319889</v>
      </c>
      <c r="C1183" s="55">
        <f t="shared" si="1287"/>
        <v>269007</v>
      </c>
      <c r="D1183" s="55">
        <f t="shared" si="1288"/>
        <v>84.1</v>
      </c>
      <c r="E1183" s="55">
        <f t="shared" si="1289"/>
        <v>244291</v>
      </c>
      <c r="F1183" s="55">
        <f t="shared" si="1310"/>
        <v>14728</v>
      </c>
      <c r="G1183" s="55">
        <f t="shared" si="1290"/>
        <v>76.400000000000006</v>
      </c>
      <c r="H1183" s="55">
        <f t="shared" si="1291"/>
        <v>528026</v>
      </c>
      <c r="J1183" s="76" t="s">
        <v>313</v>
      </c>
      <c r="K1183" s="24">
        <v>359302</v>
      </c>
      <c r="L1183" s="24">
        <v>293599</v>
      </c>
      <c r="M1183" s="76">
        <v>81.7</v>
      </c>
      <c r="N1183" s="24">
        <v>260994</v>
      </c>
      <c r="O1183" s="76">
        <v>72.599999999999994</v>
      </c>
      <c r="P1183" s="24">
        <v>2960</v>
      </c>
      <c r="Q1183" s="24">
        <v>557553</v>
      </c>
      <c r="S1183" s="57" t="str">
        <f t="shared" si="1298"/>
        <v>40-44</v>
      </c>
      <c r="T1183" s="56">
        <f t="shared" si="1299"/>
        <v>24592</v>
      </c>
      <c r="U1183" s="56">
        <f t="shared" si="1300"/>
        <v>16703</v>
      </c>
      <c r="V1183" s="55">
        <f t="shared" si="1312"/>
        <v>-11768</v>
      </c>
      <c r="W1183" s="56">
        <f t="shared" si="1302"/>
        <v>29527</v>
      </c>
      <c r="X1183" s="62">
        <f t="shared" si="1303"/>
        <v>2.2263262719536483</v>
      </c>
      <c r="Y1183" s="55">
        <f t="shared" si="1304"/>
        <v>24592</v>
      </c>
      <c r="Z1183" s="55">
        <f t="shared" si="1305"/>
        <v>16703</v>
      </c>
      <c r="AA1183" s="55">
        <f t="shared" si="1306"/>
        <v>-11768</v>
      </c>
      <c r="AB1183" s="35">
        <f t="shared" si="1311"/>
        <v>1</v>
      </c>
      <c r="AC1183" s="52" t="s">
        <v>367</v>
      </c>
      <c r="AD1183" s="2">
        <v>0.7</v>
      </c>
      <c r="AE1183" s="47" t="str">
        <f t="shared" si="1292"/>
        <v>35-39</v>
      </c>
      <c r="AF1183" s="45">
        <f t="shared" si="1293"/>
        <v>359302</v>
      </c>
      <c r="AG1183" s="45">
        <f t="shared" si="1294"/>
        <v>293599</v>
      </c>
      <c r="AH1183" s="45">
        <f t="shared" si="1295"/>
        <v>260994</v>
      </c>
      <c r="AI1183" s="45">
        <f t="shared" si="1307"/>
        <v>32605</v>
      </c>
      <c r="AJ1183" s="1">
        <f t="shared" si="1296"/>
        <v>24592</v>
      </c>
      <c r="AK1183" s="1">
        <f t="shared" si="1297"/>
        <v>16703</v>
      </c>
      <c r="AL1183" s="35"/>
      <c r="AM1183" s="35"/>
      <c r="AN1183" s="35"/>
      <c r="AO1183" s="35"/>
      <c r="AP1183" s="35"/>
      <c r="AQ1183" s="35"/>
    </row>
    <row r="1184" spans="1:43" ht="15" thickBot="1" x14ac:dyDescent="0.4">
      <c r="A1184" s="54" t="str">
        <f t="shared" si="1308"/>
        <v>45-49</v>
      </c>
      <c r="B1184" s="55">
        <f t="shared" si="1309"/>
        <v>288547</v>
      </c>
      <c r="C1184" s="55">
        <f t="shared" si="1287"/>
        <v>245727</v>
      </c>
      <c r="D1184" s="55">
        <f t="shared" si="1288"/>
        <v>85.2</v>
      </c>
      <c r="E1184" s="55">
        <f t="shared" si="1289"/>
        <v>225820</v>
      </c>
      <c r="F1184" s="55">
        <f t="shared" si="1310"/>
        <v>16031</v>
      </c>
      <c r="G1184" s="55">
        <f t="shared" si="1290"/>
        <v>78.3</v>
      </c>
      <c r="H1184" s="55">
        <f t="shared" si="1291"/>
        <v>487578</v>
      </c>
      <c r="J1184" s="75" t="s">
        <v>314</v>
      </c>
      <c r="K1184" s="22">
        <v>319889</v>
      </c>
      <c r="L1184" s="22">
        <v>269306</v>
      </c>
      <c r="M1184" s="75">
        <v>84.2</v>
      </c>
      <c r="N1184" s="22">
        <v>245019</v>
      </c>
      <c r="O1184" s="75">
        <v>76.599999999999994</v>
      </c>
      <c r="P1184" s="22">
        <v>14834</v>
      </c>
      <c r="Q1184" s="22">
        <v>529159</v>
      </c>
      <c r="S1184" s="54" t="str">
        <f t="shared" si="1298"/>
        <v>45-49</v>
      </c>
      <c r="T1184" s="55">
        <f t="shared" si="1299"/>
        <v>23579</v>
      </c>
      <c r="U1184" s="55">
        <f t="shared" si="1300"/>
        <v>19199</v>
      </c>
      <c r="V1184" s="55">
        <f t="shared" si="1312"/>
        <v>-1197</v>
      </c>
      <c r="W1184" s="55">
        <f t="shared" si="1302"/>
        <v>41581</v>
      </c>
      <c r="X1184" s="58">
        <f t="shared" si="1303"/>
        <v>2.1346188665580299</v>
      </c>
      <c r="Y1184" s="55">
        <f t="shared" si="1304"/>
        <v>23579</v>
      </c>
      <c r="Z1184" s="55">
        <f t="shared" si="1305"/>
        <v>19199</v>
      </c>
      <c r="AA1184" s="55">
        <f t="shared" si="1306"/>
        <v>-1197</v>
      </c>
      <c r="AB1184" s="35">
        <f t="shared" si="1311"/>
        <v>1</v>
      </c>
      <c r="AC1184" s="50">
        <f>E1196/B1196</f>
        <v>0.6602176853456454</v>
      </c>
      <c r="AD1184" s="2">
        <f>AC1184/AD1183</f>
        <v>0.94316812192235067</v>
      </c>
      <c r="AE1184" s="47" t="str">
        <f t="shared" si="1292"/>
        <v>40-44</v>
      </c>
      <c r="AF1184" s="45">
        <f t="shared" si="1293"/>
        <v>319889</v>
      </c>
      <c r="AG1184" s="45">
        <f t="shared" si="1294"/>
        <v>269306</v>
      </c>
      <c r="AH1184" s="45">
        <f t="shared" si="1295"/>
        <v>245019</v>
      </c>
      <c r="AI1184" s="45">
        <f t="shared" si="1307"/>
        <v>24287</v>
      </c>
      <c r="AJ1184" s="1">
        <f t="shared" si="1296"/>
        <v>23579</v>
      </c>
      <c r="AK1184" s="1">
        <f t="shared" si="1297"/>
        <v>19199</v>
      </c>
      <c r="AL1184" s="35"/>
      <c r="AM1184" s="35"/>
      <c r="AN1184" s="35"/>
      <c r="AO1184" s="35"/>
      <c r="AP1184" s="35"/>
      <c r="AQ1184" s="35"/>
    </row>
    <row r="1185" spans="1:43" ht="15" thickBot="1" x14ac:dyDescent="0.4">
      <c r="A1185" s="54" t="str">
        <f t="shared" si="1308"/>
        <v>50-54</v>
      </c>
      <c r="B1185" s="55">
        <f t="shared" si="1309"/>
        <v>266491</v>
      </c>
      <c r="C1185" s="55">
        <f t="shared" si="1287"/>
        <v>232791</v>
      </c>
      <c r="D1185" s="55">
        <f t="shared" si="1288"/>
        <v>87.3</v>
      </c>
      <c r="E1185" s="55">
        <f t="shared" si="1289"/>
        <v>216249</v>
      </c>
      <c r="F1185" s="55">
        <f t="shared" si="1310"/>
        <v>15344</v>
      </c>
      <c r="G1185" s="55">
        <f t="shared" si="1290"/>
        <v>81.2</v>
      </c>
      <c r="H1185" s="55">
        <f t="shared" si="1291"/>
        <v>464384</v>
      </c>
      <c r="J1185" s="76" t="s">
        <v>315</v>
      </c>
      <c r="K1185" s="24">
        <v>288547</v>
      </c>
      <c r="L1185" s="24">
        <v>245916</v>
      </c>
      <c r="M1185" s="76">
        <v>85.2</v>
      </c>
      <c r="N1185" s="24">
        <v>226396</v>
      </c>
      <c r="O1185" s="76">
        <v>78.5</v>
      </c>
      <c r="P1185" s="24">
        <v>16155</v>
      </c>
      <c r="Q1185" s="24">
        <v>488467</v>
      </c>
      <c r="S1185" s="57" t="str">
        <f t="shared" si="1298"/>
        <v>50-54</v>
      </c>
      <c r="T1185" s="56">
        <f t="shared" si="1299"/>
        <v>13125</v>
      </c>
      <c r="U1185" s="56">
        <f t="shared" si="1300"/>
        <v>10147</v>
      </c>
      <c r="V1185" s="55">
        <f t="shared" si="1312"/>
        <v>811</v>
      </c>
      <c r="W1185" s="56">
        <f t="shared" si="1302"/>
        <v>24083</v>
      </c>
      <c r="X1185" s="62">
        <f t="shared" si="1303"/>
        <v>1.188212927756654</v>
      </c>
      <c r="Y1185" s="55">
        <f t="shared" si="1304"/>
        <v>13125</v>
      </c>
      <c r="Z1185" s="55">
        <f t="shared" si="1305"/>
        <v>10147</v>
      </c>
      <c r="AA1185" s="55">
        <f t="shared" si="1306"/>
        <v>811</v>
      </c>
      <c r="AB1185" s="35">
        <f t="shared" si="1311"/>
        <v>1</v>
      </c>
      <c r="AC1185" s="35"/>
      <c r="AD1185" s="36"/>
      <c r="AE1185" s="47" t="str">
        <f t="shared" si="1292"/>
        <v>45-49</v>
      </c>
      <c r="AF1185" s="45">
        <f t="shared" si="1293"/>
        <v>288547</v>
      </c>
      <c r="AG1185" s="45">
        <f t="shared" si="1294"/>
        <v>245916</v>
      </c>
      <c r="AH1185" s="45">
        <f t="shared" si="1295"/>
        <v>226396</v>
      </c>
      <c r="AI1185" s="45">
        <f t="shared" si="1307"/>
        <v>19520</v>
      </c>
      <c r="AJ1185" s="1">
        <f t="shared" si="1296"/>
        <v>13125</v>
      </c>
      <c r="AK1185" s="1">
        <f t="shared" si="1297"/>
        <v>10147</v>
      </c>
      <c r="AL1185" s="35"/>
      <c r="AM1185" s="35"/>
      <c r="AN1185" s="35"/>
      <c r="AO1185" s="35"/>
      <c r="AP1185" s="35"/>
      <c r="AQ1185" s="35"/>
    </row>
    <row r="1186" spans="1:43" ht="15" thickBot="1" x14ac:dyDescent="0.4">
      <c r="A1186" s="54" t="str">
        <f t="shared" si="1308"/>
        <v>55-59</v>
      </c>
      <c r="B1186" s="55">
        <f t="shared" si="1309"/>
        <v>284260</v>
      </c>
      <c r="C1186" s="55">
        <f t="shared" si="1287"/>
        <v>246124</v>
      </c>
      <c r="D1186" s="55">
        <f t="shared" si="1288"/>
        <v>86.6</v>
      </c>
      <c r="E1186" s="55">
        <f t="shared" si="1289"/>
        <v>229412</v>
      </c>
      <c r="F1186" s="55">
        <f t="shared" si="1310"/>
        <v>22190</v>
      </c>
      <c r="G1186" s="55">
        <f t="shared" si="1290"/>
        <v>80.7</v>
      </c>
      <c r="H1186" s="55">
        <f t="shared" si="1291"/>
        <v>497726</v>
      </c>
      <c r="J1186" s="75" t="s">
        <v>316</v>
      </c>
      <c r="K1186" s="22">
        <v>266491</v>
      </c>
      <c r="L1186" s="22">
        <v>232971</v>
      </c>
      <c r="M1186" s="75">
        <v>87.4</v>
      </c>
      <c r="N1186" s="22">
        <v>216719</v>
      </c>
      <c r="O1186" s="75">
        <v>81.3</v>
      </c>
      <c r="P1186" s="22">
        <v>15457</v>
      </c>
      <c r="Q1186" s="22">
        <v>465147</v>
      </c>
      <c r="S1186" s="54" t="str">
        <f t="shared" si="1298"/>
        <v>55-59</v>
      </c>
      <c r="T1186" s="55">
        <f t="shared" si="1299"/>
        <v>-13153</v>
      </c>
      <c r="U1186" s="55">
        <f t="shared" si="1300"/>
        <v>-12693</v>
      </c>
      <c r="V1186" s="55">
        <f t="shared" si="1312"/>
        <v>-6733</v>
      </c>
      <c r="W1186" s="55">
        <f t="shared" si="1302"/>
        <v>-32579</v>
      </c>
      <c r="X1186" s="58">
        <f t="shared" si="1303"/>
        <v>-1.1907477820025349</v>
      </c>
      <c r="Y1186" s="55">
        <f t="shared" si="1304"/>
        <v>-13153</v>
      </c>
      <c r="Z1186" s="55">
        <f t="shared" si="1305"/>
        <v>-12693</v>
      </c>
      <c r="AA1186" s="55">
        <f t="shared" si="1306"/>
        <v>-6733</v>
      </c>
      <c r="AB1186" s="35">
        <f t="shared" si="1311"/>
        <v>1</v>
      </c>
      <c r="AC1186" s="65">
        <f>J1174</f>
        <v>44488</v>
      </c>
      <c r="AD1186" s="36"/>
      <c r="AE1186" s="47" t="str">
        <f t="shared" si="1292"/>
        <v>50-54</v>
      </c>
      <c r="AF1186" s="45">
        <f t="shared" si="1293"/>
        <v>266491</v>
      </c>
      <c r="AG1186" s="45">
        <f t="shared" si="1294"/>
        <v>232971</v>
      </c>
      <c r="AH1186" s="45">
        <f t="shared" si="1295"/>
        <v>216719</v>
      </c>
      <c r="AI1186" s="45">
        <f t="shared" si="1307"/>
        <v>16252</v>
      </c>
      <c r="AJ1186" s="1">
        <f t="shared" si="1296"/>
        <v>-13153</v>
      </c>
      <c r="AK1186" s="1">
        <f t="shared" si="1297"/>
        <v>-12693</v>
      </c>
      <c r="AL1186" s="35"/>
      <c r="AM1186" s="35"/>
      <c r="AN1186" s="35"/>
      <c r="AO1186" s="35"/>
      <c r="AP1186" s="35"/>
      <c r="AQ1186" s="35"/>
    </row>
    <row r="1187" spans="1:43" ht="15" thickBot="1" x14ac:dyDescent="0.4">
      <c r="A1187" s="54" t="str">
        <f t="shared" si="1308"/>
        <v>60-64</v>
      </c>
      <c r="B1187" s="55">
        <f t="shared" si="1309"/>
        <v>264339</v>
      </c>
      <c r="C1187" s="55">
        <f t="shared" si="1287"/>
        <v>241018</v>
      </c>
      <c r="D1187" s="55">
        <f t="shared" si="1288"/>
        <v>91.2</v>
      </c>
      <c r="E1187" s="55">
        <f t="shared" si="1289"/>
        <v>228778</v>
      </c>
      <c r="F1187" s="55">
        <f t="shared" si="1310"/>
        <v>35485</v>
      </c>
      <c r="G1187" s="55">
        <f t="shared" si="1290"/>
        <v>86.5</v>
      </c>
      <c r="H1187" s="55">
        <f t="shared" si="1291"/>
        <v>505281</v>
      </c>
      <c r="J1187" s="76" t="s">
        <v>317</v>
      </c>
      <c r="K1187" s="24">
        <v>284260</v>
      </c>
      <c r="L1187" s="24">
        <v>246301</v>
      </c>
      <c r="M1187" s="76">
        <v>86.7</v>
      </c>
      <c r="N1187" s="24">
        <v>229777</v>
      </c>
      <c r="O1187" s="76">
        <v>80.8</v>
      </c>
      <c r="P1187" s="24">
        <v>22370</v>
      </c>
      <c r="Q1187" s="24">
        <v>498448</v>
      </c>
      <c r="S1187" s="57" t="str">
        <f t="shared" si="1298"/>
        <v>60-64</v>
      </c>
      <c r="T1187" s="56">
        <f t="shared" si="1299"/>
        <v>5283</v>
      </c>
      <c r="U1187" s="56">
        <f t="shared" si="1300"/>
        <v>999</v>
      </c>
      <c r="V1187" s="55">
        <f t="shared" si="1312"/>
        <v>-13115</v>
      </c>
      <c r="W1187" s="56">
        <f t="shared" si="1302"/>
        <v>-6833</v>
      </c>
      <c r="X1187" s="62">
        <f t="shared" si="1303"/>
        <v>0.47827267789244976</v>
      </c>
      <c r="Y1187" s="55">
        <f t="shared" si="1304"/>
        <v>5283</v>
      </c>
      <c r="Z1187" s="55">
        <f t="shared" si="1305"/>
        <v>999</v>
      </c>
      <c r="AA1187" s="55">
        <f t="shared" si="1306"/>
        <v>-13115</v>
      </c>
      <c r="AB1187" s="35">
        <f t="shared" si="1311"/>
        <v>1</v>
      </c>
      <c r="AC1187" s="49" t="s">
        <v>365</v>
      </c>
      <c r="AD1187" s="35"/>
      <c r="AE1187" s="47" t="str">
        <f t="shared" si="1292"/>
        <v>55-59</v>
      </c>
      <c r="AF1187" s="45">
        <f t="shared" si="1293"/>
        <v>284260</v>
      </c>
      <c r="AG1187" s="45">
        <f t="shared" si="1294"/>
        <v>246301</v>
      </c>
      <c r="AH1187" s="45">
        <f t="shared" si="1295"/>
        <v>229777</v>
      </c>
      <c r="AI1187" s="45">
        <f t="shared" si="1307"/>
        <v>16524</v>
      </c>
      <c r="AJ1187" s="1">
        <f t="shared" si="1296"/>
        <v>5283</v>
      </c>
      <c r="AK1187" s="1">
        <f t="shared" si="1297"/>
        <v>999</v>
      </c>
      <c r="AL1187" s="35"/>
      <c r="AM1187" s="35"/>
      <c r="AN1187" s="35"/>
      <c r="AO1187" s="35"/>
      <c r="AP1187" s="35"/>
      <c r="AQ1187" s="35"/>
    </row>
    <row r="1188" spans="1:43" ht="15" thickBot="1" x14ac:dyDescent="0.4">
      <c r="A1188" s="54" t="str">
        <f t="shared" si="1308"/>
        <v>65-69</v>
      </c>
      <c r="B1188" s="55">
        <f t="shared" si="1309"/>
        <v>210073</v>
      </c>
      <c r="C1188" s="55">
        <f t="shared" si="1287"/>
        <v>198339</v>
      </c>
      <c r="D1188" s="55">
        <f t="shared" si="1288"/>
        <v>94.4</v>
      </c>
      <c r="E1188" s="55">
        <f t="shared" si="1289"/>
        <v>192294</v>
      </c>
      <c r="F1188" s="55">
        <f t="shared" si="1310"/>
        <v>7653</v>
      </c>
      <c r="G1188" s="55">
        <f t="shared" si="1290"/>
        <v>91.5</v>
      </c>
      <c r="H1188" s="55">
        <f t="shared" si="1291"/>
        <v>398286</v>
      </c>
      <c r="J1188" s="75" t="s">
        <v>318</v>
      </c>
      <c r="K1188" s="22">
        <v>264339</v>
      </c>
      <c r="L1188" s="22">
        <v>241147</v>
      </c>
      <c r="M1188" s="75">
        <v>91.2</v>
      </c>
      <c r="N1188" s="22">
        <v>229073</v>
      </c>
      <c r="O1188" s="75">
        <v>86.7</v>
      </c>
      <c r="P1188" s="22">
        <v>35832</v>
      </c>
      <c r="Q1188" s="22">
        <v>506052</v>
      </c>
      <c r="S1188" s="54" t="str">
        <f t="shared" si="1298"/>
        <v>65-69</v>
      </c>
      <c r="T1188" s="55">
        <f t="shared" si="1299"/>
        <v>42808</v>
      </c>
      <c r="U1188" s="55">
        <f t="shared" si="1300"/>
        <v>36779</v>
      </c>
      <c r="V1188" s="55">
        <f t="shared" si="1312"/>
        <v>28179</v>
      </c>
      <c r="W1188" s="55">
        <f t="shared" si="1302"/>
        <v>107766</v>
      </c>
      <c r="X1188" s="58">
        <f t="shared" si="1303"/>
        <v>3.875430019916712</v>
      </c>
      <c r="Y1188" s="55">
        <f t="shared" si="1304"/>
        <v>42808</v>
      </c>
      <c r="Z1188" s="55">
        <f t="shared" si="1305"/>
        <v>36779</v>
      </c>
      <c r="AA1188" s="55">
        <f t="shared" si="1306"/>
        <v>28179</v>
      </c>
      <c r="AB1188" s="35">
        <f t="shared" si="1311"/>
        <v>1</v>
      </c>
      <c r="AC1188" s="51" t="s">
        <v>366</v>
      </c>
      <c r="AD1188" s="2">
        <v>0.7</v>
      </c>
      <c r="AE1188" s="47" t="str">
        <f t="shared" si="1292"/>
        <v>60-64</v>
      </c>
      <c r="AF1188" s="45">
        <f t="shared" si="1293"/>
        <v>264339</v>
      </c>
      <c r="AG1188" s="45">
        <f t="shared" si="1294"/>
        <v>241147</v>
      </c>
      <c r="AH1188" s="45">
        <f t="shared" si="1295"/>
        <v>229073</v>
      </c>
      <c r="AI1188" s="45">
        <f t="shared" si="1307"/>
        <v>12074</v>
      </c>
      <c r="AJ1188" s="1">
        <f t="shared" si="1296"/>
        <v>42808</v>
      </c>
      <c r="AK1188" s="1">
        <f t="shared" si="1297"/>
        <v>36779</v>
      </c>
      <c r="AL1188" s="35"/>
      <c r="AM1188" s="35"/>
      <c r="AN1188" s="35"/>
      <c r="AO1188" s="35"/>
      <c r="AP1188" s="35"/>
      <c r="AQ1188" s="35"/>
    </row>
    <row r="1189" spans="1:43" ht="15" thickBot="1" x14ac:dyDescent="0.4">
      <c r="A1189" s="54" t="str">
        <f t="shared" si="1308"/>
        <v>70-74</v>
      </c>
      <c r="B1189" s="55">
        <f t="shared" si="1309"/>
        <v>157657</v>
      </c>
      <c r="C1189" s="55">
        <f t="shared" si="1287"/>
        <v>150675</v>
      </c>
      <c r="D1189" s="55">
        <f t="shared" si="1288"/>
        <v>95.6</v>
      </c>
      <c r="E1189" s="55">
        <f t="shared" si="1289"/>
        <v>149065</v>
      </c>
      <c r="F1189" s="55">
        <f t="shared" si="1310"/>
        <v>8908</v>
      </c>
      <c r="G1189" s="55">
        <f t="shared" si="1290"/>
        <v>94.5</v>
      </c>
      <c r="H1189" s="55">
        <f t="shared" si="1291"/>
        <v>308648</v>
      </c>
      <c r="J1189" s="76" t="s">
        <v>319</v>
      </c>
      <c r="K1189" s="24">
        <v>210073</v>
      </c>
      <c r="L1189" s="24">
        <v>198434</v>
      </c>
      <c r="M1189" s="76">
        <v>94.5</v>
      </c>
      <c r="N1189" s="24">
        <v>192483</v>
      </c>
      <c r="O1189" s="76">
        <v>91.6</v>
      </c>
      <c r="P1189" s="24">
        <v>7814</v>
      </c>
      <c r="Q1189" s="24">
        <v>398731</v>
      </c>
      <c r="S1189" s="57" t="str">
        <f t="shared" si="1298"/>
        <v>70-74</v>
      </c>
      <c r="T1189" s="56">
        <f t="shared" si="1299"/>
        <v>47759</v>
      </c>
      <c r="U1189" s="56">
        <f t="shared" si="1300"/>
        <v>43418</v>
      </c>
      <c r="V1189" s="55">
        <f t="shared" si="1312"/>
        <v>-1094</v>
      </c>
      <c r="W1189" s="56">
        <f t="shared" si="1302"/>
        <v>90083</v>
      </c>
      <c r="X1189" s="62">
        <f t="shared" si="1303"/>
        <v>4.3236465688937171</v>
      </c>
      <c r="Y1189" s="55">
        <f t="shared" si="1304"/>
        <v>47759</v>
      </c>
      <c r="Z1189" s="55">
        <f t="shared" si="1305"/>
        <v>43418</v>
      </c>
      <c r="AA1189" s="55">
        <f t="shared" si="1306"/>
        <v>-1094</v>
      </c>
      <c r="AB1189" s="35">
        <f t="shared" si="1311"/>
        <v>1</v>
      </c>
      <c r="AC1189" s="50">
        <f>L1195/K1195</f>
        <v>0.86244144062704398</v>
      </c>
      <c r="AD1189" s="2">
        <f>AC1189/AD1188</f>
        <v>1.2320592008957771</v>
      </c>
      <c r="AE1189" s="48" t="str">
        <f t="shared" si="1292"/>
        <v>65-69</v>
      </c>
      <c r="AF1189" s="45">
        <f t="shared" si="1293"/>
        <v>210073</v>
      </c>
      <c r="AG1189" s="45">
        <f t="shared" si="1294"/>
        <v>198434</v>
      </c>
      <c r="AH1189" s="45">
        <f t="shared" si="1295"/>
        <v>192483</v>
      </c>
      <c r="AI1189" s="46">
        <f t="shared" si="1307"/>
        <v>5951</v>
      </c>
      <c r="AJ1189" s="1">
        <f t="shared" si="1296"/>
        <v>47759</v>
      </c>
      <c r="AK1189" s="1">
        <f t="shared" si="1297"/>
        <v>43418</v>
      </c>
      <c r="AL1189" s="35"/>
      <c r="AM1189" s="35"/>
      <c r="AN1189" s="35"/>
      <c r="AO1189" s="35"/>
      <c r="AP1189" s="35"/>
      <c r="AQ1189" s="35"/>
    </row>
    <row r="1190" spans="1:43" ht="15" thickBot="1" x14ac:dyDescent="0.4">
      <c r="A1190" s="54" t="str">
        <f t="shared" si="1308"/>
        <v>75-79</v>
      </c>
      <c r="B1190" s="55">
        <f t="shared" si="1309"/>
        <v>102977</v>
      </c>
      <c r="C1190" s="55">
        <f t="shared" si="1287"/>
        <v>96528</v>
      </c>
      <c r="D1190" s="55">
        <f t="shared" si="1288"/>
        <v>93.7</v>
      </c>
      <c r="E1190" s="55">
        <f t="shared" si="1289"/>
        <v>94924</v>
      </c>
      <c r="F1190" s="55">
        <f t="shared" si="1310"/>
        <v>30229</v>
      </c>
      <c r="G1190" s="55">
        <f t="shared" si="1290"/>
        <v>92.2</v>
      </c>
      <c r="H1190" s="55">
        <f t="shared" si="1291"/>
        <v>221681</v>
      </c>
      <c r="J1190" s="75" t="s">
        <v>320</v>
      </c>
      <c r="K1190" s="22">
        <v>157657</v>
      </c>
      <c r="L1190" s="22">
        <v>150728</v>
      </c>
      <c r="M1190" s="75">
        <v>95.6</v>
      </c>
      <c r="N1190" s="22">
        <v>149177</v>
      </c>
      <c r="O1190" s="75">
        <v>94.6</v>
      </c>
      <c r="P1190" s="22">
        <v>9124</v>
      </c>
      <c r="Q1190" s="22">
        <v>309029</v>
      </c>
      <c r="S1190" s="54" t="str">
        <f t="shared" si="1298"/>
        <v>75-79</v>
      </c>
      <c r="T1190" s="55">
        <f t="shared" si="1299"/>
        <v>54200</v>
      </c>
      <c r="U1190" s="55">
        <f t="shared" si="1300"/>
        <v>54253</v>
      </c>
      <c r="V1190" s="55">
        <f t="shared" si="1312"/>
        <v>-21105</v>
      </c>
      <c r="W1190" s="55">
        <f t="shared" si="1302"/>
        <v>87348</v>
      </c>
      <c r="X1190" s="58">
        <f t="shared" si="1303"/>
        <v>4.9067535759550971</v>
      </c>
      <c r="Y1190" s="55">
        <f t="shared" si="1304"/>
        <v>54200</v>
      </c>
      <c r="Z1190" s="55">
        <f t="shared" si="1305"/>
        <v>54253</v>
      </c>
      <c r="AA1190" s="55">
        <f t="shared" si="1306"/>
        <v>-21105</v>
      </c>
      <c r="AB1190" s="35">
        <f t="shared" si="1311"/>
        <v>1</v>
      </c>
      <c r="AC1190" s="51" t="s">
        <v>367</v>
      </c>
      <c r="AD1190" s="2">
        <v>0.7</v>
      </c>
      <c r="AE1190" s="48" t="str">
        <f t="shared" si="1292"/>
        <v>70-74</v>
      </c>
      <c r="AF1190" s="45">
        <f t="shared" si="1293"/>
        <v>157657</v>
      </c>
      <c r="AG1190" s="45">
        <f t="shared" si="1294"/>
        <v>150728</v>
      </c>
      <c r="AH1190" s="45">
        <f t="shared" si="1295"/>
        <v>149177</v>
      </c>
      <c r="AI1190" s="46">
        <f t="shared" si="1307"/>
        <v>1551</v>
      </c>
      <c r="AJ1190" s="1">
        <f t="shared" si="1296"/>
        <v>54200</v>
      </c>
      <c r="AK1190" s="1">
        <f t="shared" si="1297"/>
        <v>54253</v>
      </c>
      <c r="AL1190" s="35"/>
      <c r="AM1190" s="35"/>
      <c r="AN1190" s="35"/>
      <c r="AO1190" s="35"/>
      <c r="AP1190" s="35"/>
      <c r="AQ1190" s="35"/>
    </row>
    <row r="1191" spans="1:43" ht="15" thickBot="1" x14ac:dyDescent="0.4">
      <c r="A1191" s="54" t="str">
        <f t="shared" si="1308"/>
        <v>80-84</v>
      </c>
      <c r="B1191" s="55">
        <f t="shared" si="1309"/>
        <v>68566</v>
      </c>
      <c r="C1191" s="55">
        <f t="shared" si="1287"/>
        <v>63659</v>
      </c>
      <c r="D1191" s="55">
        <f t="shared" si="1288"/>
        <v>92.8</v>
      </c>
      <c r="E1191" s="55">
        <f t="shared" si="1289"/>
        <v>62576</v>
      </c>
      <c r="F1191" s="55">
        <f t="shared" si="1310"/>
        <v>22096</v>
      </c>
      <c r="G1191" s="55">
        <f t="shared" si="1290"/>
        <v>91.3</v>
      </c>
      <c r="H1191" s="55">
        <f t="shared" si="1291"/>
        <v>148331</v>
      </c>
      <c r="J1191" s="76" t="s">
        <v>321</v>
      </c>
      <c r="K1191" s="24">
        <v>102977</v>
      </c>
      <c r="L1191" s="24">
        <v>96552</v>
      </c>
      <c r="M1191" s="76">
        <v>93.8</v>
      </c>
      <c r="N1191" s="24">
        <v>95000</v>
      </c>
      <c r="O1191" s="76">
        <v>92.2</v>
      </c>
      <c r="P1191" s="24">
        <v>32308</v>
      </c>
      <c r="Q1191" s="24">
        <v>223860</v>
      </c>
      <c r="S1191" s="57" t="str">
        <f t="shared" si="1298"/>
        <v>80-84</v>
      </c>
      <c r="T1191" s="56">
        <f t="shared" si="1299"/>
        <v>32893</v>
      </c>
      <c r="U1191" s="56">
        <f t="shared" si="1300"/>
        <v>32424</v>
      </c>
      <c r="V1191" s="55">
        <f t="shared" si="1312"/>
        <v>10212</v>
      </c>
      <c r="W1191" s="56">
        <f t="shared" si="1302"/>
        <v>75529</v>
      </c>
      <c r="X1191" s="62">
        <f t="shared" si="1303"/>
        <v>2.9778200253485423</v>
      </c>
      <c r="Y1191" s="55">
        <f t="shared" si="1304"/>
        <v>32893</v>
      </c>
      <c r="Z1191" s="55">
        <f t="shared" si="1305"/>
        <v>32424</v>
      </c>
      <c r="AA1191" s="55">
        <f t="shared" si="1306"/>
        <v>10212</v>
      </c>
      <c r="AB1191" s="35">
        <f t="shared" si="1311"/>
        <v>1</v>
      </c>
      <c r="AC1191" s="50">
        <f>N1195/K1195</f>
        <v>0.77869635270157456</v>
      </c>
      <c r="AD1191" s="2">
        <f>AC1191/AD1190</f>
        <v>1.1124233610022494</v>
      </c>
      <c r="AE1191" s="48" t="str">
        <f t="shared" si="1292"/>
        <v>75-79</v>
      </c>
      <c r="AF1191" s="45">
        <f t="shared" si="1293"/>
        <v>102977</v>
      </c>
      <c r="AG1191" s="45">
        <f t="shared" si="1294"/>
        <v>96552</v>
      </c>
      <c r="AH1191" s="45">
        <f t="shared" si="1295"/>
        <v>95000</v>
      </c>
      <c r="AI1191" s="46">
        <f t="shared" si="1307"/>
        <v>1552</v>
      </c>
      <c r="AJ1191" s="1">
        <f t="shared" si="1296"/>
        <v>32893</v>
      </c>
      <c r="AK1191" s="1">
        <f t="shared" si="1297"/>
        <v>32424</v>
      </c>
      <c r="AL1191" s="35"/>
      <c r="AM1191" s="35"/>
      <c r="AN1191" s="35"/>
      <c r="AO1191" s="35"/>
      <c r="AP1191" s="35"/>
      <c r="AQ1191" s="35"/>
    </row>
    <row r="1192" spans="1:43" ht="15" thickBot="1" x14ac:dyDescent="0.4">
      <c r="A1192" s="54" t="str">
        <f t="shared" si="1308"/>
        <v>85-89</v>
      </c>
      <c r="B1192" s="55">
        <f t="shared" si="1309"/>
        <v>44034</v>
      </c>
      <c r="C1192" s="55">
        <f t="shared" si="1287"/>
        <v>40533</v>
      </c>
      <c r="D1192" s="55">
        <f t="shared" si="1288"/>
        <v>92</v>
      </c>
      <c r="E1192" s="55">
        <f t="shared" si="1289"/>
        <v>39802</v>
      </c>
      <c r="F1192" s="55">
        <f t="shared" si="1310"/>
        <v>16970</v>
      </c>
      <c r="G1192" s="55">
        <f t="shared" si="1290"/>
        <v>90.4</v>
      </c>
      <c r="H1192" s="55">
        <f t="shared" si="1291"/>
        <v>97305</v>
      </c>
      <c r="J1192" s="75" t="s">
        <v>322</v>
      </c>
      <c r="K1192" s="22">
        <v>68566</v>
      </c>
      <c r="L1192" s="22">
        <v>63683</v>
      </c>
      <c r="M1192" s="75">
        <v>92.9</v>
      </c>
      <c r="N1192" s="22">
        <v>62610</v>
      </c>
      <c r="O1192" s="75">
        <v>91.3</v>
      </c>
      <c r="P1192" s="22">
        <v>23405</v>
      </c>
      <c r="Q1192" s="22">
        <v>149698</v>
      </c>
      <c r="S1192" s="54" t="str">
        <f t="shared" si="1298"/>
        <v>85-89</v>
      </c>
      <c r="T1192" s="55">
        <f t="shared" si="1299"/>
        <v>23150</v>
      </c>
      <c r="U1192" s="55">
        <f t="shared" si="1300"/>
        <v>22808</v>
      </c>
      <c r="V1192" s="55">
        <f t="shared" si="1312"/>
        <v>6435</v>
      </c>
      <c r="W1192" s="55">
        <f t="shared" si="1302"/>
        <v>52393</v>
      </c>
      <c r="X1192" s="58">
        <f t="shared" si="1303"/>
        <v>2.0957812782907839</v>
      </c>
      <c r="Y1192" s="55">
        <f t="shared" si="1304"/>
        <v>23150</v>
      </c>
      <c r="Z1192" s="55">
        <f t="shared" si="1305"/>
        <v>22808</v>
      </c>
      <c r="AA1192" s="55">
        <f t="shared" si="1306"/>
        <v>6435</v>
      </c>
      <c r="AB1192" s="35">
        <f t="shared" si="1311"/>
        <v>1</v>
      </c>
      <c r="AC1192" s="49" t="s">
        <v>362</v>
      </c>
      <c r="AD1192" s="35"/>
      <c r="AE1192" s="48" t="str">
        <f t="shared" si="1292"/>
        <v>80-84</v>
      </c>
      <c r="AF1192" s="45">
        <f t="shared" si="1293"/>
        <v>68566</v>
      </c>
      <c r="AG1192" s="45">
        <f t="shared" si="1294"/>
        <v>63683</v>
      </c>
      <c r="AH1192" s="45">
        <f t="shared" si="1295"/>
        <v>62610</v>
      </c>
      <c r="AI1192" s="46">
        <f t="shared" si="1307"/>
        <v>1073</v>
      </c>
      <c r="AJ1192" s="1">
        <f t="shared" si="1296"/>
        <v>23150</v>
      </c>
      <c r="AK1192" s="1">
        <f t="shared" si="1297"/>
        <v>22808</v>
      </c>
      <c r="AL1192" s="35"/>
      <c r="AM1192" s="35"/>
      <c r="AN1192" s="35"/>
      <c r="AO1192" s="35"/>
      <c r="AP1192" s="35"/>
      <c r="AQ1192" s="35"/>
    </row>
    <row r="1193" spans="1:43" ht="15" thickBot="1" x14ac:dyDescent="0.4">
      <c r="A1193" s="54" t="str">
        <f t="shared" si="1308"/>
        <v>90+</v>
      </c>
      <c r="B1193" s="55">
        <f t="shared" si="1309"/>
        <v>27669</v>
      </c>
      <c r="C1193" s="55">
        <f t="shared" si="1287"/>
        <v>25715</v>
      </c>
      <c r="D1193" s="55">
        <f t="shared" si="1288"/>
        <v>92.9</v>
      </c>
      <c r="E1193" s="55">
        <f t="shared" si="1289"/>
        <v>25236</v>
      </c>
      <c r="F1193" s="55">
        <f t="shared" si="1310"/>
        <v>14413</v>
      </c>
      <c r="G1193" s="55">
        <f t="shared" si="1290"/>
        <v>91.2</v>
      </c>
      <c r="H1193" s="55">
        <f t="shared" si="1291"/>
        <v>65364</v>
      </c>
      <c r="J1193" s="76" t="s">
        <v>323</v>
      </c>
      <c r="K1193" s="24">
        <v>44034</v>
      </c>
      <c r="L1193" s="24">
        <v>40546</v>
      </c>
      <c r="M1193" s="76">
        <v>92.1</v>
      </c>
      <c r="N1193" s="24">
        <v>39819</v>
      </c>
      <c r="O1193" s="76">
        <v>90.4</v>
      </c>
      <c r="P1193" s="24">
        <v>17619</v>
      </c>
      <c r="Q1193" s="24">
        <v>97984</v>
      </c>
      <c r="S1193" s="57" t="str">
        <f t="shared" si="1298"/>
        <v>90+</v>
      </c>
      <c r="T1193" s="56">
        <f t="shared" si="1299"/>
        <v>14831</v>
      </c>
      <c r="U1193" s="56">
        <f t="shared" si="1300"/>
        <v>14583</v>
      </c>
      <c r="V1193" s="55">
        <f t="shared" si="1312"/>
        <v>3206</v>
      </c>
      <c r="W1193" s="56">
        <f t="shared" si="1302"/>
        <v>32620</v>
      </c>
      <c r="X1193" s="62">
        <f t="shared" si="1303"/>
        <v>1.3426579757378236</v>
      </c>
      <c r="Y1193" s="55">
        <f t="shared" si="1304"/>
        <v>14831</v>
      </c>
      <c r="Z1193" s="55">
        <f t="shared" si="1305"/>
        <v>14583</v>
      </c>
      <c r="AA1193" s="55">
        <f t="shared" si="1306"/>
        <v>3206</v>
      </c>
      <c r="AB1193" s="35">
        <f t="shared" si="1311"/>
        <v>1</v>
      </c>
      <c r="AC1193" s="51" t="s">
        <v>366</v>
      </c>
      <c r="AD1193" s="2">
        <v>0.7</v>
      </c>
      <c r="AE1193" s="48" t="str">
        <f t="shared" si="1292"/>
        <v>85-89</v>
      </c>
      <c r="AF1193" s="45">
        <f t="shared" si="1293"/>
        <v>44034</v>
      </c>
      <c r="AG1193" s="45">
        <f t="shared" si="1294"/>
        <v>40546</v>
      </c>
      <c r="AH1193" s="45">
        <f t="shared" si="1295"/>
        <v>39819</v>
      </c>
      <c r="AI1193" s="46">
        <f t="shared" si="1307"/>
        <v>727</v>
      </c>
      <c r="AJ1193" s="1">
        <f t="shared" si="1296"/>
        <v>14831</v>
      </c>
      <c r="AK1193" s="1">
        <f t="shared" si="1297"/>
        <v>14583</v>
      </c>
      <c r="AL1193" s="35"/>
      <c r="AM1193" s="35"/>
      <c r="AN1193" s="35"/>
      <c r="AO1193" s="35"/>
      <c r="AP1193" s="35"/>
      <c r="AQ1193" s="35"/>
    </row>
    <row r="1194" spans="1:43" ht="15" thickBot="1" x14ac:dyDescent="0.4">
      <c r="A1194" s="54" t="str">
        <f t="shared" si="1308"/>
        <v>Unknown</v>
      </c>
      <c r="B1194" s="55" t="str">
        <f t="shared" si="1309"/>
        <v>NA</v>
      </c>
      <c r="C1194" s="55">
        <f t="shared" si="1287"/>
        <v>62724</v>
      </c>
      <c r="D1194" s="55" t="str">
        <f t="shared" si="1288"/>
        <v>NA</v>
      </c>
      <c r="E1194" s="55">
        <f t="shared" si="1289"/>
        <v>32718</v>
      </c>
      <c r="F1194" s="55">
        <f t="shared" si="1310"/>
        <v>8</v>
      </c>
      <c r="G1194" s="55" t="str">
        <f t="shared" si="1290"/>
        <v>NA</v>
      </c>
      <c r="H1194" s="55">
        <f t="shared" si="1291"/>
        <v>95450</v>
      </c>
      <c r="J1194" s="75" t="s">
        <v>324</v>
      </c>
      <c r="K1194" s="22">
        <v>27669</v>
      </c>
      <c r="L1194" s="22">
        <v>25719</v>
      </c>
      <c r="M1194" s="75">
        <v>93</v>
      </c>
      <c r="N1194" s="22">
        <v>25243</v>
      </c>
      <c r="O1194" s="75">
        <v>91.2</v>
      </c>
      <c r="P1194" s="22">
        <v>14660</v>
      </c>
      <c r="Q1194" s="22">
        <v>65622</v>
      </c>
      <c r="S1194" s="54" t="str">
        <f t="shared" si="1298"/>
        <v>Unknown</v>
      </c>
      <c r="T1194" s="54">
        <f t="shared" si="1299"/>
        <v>-37005</v>
      </c>
      <c r="U1194" s="54">
        <f t="shared" si="1300"/>
        <v>-7475</v>
      </c>
      <c r="V1194" s="55">
        <f>P1194-F1194</f>
        <v>14652</v>
      </c>
      <c r="W1194" s="54">
        <f t="shared" si="1302"/>
        <v>-29828</v>
      </c>
      <c r="X1194" s="58">
        <f t="shared" si="1303"/>
        <v>-3.3500814774579033</v>
      </c>
      <c r="Y1194" s="55">
        <f t="shared" si="1304"/>
        <v>-37005</v>
      </c>
      <c r="Z1194" s="55">
        <f t="shared" si="1305"/>
        <v>-7475</v>
      </c>
      <c r="AA1194" s="55">
        <f t="shared" si="1306"/>
        <v>14652</v>
      </c>
      <c r="AB1194" s="35">
        <f t="shared" si="1311"/>
        <v>1</v>
      </c>
      <c r="AC1194" s="50">
        <f>L1196/K1196</f>
        <v>0.73356985377509643</v>
      </c>
      <c r="AD1194" s="2">
        <f>AC1194/AD1193</f>
        <v>1.0479569339644235</v>
      </c>
      <c r="AE1194" s="47" t="str">
        <f t="shared" si="1292"/>
        <v>90+</v>
      </c>
      <c r="AF1194" s="45">
        <f t="shared" si="1293"/>
        <v>27669</v>
      </c>
      <c r="AG1194" s="45">
        <f t="shared" si="1294"/>
        <v>25719</v>
      </c>
      <c r="AH1194" s="45">
        <f t="shared" si="1295"/>
        <v>25243</v>
      </c>
      <c r="AI1194" s="45">
        <f t="shared" si="1307"/>
        <v>476</v>
      </c>
      <c r="AJ1194" s="1">
        <f t="shared" si="1296"/>
        <v>-37005</v>
      </c>
      <c r="AK1194" s="1">
        <f t="shared" si="1297"/>
        <v>-7475</v>
      </c>
      <c r="AL1194" s="35"/>
      <c r="AM1194" s="35"/>
      <c r="AN1194" s="35"/>
      <c r="AO1194" s="35"/>
      <c r="AP1194" s="35"/>
      <c r="AQ1194" s="35"/>
    </row>
    <row r="1195" spans="1:43" ht="15" thickBot="1" x14ac:dyDescent="0.4">
      <c r="A1195" s="54" t="str">
        <f t="shared" si="1308"/>
        <v>12+</v>
      </c>
      <c r="B1195" s="55">
        <f t="shared" si="1309"/>
        <v>3761140</v>
      </c>
      <c r="C1195" s="55">
        <f t="shared" si="1287"/>
        <v>3238496</v>
      </c>
      <c r="D1195" s="55">
        <f t="shared" si="1288"/>
        <v>86.1</v>
      </c>
      <c r="E1195" s="55">
        <f t="shared" si="1289"/>
        <v>2919408</v>
      </c>
      <c r="F1195" s="55">
        <f t="shared" si="1310"/>
        <v>210976</v>
      </c>
      <c r="G1195" s="55">
        <f t="shared" si="1290"/>
        <v>77.599999999999994</v>
      </c>
      <c r="H1195" s="55">
        <f t="shared" si="1291"/>
        <v>6368880</v>
      </c>
      <c r="J1195" s="76" t="s">
        <v>327</v>
      </c>
      <c r="K1195" s="24">
        <v>3761140</v>
      </c>
      <c r="L1195" s="24">
        <v>3243763</v>
      </c>
      <c r="M1195" s="76">
        <v>86.2</v>
      </c>
      <c r="N1195" s="24">
        <v>2928786</v>
      </c>
      <c r="O1195" s="76">
        <v>77.900000000000006</v>
      </c>
      <c r="P1195" s="24">
        <v>216581</v>
      </c>
      <c r="Q1195" s="24">
        <v>6389130</v>
      </c>
      <c r="S1195" s="57" t="str">
        <f t="shared" si="1298"/>
        <v>12+</v>
      </c>
      <c r="T1195" s="60">
        <f>L1195-C1195</f>
        <v>5267</v>
      </c>
      <c r="U1195" s="60">
        <f t="shared" si="1300"/>
        <v>9378</v>
      </c>
      <c r="V1195" s="60">
        <f>P1195-F1195</f>
        <v>5605</v>
      </c>
      <c r="W1195" s="63">
        <f t="shared" si="1302"/>
        <v>20250</v>
      </c>
      <c r="X1195" s="62">
        <f t="shared" si="1303"/>
        <v>0.4768241897519464</v>
      </c>
      <c r="Y1195" s="60">
        <f t="shared" si="1304"/>
        <v>5267</v>
      </c>
      <c r="Z1195" s="60">
        <f t="shared" si="1305"/>
        <v>9378</v>
      </c>
      <c r="AA1195" s="60">
        <f t="shared" si="1306"/>
        <v>5605</v>
      </c>
      <c r="AB1195" s="35">
        <f t="shared" si="1311"/>
        <v>1</v>
      </c>
      <c r="AC1195" s="51" t="s">
        <v>367</v>
      </c>
      <c r="AD1195" s="2">
        <v>0.7</v>
      </c>
      <c r="AE1195" s="35"/>
      <c r="AF1195" s="35"/>
      <c r="AG1195" s="38"/>
      <c r="AH1195" s="35"/>
      <c r="AI1195" s="35"/>
      <c r="AJ1195" s="35"/>
      <c r="AK1195" s="35"/>
      <c r="AL1195" s="35"/>
      <c r="AM1195" s="35"/>
      <c r="AN1195" s="35"/>
      <c r="AO1195" s="35"/>
      <c r="AP1195" s="35"/>
      <c r="AQ1195" s="35"/>
    </row>
    <row r="1196" spans="1:43" x14ac:dyDescent="0.35">
      <c r="A1196" s="54" t="str">
        <f t="shared" si="1308"/>
        <v>ALL</v>
      </c>
      <c r="B1196" s="55">
        <f t="shared" si="1309"/>
        <v>4421887</v>
      </c>
      <c r="C1196" s="55">
        <f t="shared" si="1287"/>
        <v>3238496</v>
      </c>
      <c r="D1196" s="55">
        <f t="shared" si="1288"/>
        <v>73.2</v>
      </c>
      <c r="E1196" s="55">
        <f t="shared" si="1289"/>
        <v>2919408</v>
      </c>
      <c r="F1196" s="55">
        <f t="shared" si="1310"/>
        <v>210976</v>
      </c>
      <c r="G1196" s="55">
        <f t="shared" si="1290"/>
        <v>66</v>
      </c>
      <c r="H1196" s="55">
        <f t="shared" si="1291"/>
        <v>6368880</v>
      </c>
      <c r="J1196" s="75" t="s">
        <v>328</v>
      </c>
      <c r="K1196" s="22">
        <v>4421887</v>
      </c>
      <c r="L1196" s="22">
        <v>3243763</v>
      </c>
      <c r="M1196" s="75">
        <v>73.400000000000006</v>
      </c>
      <c r="N1196" s="22">
        <v>2928786</v>
      </c>
      <c r="O1196" s="75">
        <v>66.2</v>
      </c>
      <c r="P1196" s="22">
        <v>216581</v>
      </c>
      <c r="Q1196" s="22">
        <v>6389130</v>
      </c>
      <c r="S1196" s="54" t="str">
        <f t="shared" si="1298"/>
        <v>ALL</v>
      </c>
      <c r="T1196" s="60">
        <f t="shared" ref="T1196" si="1313">L1196-C1196</f>
        <v>5267</v>
      </c>
      <c r="U1196" s="60">
        <f t="shared" si="1300"/>
        <v>9378</v>
      </c>
      <c r="V1196" s="60">
        <f>P1196-F1196</f>
        <v>5605</v>
      </c>
      <c r="W1196" s="63">
        <f t="shared" si="1302"/>
        <v>20250</v>
      </c>
      <c r="X1196" s="58">
        <f t="shared" si="1303"/>
        <v>0.4768241897519464</v>
      </c>
      <c r="Y1196" s="60">
        <f t="shared" si="1304"/>
        <v>5267</v>
      </c>
      <c r="Z1196" s="60">
        <f t="shared" si="1305"/>
        <v>9378</v>
      </c>
      <c r="AA1196" s="60">
        <f t="shared" si="1306"/>
        <v>5605</v>
      </c>
      <c r="AB1196" s="35">
        <f t="shared" si="1311"/>
        <v>1</v>
      </c>
      <c r="AC1196" s="50">
        <f>N1196/K1196</f>
        <v>0.66233849937820666</v>
      </c>
      <c r="AD1196" s="2">
        <f>AC1196/AD1195</f>
        <v>0.94619785625458097</v>
      </c>
      <c r="AE1196" s="35"/>
      <c r="AF1196" s="35"/>
      <c r="AG1196" s="2">
        <f>T1195/L1195</f>
        <v>1.6237314501706813E-3</v>
      </c>
      <c r="AH1196" s="2">
        <f>U1195/N1195</f>
        <v>3.2020092966847016E-3</v>
      </c>
      <c r="AI1196" s="2">
        <f>W1195/Q1195</f>
        <v>3.169445605270201E-3</v>
      </c>
      <c r="AJ1196" s="35"/>
      <c r="AK1196" s="35"/>
      <c r="AL1196" s="35"/>
      <c r="AM1196" s="35"/>
      <c r="AN1196" s="35"/>
      <c r="AO1196" s="35"/>
      <c r="AP1196" s="35"/>
      <c r="AQ1196" s="35"/>
    </row>
    <row r="1197" spans="1:43" s="35" customFormat="1" x14ac:dyDescent="0.35">
      <c r="A1197" s="110">
        <f>J1174</f>
        <v>44488</v>
      </c>
      <c r="B1197" s="110"/>
      <c r="C1197" s="110"/>
      <c r="D1197" s="110"/>
      <c r="E1197" s="110"/>
      <c r="F1197" s="110"/>
      <c r="G1197" s="110"/>
      <c r="H1197" s="110"/>
      <c r="J1197" s="109">
        <v>44490</v>
      </c>
      <c r="K1197" s="109"/>
      <c r="L1197" s="109"/>
      <c r="M1197" s="109"/>
      <c r="N1197" s="109"/>
      <c r="O1197" s="109"/>
      <c r="P1197" s="109"/>
      <c r="Q1197" s="109"/>
      <c r="S1197" s="111" t="str">
        <f>"Change " &amp; TEXT(A1197,"DDDD MMM DD, YYYY") &amp; " -  " &amp;TEXT(J1197,"DDDD MMM DD, YYYY")</f>
        <v>Change Tuesday Oct 19, 2021 -  Thursday Oct 21, 2021</v>
      </c>
      <c r="T1197" s="111"/>
      <c r="U1197" s="111"/>
      <c r="V1197" s="111"/>
      <c r="W1197" s="111"/>
      <c r="X1197" s="111"/>
      <c r="Y1197" s="111"/>
      <c r="Z1197" s="111"/>
      <c r="AA1197" s="88"/>
      <c r="AC1197" s="65">
        <f>J1197</f>
        <v>44490</v>
      </c>
    </row>
    <row r="1198" spans="1:43" s="35" customFormat="1" ht="36" thickBot="1" x14ac:dyDescent="0.4">
      <c r="A1198" s="53" t="str">
        <f>J1175</f>
        <v>Age group</v>
      </c>
      <c r="B1198" s="53" t="str">
        <f t="shared" ref="B1198" si="1314">K1175</f>
        <v>Population</v>
      </c>
      <c r="C1198" s="53" t="str">
        <f t="shared" ref="C1198:C1217" si="1315">L1175</f>
        <v>At least 1 dose</v>
      </c>
      <c r="D1198" s="53" t="str">
        <f t="shared" ref="D1198:D1217" si="1316">M1175</f>
        <v>% of population with at least 1 dose</v>
      </c>
      <c r="E1198" s="53" t="str">
        <f t="shared" ref="E1198:E1217" si="1317">N1175</f>
        <v>2 doses</v>
      </c>
      <c r="F1198" s="53" t="str">
        <f>P1175</f>
        <v>3 doses</v>
      </c>
      <c r="G1198" s="53" t="str">
        <f t="shared" ref="G1198:G1217" si="1318">O1175</f>
        <v>% of population fully vaccinated</v>
      </c>
      <c r="H1198" s="53" t="str">
        <f t="shared" ref="H1198:H1217" si="1319">Q1175</f>
        <v>Total administered</v>
      </c>
      <c r="J1198" s="25" t="s">
        <v>305</v>
      </c>
      <c r="K1198" s="25" t="s">
        <v>2</v>
      </c>
      <c r="L1198" s="25" t="s">
        <v>368</v>
      </c>
      <c r="M1198" s="25" t="s">
        <v>306</v>
      </c>
      <c r="N1198" s="25" t="s">
        <v>369</v>
      </c>
      <c r="O1198" s="25" t="s">
        <v>307</v>
      </c>
      <c r="P1198" s="25" t="s">
        <v>389</v>
      </c>
      <c r="Q1198" s="25" t="s">
        <v>304</v>
      </c>
      <c r="S1198" s="53" t="s">
        <v>305</v>
      </c>
      <c r="T1198" s="53" t="s">
        <v>302</v>
      </c>
      <c r="U1198" s="53" t="s">
        <v>303</v>
      </c>
      <c r="V1198" s="53" t="s">
        <v>390</v>
      </c>
      <c r="W1198" s="53" t="s">
        <v>304</v>
      </c>
      <c r="X1198" s="53" t="s">
        <v>335</v>
      </c>
      <c r="Y1198" s="53" t="s">
        <v>336</v>
      </c>
      <c r="Z1198" s="53" t="s">
        <v>337</v>
      </c>
      <c r="AA1198" s="53" t="s">
        <v>391</v>
      </c>
      <c r="AC1198" s="49" t="s">
        <v>365</v>
      </c>
      <c r="AD1198" s="64"/>
      <c r="AE1198" s="47" t="str">
        <f t="shared" ref="AE1198:AE1217" si="1320">J1198</f>
        <v>Age group</v>
      </c>
      <c r="AF1198" s="47" t="str">
        <f t="shared" ref="AF1198:AF1217" si="1321">K1198</f>
        <v>Population</v>
      </c>
      <c r="AG1198" s="47" t="str">
        <f t="shared" ref="AG1198:AG1217" si="1322">L1198</f>
        <v>At least 1 dose</v>
      </c>
      <c r="AH1198" s="47" t="str">
        <f t="shared" ref="AH1198:AH1217" si="1323">N1198</f>
        <v>2 doses</v>
      </c>
      <c r="AI1198" s="47" t="s">
        <v>334</v>
      </c>
      <c r="AJ1198" s="47" t="str">
        <f t="shared" ref="AJ1198:AJ1217" si="1324">T1198</f>
        <v>Dose 1</v>
      </c>
      <c r="AK1198" s="47" t="str">
        <f t="shared" ref="AK1198:AK1217" si="1325">U1198</f>
        <v>Dose 2</v>
      </c>
    </row>
    <row r="1199" spans="1:43" s="35" customFormat="1" ht="15" thickBot="1" x14ac:dyDescent="0.4">
      <c r="A1199" s="54" t="str">
        <f>J1176</f>
        <v>00-04</v>
      </c>
      <c r="B1199" s="55">
        <f>K1176</f>
        <v>269163</v>
      </c>
      <c r="C1199" s="55">
        <f t="shared" si="1315"/>
        <v>0</v>
      </c>
      <c r="D1199" s="55">
        <f t="shared" si="1316"/>
        <v>0</v>
      </c>
      <c r="E1199" s="55">
        <f t="shared" si="1317"/>
        <v>0</v>
      </c>
      <c r="F1199" s="55">
        <f>P1176</f>
        <v>0</v>
      </c>
      <c r="G1199" s="55">
        <f t="shared" si="1318"/>
        <v>0</v>
      </c>
      <c r="H1199" s="55">
        <f t="shared" si="1319"/>
        <v>0</v>
      </c>
      <c r="J1199" s="102" t="s">
        <v>398</v>
      </c>
      <c r="K1199" s="22">
        <v>269163</v>
      </c>
      <c r="L1199" s="75">
        <v>0</v>
      </c>
      <c r="M1199" s="75">
        <v>0</v>
      </c>
      <c r="N1199" s="75">
        <v>0</v>
      </c>
      <c r="O1199" s="75">
        <v>0</v>
      </c>
      <c r="P1199" s="75">
        <v>0</v>
      </c>
      <c r="Q1199" s="75">
        <v>0</v>
      </c>
      <c r="S1199" s="54" t="str">
        <f t="shared" ref="S1199:S1220" si="1326">A1199</f>
        <v>00-04</v>
      </c>
      <c r="T1199" s="55">
        <f t="shared" ref="T1199:T1217" si="1327">L1199-C1199</f>
        <v>0</v>
      </c>
      <c r="U1199" s="55">
        <f t="shared" ref="U1199:U1220" si="1328">N1199-E1199</f>
        <v>0</v>
      </c>
      <c r="V1199" s="55">
        <f t="shared" ref="V1199" si="1329">P1199-F1199</f>
        <v>0</v>
      </c>
      <c r="W1199" s="55">
        <f t="shared" ref="W1199:W1220" si="1330">Q1199-H1199</f>
        <v>0</v>
      </c>
      <c r="X1199" s="58">
        <f t="shared" ref="X1199:X1220" si="1331">T1199/T$299</f>
        <v>0</v>
      </c>
      <c r="Y1199" s="55">
        <f t="shared" ref="Y1199:Y1220" si="1332">T1199/$AB1199</f>
        <v>0</v>
      </c>
      <c r="Z1199" s="55">
        <f t="shared" ref="Z1199:Z1220" si="1333">U1199/$AB1199</f>
        <v>0</v>
      </c>
      <c r="AA1199" s="55">
        <f t="shared" ref="AA1199:AA1220" si="1334">V1199/$AB1199</f>
        <v>0</v>
      </c>
      <c r="AB1199" s="35">
        <f>IF(DATEDIF(A1197,J1197,"D")&lt;1,1,DATEDIF(A1197,J1197,"D"))</f>
        <v>2</v>
      </c>
      <c r="AC1199" s="51" t="s">
        <v>366</v>
      </c>
      <c r="AD1199" s="2">
        <v>0.7</v>
      </c>
      <c r="AE1199" s="47" t="str">
        <f t="shared" si="1320"/>
        <v>00-04</v>
      </c>
      <c r="AF1199" s="45">
        <f t="shared" si="1321"/>
        <v>269163</v>
      </c>
      <c r="AG1199" s="45">
        <f t="shared" si="1322"/>
        <v>0</v>
      </c>
      <c r="AH1199" s="45">
        <f t="shared" si="1323"/>
        <v>0</v>
      </c>
      <c r="AI1199" s="45">
        <f t="shared" ref="AI1199:AI1217" si="1335">AG1199-AH1199</f>
        <v>0</v>
      </c>
      <c r="AJ1199" s="1">
        <f t="shared" si="1324"/>
        <v>0</v>
      </c>
      <c r="AK1199" s="1">
        <f t="shared" si="1325"/>
        <v>0</v>
      </c>
    </row>
    <row r="1200" spans="1:43" s="35" customFormat="1" ht="15" thickBot="1" x14ac:dyDescent="0.4">
      <c r="A1200" s="54" t="str">
        <f t="shared" ref="A1200:A1217" si="1336">J1177</f>
        <v>05-11</v>
      </c>
      <c r="B1200" s="55">
        <f t="shared" ref="B1200:B1217" si="1337">K1177</f>
        <v>391584</v>
      </c>
      <c r="C1200" s="60">
        <f t="shared" si="1315"/>
        <v>0</v>
      </c>
      <c r="D1200" s="55">
        <f t="shared" si="1316"/>
        <v>0</v>
      </c>
      <c r="E1200" s="60">
        <f t="shared" si="1317"/>
        <v>0</v>
      </c>
      <c r="F1200" s="55">
        <f t="shared" ref="F1200:F1217" si="1338">P1177</f>
        <v>0</v>
      </c>
      <c r="G1200" s="55">
        <f t="shared" si="1318"/>
        <v>0</v>
      </c>
      <c r="H1200" s="55">
        <f t="shared" si="1319"/>
        <v>0</v>
      </c>
      <c r="J1200" s="104" t="s">
        <v>399</v>
      </c>
      <c r="K1200" s="24">
        <v>391584</v>
      </c>
      <c r="L1200" s="76">
        <v>0</v>
      </c>
      <c r="M1200" s="76">
        <v>0</v>
      </c>
      <c r="N1200" s="76">
        <v>0</v>
      </c>
      <c r="O1200" s="76">
        <v>0</v>
      </c>
      <c r="P1200" s="76">
        <v>0</v>
      </c>
      <c r="Q1200" s="76">
        <v>0</v>
      </c>
      <c r="S1200" s="59" t="str">
        <f t="shared" si="1326"/>
        <v>05-11</v>
      </c>
      <c r="T1200" s="60">
        <f t="shared" si="1327"/>
        <v>0</v>
      </c>
      <c r="U1200" s="60">
        <f t="shared" si="1328"/>
        <v>0</v>
      </c>
      <c r="V1200" s="60">
        <f>P1200-F1200</f>
        <v>0</v>
      </c>
      <c r="W1200" s="60">
        <f t="shared" si="1330"/>
        <v>0</v>
      </c>
      <c r="X1200" s="61">
        <f t="shared" si="1331"/>
        <v>0</v>
      </c>
      <c r="Y1200" s="60">
        <f t="shared" si="1332"/>
        <v>0</v>
      </c>
      <c r="Z1200" s="60">
        <f t="shared" si="1333"/>
        <v>0</v>
      </c>
      <c r="AA1200" s="60">
        <f t="shared" si="1334"/>
        <v>0</v>
      </c>
      <c r="AB1200" s="35">
        <f>AB1199</f>
        <v>2</v>
      </c>
      <c r="AC1200" s="50">
        <f>C1219/B1219</f>
        <v>0.86244144062704398</v>
      </c>
      <c r="AD1200" s="2">
        <f>AC1200/AD1199</f>
        <v>1.2320592008957771</v>
      </c>
      <c r="AE1200" s="47" t="str">
        <f t="shared" si="1320"/>
        <v>05-11</v>
      </c>
      <c r="AF1200" s="45">
        <f t="shared" si="1321"/>
        <v>391584</v>
      </c>
      <c r="AG1200" s="45">
        <f t="shared" si="1322"/>
        <v>0</v>
      </c>
      <c r="AH1200" s="45">
        <f t="shared" si="1323"/>
        <v>0</v>
      </c>
      <c r="AI1200" s="45">
        <f t="shared" si="1335"/>
        <v>0</v>
      </c>
      <c r="AJ1200" s="1">
        <f t="shared" si="1324"/>
        <v>0</v>
      </c>
      <c r="AK1200" s="1">
        <f t="shared" si="1325"/>
        <v>0</v>
      </c>
      <c r="AM1200" s="112" t="s">
        <v>397</v>
      </c>
      <c r="AN1200" s="112"/>
      <c r="AO1200" s="112"/>
      <c r="AP1200" s="112"/>
      <c r="AQ1200" s="112"/>
    </row>
    <row r="1201" spans="1:43" s="35" customFormat="1" ht="15" thickBot="1" x14ac:dyDescent="0.4">
      <c r="A1201" s="54" t="str">
        <f t="shared" si="1336"/>
        <v>12-15</v>
      </c>
      <c r="B1201" s="55">
        <f t="shared" si="1337"/>
        <v>162530</v>
      </c>
      <c r="C1201" s="60">
        <f t="shared" si="1315"/>
        <v>129853</v>
      </c>
      <c r="D1201" s="55">
        <f t="shared" si="1316"/>
        <v>79.900000000000006</v>
      </c>
      <c r="E1201" s="60">
        <f t="shared" si="1317"/>
        <v>110978</v>
      </c>
      <c r="F1201" s="55">
        <f t="shared" si="1338"/>
        <v>143</v>
      </c>
      <c r="G1201" s="55">
        <f t="shared" si="1318"/>
        <v>68.3</v>
      </c>
      <c r="H1201" s="55">
        <f t="shared" si="1319"/>
        <v>240974</v>
      </c>
      <c r="J1201" s="104" t="s">
        <v>400</v>
      </c>
      <c r="K1201" s="22">
        <v>162530</v>
      </c>
      <c r="L1201" s="22">
        <v>130240</v>
      </c>
      <c r="M1201" s="75">
        <v>80.099999999999994</v>
      </c>
      <c r="N1201" s="22">
        <v>111949</v>
      </c>
      <c r="O1201" s="75">
        <v>68.900000000000006</v>
      </c>
      <c r="P1201" s="75">
        <v>147</v>
      </c>
      <c r="Q1201" s="22">
        <v>242336</v>
      </c>
      <c r="S1201" s="54" t="str">
        <f t="shared" si="1326"/>
        <v>12-15</v>
      </c>
      <c r="T1201" s="60">
        <f t="shared" si="1327"/>
        <v>387</v>
      </c>
      <c r="U1201" s="60">
        <f t="shared" si="1328"/>
        <v>971</v>
      </c>
      <c r="V1201" s="60">
        <f>P1201-F1201</f>
        <v>4</v>
      </c>
      <c r="W1201" s="60">
        <f t="shared" si="1330"/>
        <v>1362</v>
      </c>
      <c r="X1201" s="61">
        <f t="shared" si="1331"/>
        <v>3.5035306898424767E-2</v>
      </c>
      <c r="Y1201" s="60">
        <f t="shared" si="1332"/>
        <v>193.5</v>
      </c>
      <c r="Z1201" s="60">
        <f t="shared" si="1333"/>
        <v>485.5</v>
      </c>
      <c r="AA1201" s="60">
        <f t="shared" si="1334"/>
        <v>2</v>
      </c>
      <c r="AB1201" s="35">
        <f t="shared" ref="AB1201:AB1220" si="1339">AB1200</f>
        <v>2</v>
      </c>
      <c r="AC1201" s="52" t="s">
        <v>367</v>
      </c>
      <c r="AD1201" s="2">
        <v>0.7</v>
      </c>
      <c r="AE1201" s="47" t="str">
        <f t="shared" si="1320"/>
        <v>12-15</v>
      </c>
      <c r="AF1201" s="45">
        <f t="shared" si="1321"/>
        <v>162530</v>
      </c>
      <c r="AG1201" s="45">
        <f t="shared" si="1322"/>
        <v>130240</v>
      </c>
      <c r="AH1201" s="45">
        <f t="shared" si="1323"/>
        <v>111949</v>
      </c>
      <c r="AI1201" s="45">
        <f t="shared" si="1335"/>
        <v>18291</v>
      </c>
      <c r="AJ1201" s="1">
        <f t="shared" si="1324"/>
        <v>387</v>
      </c>
      <c r="AK1201" s="1">
        <f t="shared" si="1325"/>
        <v>971</v>
      </c>
      <c r="AM1201" s="33"/>
      <c r="AN1201" s="96" t="s">
        <v>393</v>
      </c>
      <c r="AO1201" s="96" t="s">
        <v>395</v>
      </c>
      <c r="AP1201" s="96" t="s">
        <v>394</v>
      </c>
      <c r="AQ1201" s="96" t="s">
        <v>290</v>
      </c>
    </row>
    <row r="1202" spans="1:43" s="35" customFormat="1" ht="15" thickBot="1" x14ac:dyDescent="0.4">
      <c r="A1202" s="54" t="str">
        <f t="shared" si="1336"/>
        <v>15-19</v>
      </c>
      <c r="B1202" s="55">
        <f t="shared" si="1337"/>
        <v>256743</v>
      </c>
      <c r="C1202" s="55">
        <f t="shared" si="1315"/>
        <v>207212</v>
      </c>
      <c r="D1202" s="55">
        <f t="shared" si="1316"/>
        <v>80.7</v>
      </c>
      <c r="E1202" s="55">
        <f t="shared" si="1317"/>
        <v>179407</v>
      </c>
      <c r="F1202" s="55">
        <f t="shared" si="1338"/>
        <v>396</v>
      </c>
      <c r="G1202" s="55">
        <f t="shared" si="1318"/>
        <v>69.900000000000006</v>
      </c>
      <c r="H1202" s="55">
        <f t="shared" si="1319"/>
        <v>387015</v>
      </c>
      <c r="J1202" s="105" t="s">
        <v>309</v>
      </c>
      <c r="K1202" s="24">
        <v>256743</v>
      </c>
      <c r="L1202" s="24">
        <v>207821</v>
      </c>
      <c r="M1202" s="76">
        <v>81</v>
      </c>
      <c r="N1202" s="24">
        <v>180915</v>
      </c>
      <c r="O1202" s="76">
        <v>70.5</v>
      </c>
      <c r="P1202" s="76">
        <v>409</v>
      </c>
      <c r="Q1202" s="24">
        <v>389145</v>
      </c>
      <c r="S1202" s="57" t="str">
        <f t="shared" si="1326"/>
        <v>15-19</v>
      </c>
      <c r="T1202" s="56">
        <f t="shared" si="1327"/>
        <v>609</v>
      </c>
      <c r="U1202" s="56">
        <f t="shared" si="1328"/>
        <v>1508</v>
      </c>
      <c r="V1202" s="55">
        <f t="shared" ref="V1202:V1216" si="1340">P1202-F1202</f>
        <v>13</v>
      </c>
      <c r="W1202" s="56">
        <f t="shared" si="1330"/>
        <v>2130</v>
      </c>
      <c r="X1202" s="62">
        <f t="shared" si="1331"/>
        <v>5.5133079847908745E-2</v>
      </c>
      <c r="Y1202" s="55">
        <f t="shared" si="1332"/>
        <v>304.5</v>
      </c>
      <c r="Z1202" s="55">
        <f t="shared" si="1333"/>
        <v>754</v>
      </c>
      <c r="AA1202" s="55">
        <f t="shared" si="1334"/>
        <v>6.5</v>
      </c>
      <c r="AB1202" s="35">
        <f t="shared" si="1339"/>
        <v>2</v>
      </c>
      <c r="AC1202" s="50">
        <f>E1219/B1219</f>
        <v>0.77869635270157456</v>
      </c>
      <c r="AD1202" s="2">
        <f>AC1202/AD1201</f>
        <v>1.1124233610022494</v>
      </c>
      <c r="AE1202" s="47" t="str">
        <f t="shared" si="1320"/>
        <v>15-19</v>
      </c>
      <c r="AF1202" s="45">
        <f t="shared" si="1321"/>
        <v>256743</v>
      </c>
      <c r="AG1202" s="45">
        <f t="shared" si="1322"/>
        <v>207821</v>
      </c>
      <c r="AH1202" s="45">
        <f t="shared" si="1323"/>
        <v>180915</v>
      </c>
      <c r="AI1202" s="45">
        <f t="shared" si="1335"/>
        <v>26906</v>
      </c>
      <c r="AJ1202" s="1">
        <f t="shared" si="1324"/>
        <v>609</v>
      </c>
      <c r="AK1202" s="1">
        <f t="shared" si="1325"/>
        <v>1508</v>
      </c>
      <c r="AM1202" s="97" t="s">
        <v>329</v>
      </c>
      <c r="AN1202" s="94">
        <f>L1201-L1178</f>
        <v>387</v>
      </c>
      <c r="AO1202" s="94">
        <f>N1200-N1177</f>
        <v>0</v>
      </c>
      <c r="AP1202" s="95">
        <f>P1200-P1177</f>
        <v>0</v>
      </c>
      <c r="AQ1202" s="94">
        <f>SUM(AN1202:AP1202)</f>
        <v>387</v>
      </c>
    </row>
    <row r="1203" spans="1:43" s="35" customFormat="1" ht="15" thickBot="1" x14ac:dyDescent="0.4">
      <c r="A1203" s="54" t="str">
        <f t="shared" si="1336"/>
        <v>20-24</v>
      </c>
      <c r="B1203" s="55">
        <f t="shared" si="1337"/>
        <v>277328</v>
      </c>
      <c r="C1203" s="55">
        <f t="shared" si="1315"/>
        <v>219389</v>
      </c>
      <c r="D1203" s="55">
        <f t="shared" si="1316"/>
        <v>79.099999999999994</v>
      </c>
      <c r="E1203" s="55">
        <f t="shared" si="1317"/>
        <v>184897</v>
      </c>
      <c r="F1203" s="55">
        <f t="shared" si="1338"/>
        <v>704</v>
      </c>
      <c r="G1203" s="55">
        <f t="shared" si="1318"/>
        <v>66.7</v>
      </c>
      <c r="H1203" s="55">
        <f t="shared" si="1319"/>
        <v>404990</v>
      </c>
      <c r="J1203" s="75" t="s">
        <v>310</v>
      </c>
      <c r="K1203" s="22">
        <v>277328</v>
      </c>
      <c r="L1203" s="22">
        <v>220147</v>
      </c>
      <c r="M1203" s="75">
        <v>79.400000000000006</v>
      </c>
      <c r="N1203" s="22">
        <v>186789</v>
      </c>
      <c r="O1203" s="75">
        <v>67.3</v>
      </c>
      <c r="P1203" s="75">
        <v>729</v>
      </c>
      <c r="Q1203" s="22">
        <v>407665</v>
      </c>
      <c r="S1203" s="54" t="str">
        <f t="shared" si="1326"/>
        <v>20-24</v>
      </c>
      <c r="T1203" s="55">
        <f t="shared" si="1327"/>
        <v>758</v>
      </c>
      <c r="U1203" s="55">
        <f t="shared" si="1328"/>
        <v>1892</v>
      </c>
      <c r="V1203" s="55">
        <f t="shared" si="1340"/>
        <v>25</v>
      </c>
      <c r="W1203" s="55">
        <f t="shared" si="1330"/>
        <v>2675</v>
      </c>
      <c r="X1203" s="58">
        <f t="shared" si="1331"/>
        <v>6.8622125656346192E-2</v>
      </c>
      <c r="Y1203" s="55">
        <f t="shared" si="1332"/>
        <v>379</v>
      </c>
      <c r="Z1203" s="55">
        <f t="shared" si="1333"/>
        <v>946</v>
      </c>
      <c r="AA1203" s="55">
        <f t="shared" si="1334"/>
        <v>12.5</v>
      </c>
      <c r="AB1203" s="35">
        <f t="shared" si="1339"/>
        <v>2</v>
      </c>
      <c r="AC1203" s="49" t="s">
        <v>363</v>
      </c>
      <c r="AE1203" s="47" t="str">
        <f t="shared" si="1320"/>
        <v>20-24</v>
      </c>
      <c r="AF1203" s="45">
        <f t="shared" si="1321"/>
        <v>277328</v>
      </c>
      <c r="AG1203" s="45">
        <f t="shared" si="1322"/>
        <v>220147</v>
      </c>
      <c r="AH1203" s="45">
        <f t="shared" si="1323"/>
        <v>186789</v>
      </c>
      <c r="AI1203" s="45">
        <f t="shared" si="1335"/>
        <v>33358</v>
      </c>
      <c r="AJ1203" s="1">
        <f t="shared" si="1324"/>
        <v>758</v>
      </c>
      <c r="AK1203" s="1">
        <f t="shared" si="1325"/>
        <v>1892</v>
      </c>
      <c r="AM1203" s="98" t="s">
        <v>309</v>
      </c>
      <c r="AN1203" s="93">
        <f>L1202-L1179</f>
        <v>609</v>
      </c>
      <c r="AO1203" s="93">
        <f>N1201-N1178</f>
        <v>971</v>
      </c>
      <c r="AP1203" s="33">
        <f>P1201-P1178</f>
        <v>4</v>
      </c>
      <c r="AQ1203" s="93">
        <f>SUM(AN1203:AP1203)</f>
        <v>1584</v>
      </c>
    </row>
    <row r="1204" spans="1:43" s="35" customFormat="1" ht="15" thickBot="1" x14ac:dyDescent="0.4">
      <c r="A1204" s="54" t="str">
        <f t="shared" si="1336"/>
        <v>25-29</v>
      </c>
      <c r="B1204" s="55">
        <f t="shared" si="1337"/>
        <v>314508</v>
      </c>
      <c r="C1204" s="55">
        <f t="shared" si="1315"/>
        <v>239514</v>
      </c>
      <c r="D1204" s="55">
        <f t="shared" si="1316"/>
        <v>76.2</v>
      </c>
      <c r="E1204" s="55">
        <f t="shared" si="1317"/>
        <v>204342</v>
      </c>
      <c r="F1204" s="55">
        <f t="shared" si="1338"/>
        <v>1062</v>
      </c>
      <c r="G1204" s="55">
        <f t="shared" si="1318"/>
        <v>65</v>
      </c>
      <c r="H1204" s="55">
        <f t="shared" si="1319"/>
        <v>444918</v>
      </c>
      <c r="J1204" s="76" t="s">
        <v>311</v>
      </c>
      <c r="K1204" s="24">
        <v>314508</v>
      </c>
      <c r="L1204" s="24">
        <v>240328</v>
      </c>
      <c r="M1204" s="76">
        <v>76.400000000000006</v>
      </c>
      <c r="N1204" s="24">
        <v>206320</v>
      </c>
      <c r="O1204" s="76">
        <v>65.599999999999994</v>
      </c>
      <c r="P1204" s="24">
        <v>1098</v>
      </c>
      <c r="Q1204" s="24">
        <v>447746</v>
      </c>
      <c r="S1204" s="57" t="str">
        <f t="shared" si="1326"/>
        <v>25-29</v>
      </c>
      <c r="T1204" s="56">
        <f t="shared" si="1327"/>
        <v>814</v>
      </c>
      <c r="U1204" s="56">
        <f t="shared" si="1328"/>
        <v>1978</v>
      </c>
      <c r="V1204" s="55">
        <f t="shared" si="1340"/>
        <v>36</v>
      </c>
      <c r="W1204" s="56">
        <f t="shared" si="1330"/>
        <v>2828</v>
      </c>
      <c r="X1204" s="62">
        <f t="shared" si="1331"/>
        <v>7.3691834148107913E-2</v>
      </c>
      <c r="Y1204" s="55">
        <f t="shared" si="1332"/>
        <v>407</v>
      </c>
      <c r="Z1204" s="55">
        <f t="shared" si="1333"/>
        <v>989</v>
      </c>
      <c r="AA1204" s="55">
        <f t="shared" si="1334"/>
        <v>18</v>
      </c>
      <c r="AB1204" s="35">
        <f t="shared" si="1339"/>
        <v>2</v>
      </c>
      <c r="AC1204" s="51" t="s">
        <v>366</v>
      </c>
      <c r="AD1204" s="2">
        <v>0.7</v>
      </c>
      <c r="AE1204" s="47" t="str">
        <f t="shared" si="1320"/>
        <v>25-29</v>
      </c>
      <c r="AF1204" s="45">
        <f t="shared" si="1321"/>
        <v>314508</v>
      </c>
      <c r="AG1204" s="45">
        <f t="shared" si="1322"/>
        <v>240328</v>
      </c>
      <c r="AH1204" s="45">
        <f t="shared" si="1323"/>
        <v>206320</v>
      </c>
      <c r="AI1204" s="45">
        <f t="shared" si="1335"/>
        <v>34008</v>
      </c>
      <c r="AJ1204" s="1">
        <f t="shared" si="1324"/>
        <v>814</v>
      </c>
      <c r="AK1204" s="1">
        <f t="shared" si="1325"/>
        <v>1978</v>
      </c>
      <c r="AM1204" s="99" t="s">
        <v>396</v>
      </c>
      <c r="AN1204" s="94">
        <f>L1220-L1196</f>
        <v>6433</v>
      </c>
      <c r="AO1204" s="94">
        <f>N1220-N1196</f>
        <v>16926</v>
      </c>
      <c r="AP1204" s="94">
        <f>P1220-P1196</f>
        <v>11699</v>
      </c>
      <c r="AQ1204" s="94">
        <f>SUM(AN1204:AP1204)</f>
        <v>35058</v>
      </c>
    </row>
    <row r="1205" spans="1:43" s="35" customFormat="1" ht="15" thickBot="1" x14ac:dyDescent="0.4">
      <c r="A1205" s="54" t="str">
        <f t="shared" si="1336"/>
        <v>30-34</v>
      </c>
      <c r="B1205" s="55">
        <f t="shared" si="1337"/>
        <v>356228</v>
      </c>
      <c r="C1205" s="55">
        <f t="shared" si="1315"/>
        <v>278038</v>
      </c>
      <c r="D1205" s="55">
        <f t="shared" si="1316"/>
        <v>78</v>
      </c>
      <c r="E1205" s="55">
        <f t="shared" si="1317"/>
        <v>242427</v>
      </c>
      <c r="F1205" s="55">
        <f t="shared" si="1338"/>
        <v>1730</v>
      </c>
      <c r="G1205" s="55">
        <f t="shared" si="1318"/>
        <v>68</v>
      </c>
      <c r="H1205" s="55">
        <f t="shared" si="1319"/>
        <v>522195</v>
      </c>
      <c r="J1205" s="75" t="s">
        <v>312</v>
      </c>
      <c r="K1205" s="22">
        <v>356228</v>
      </c>
      <c r="L1205" s="22">
        <v>278879</v>
      </c>
      <c r="M1205" s="75">
        <v>78.3</v>
      </c>
      <c r="N1205" s="22">
        <v>244517</v>
      </c>
      <c r="O1205" s="75">
        <v>68.599999999999994</v>
      </c>
      <c r="P1205" s="22">
        <v>1764</v>
      </c>
      <c r="Q1205" s="22">
        <v>525160</v>
      </c>
      <c r="S1205" s="54" t="str">
        <f t="shared" si="1326"/>
        <v>30-34</v>
      </c>
      <c r="T1205" s="55">
        <f t="shared" si="1327"/>
        <v>841</v>
      </c>
      <c r="U1205" s="55">
        <f t="shared" si="1328"/>
        <v>2090</v>
      </c>
      <c r="V1205" s="55">
        <f t="shared" si="1340"/>
        <v>34</v>
      </c>
      <c r="W1205" s="55">
        <f t="shared" si="1330"/>
        <v>2965</v>
      </c>
      <c r="X1205" s="58">
        <f t="shared" si="1331"/>
        <v>7.613615788520732E-2</v>
      </c>
      <c r="Y1205" s="55">
        <f t="shared" si="1332"/>
        <v>420.5</v>
      </c>
      <c r="Z1205" s="55">
        <f t="shared" si="1333"/>
        <v>1045</v>
      </c>
      <c r="AA1205" s="55">
        <f t="shared" si="1334"/>
        <v>17</v>
      </c>
      <c r="AB1205" s="35">
        <f t="shared" si="1339"/>
        <v>2</v>
      </c>
      <c r="AC1205" s="50">
        <f>C1220/B1220</f>
        <v>0.73356985377509643</v>
      </c>
      <c r="AD1205" s="2">
        <f>AC1205/AD1204</f>
        <v>1.0479569339644235</v>
      </c>
      <c r="AE1205" s="47" t="str">
        <f t="shared" si="1320"/>
        <v>30-34</v>
      </c>
      <c r="AF1205" s="45">
        <f t="shared" si="1321"/>
        <v>356228</v>
      </c>
      <c r="AG1205" s="45">
        <f t="shared" si="1322"/>
        <v>278879</v>
      </c>
      <c r="AH1205" s="45">
        <f t="shared" si="1323"/>
        <v>244517</v>
      </c>
      <c r="AI1205" s="45">
        <f t="shared" si="1335"/>
        <v>34362</v>
      </c>
      <c r="AJ1205" s="1">
        <f t="shared" si="1324"/>
        <v>841</v>
      </c>
      <c r="AK1205" s="1">
        <f t="shared" si="1325"/>
        <v>2090</v>
      </c>
    </row>
    <row r="1206" spans="1:43" s="35" customFormat="1" ht="15" thickBot="1" x14ac:dyDescent="0.4">
      <c r="A1206" s="54" t="str">
        <f t="shared" si="1336"/>
        <v>35-39</v>
      </c>
      <c r="B1206" s="55">
        <f t="shared" si="1337"/>
        <v>359302</v>
      </c>
      <c r="C1206" s="55">
        <f t="shared" si="1315"/>
        <v>293599</v>
      </c>
      <c r="D1206" s="55">
        <f t="shared" si="1316"/>
        <v>81.7</v>
      </c>
      <c r="E1206" s="55">
        <f t="shared" si="1317"/>
        <v>260994</v>
      </c>
      <c r="F1206" s="55">
        <f t="shared" si="1338"/>
        <v>2960</v>
      </c>
      <c r="G1206" s="55">
        <f t="shared" si="1318"/>
        <v>72.599999999999994</v>
      </c>
      <c r="H1206" s="55">
        <f t="shared" si="1319"/>
        <v>557553</v>
      </c>
      <c r="J1206" s="76" t="s">
        <v>313</v>
      </c>
      <c r="K1206" s="24">
        <v>359302</v>
      </c>
      <c r="L1206" s="24">
        <v>294393</v>
      </c>
      <c r="M1206" s="76">
        <v>81.900000000000006</v>
      </c>
      <c r="N1206" s="24">
        <v>263107</v>
      </c>
      <c r="O1206" s="76">
        <v>73.2</v>
      </c>
      <c r="P1206" s="24">
        <v>3024</v>
      </c>
      <c r="Q1206" s="24">
        <v>560524</v>
      </c>
      <c r="S1206" s="57" t="str">
        <f t="shared" si="1326"/>
        <v>35-39</v>
      </c>
      <c r="T1206" s="56">
        <f t="shared" si="1327"/>
        <v>794</v>
      </c>
      <c r="U1206" s="56">
        <f t="shared" si="1328"/>
        <v>2113</v>
      </c>
      <c r="V1206" s="55">
        <f t="shared" si="1340"/>
        <v>64</v>
      </c>
      <c r="W1206" s="56">
        <f t="shared" si="1330"/>
        <v>2971</v>
      </c>
      <c r="X1206" s="62">
        <f t="shared" si="1331"/>
        <v>7.1881223972478731E-2</v>
      </c>
      <c r="Y1206" s="55">
        <f t="shared" si="1332"/>
        <v>397</v>
      </c>
      <c r="Z1206" s="55">
        <f t="shared" si="1333"/>
        <v>1056.5</v>
      </c>
      <c r="AA1206" s="55">
        <f t="shared" si="1334"/>
        <v>32</v>
      </c>
      <c r="AB1206" s="35">
        <f t="shared" si="1339"/>
        <v>2</v>
      </c>
      <c r="AC1206" s="52" t="s">
        <v>367</v>
      </c>
      <c r="AD1206" s="2">
        <v>0.7</v>
      </c>
      <c r="AE1206" s="47" t="str">
        <f t="shared" si="1320"/>
        <v>35-39</v>
      </c>
      <c r="AF1206" s="45">
        <f t="shared" si="1321"/>
        <v>359302</v>
      </c>
      <c r="AG1206" s="45">
        <f t="shared" si="1322"/>
        <v>294393</v>
      </c>
      <c r="AH1206" s="45">
        <f t="shared" si="1323"/>
        <v>263107</v>
      </c>
      <c r="AI1206" s="45">
        <f t="shared" si="1335"/>
        <v>31286</v>
      </c>
      <c r="AJ1206" s="1">
        <f t="shared" si="1324"/>
        <v>794</v>
      </c>
      <c r="AK1206" s="1">
        <f t="shared" si="1325"/>
        <v>2113</v>
      </c>
    </row>
    <row r="1207" spans="1:43" s="35" customFormat="1" ht="15" thickBot="1" x14ac:dyDescent="0.4">
      <c r="A1207" s="54" t="str">
        <f t="shared" si="1336"/>
        <v>40-44</v>
      </c>
      <c r="B1207" s="55">
        <f t="shared" si="1337"/>
        <v>319889</v>
      </c>
      <c r="C1207" s="55">
        <f t="shared" si="1315"/>
        <v>269306</v>
      </c>
      <c r="D1207" s="55">
        <f t="shared" si="1316"/>
        <v>84.2</v>
      </c>
      <c r="E1207" s="55">
        <f t="shared" si="1317"/>
        <v>245019</v>
      </c>
      <c r="F1207" s="55">
        <f t="shared" si="1338"/>
        <v>14834</v>
      </c>
      <c r="G1207" s="55">
        <f t="shared" si="1318"/>
        <v>76.599999999999994</v>
      </c>
      <c r="H1207" s="55">
        <f t="shared" si="1319"/>
        <v>529159</v>
      </c>
      <c r="J1207" s="75" t="s">
        <v>314</v>
      </c>
      <c r="K1207" s="22">
        <v>319889</v>
      </c>
      <c r="L1207" s="22">
        <v>269938</v>
      </c>
      <c r="M1207" s="75">
        <v>84.4</v>
      </c>
      <c r="N1207" s="22">
        <v>246717</v>
      </c>
      <c r="O1207" s="75">
        <v>77.099999999999994</v>
      </c>
      <c r="P1207" s="22">
        <v>15069</v>
      </c>
      <c r="Q1207" s="22">
        <v>531724</v>
      </c>
      <c r="S1207" s="54" t="str">
        <f t="shared" si="1326"/>
        <v>40-44</v>
      </c>
      <c r="T1207" s="55">
        <f t="shared" si="1327"/>
        <v>632</v>
      </c>
      <c r="U1207" s="55">
        <f t="shared" si="1328"/>
        <v>1698</v>
      </c>
      <c r="V1207" s="55">
        <f t="shared" si="1340"/>
        <v>235</v>
      </c>
      <c r="W1207" s="55">
        <f t="shared" si="1330"/>
        <v>2565</v>
      </c>
      <c r="X1207" s="58">
        <f t="shared" si="1331"/>
        <v>5.7215281549882313E-2</v>
      </c>
      <c r="Y1207" s="55">
        <f t="shared" si="1332"/>
        <v>316</v>
      </c>
      <c r="Z1207" s="55">
        <f t="shared" si="1333"/>
        <v>849</v>
      </c>
      <c r="AA1207" s="55">
        <f t="shared" si="1334"/>
        <v>117.5</v>
      </c>
      <c r="AB1207" s="35">
        <f t="shared" si="1339"/>
        <v>2</v>
      </c>
      <c r="AC1207" s="50">
        <f>E1220/B1220</f>
        <v>0.66233849937820666</v>
      </c>
      <c r="AD1207" s="2">
        <f>AC1207/AD1206</f>
        <v>0.94619785625458097</v>
      </c>
      <c r="AE1207" s="47" t="str">
        <f t="shared" si="1320"/>
        <v>40-44</v>
      </c>
      <c r="AF1207" s="45">
        <f t="shared" si="1321"/>
        <v>319889</v>
      </c>
      <c r="AG1207" s="45">
        <f t="shared" si="1322"/>
        <v>269938</v>
      </c>
      <c r="AH1207" s="45">
        <f t="shared" si="1323"/>
        <v>246717</v>
      </c>
      <c r="AI1207" s="45">
        <f t="shared" si="1335"/>
        <v>23221</v>
      </c>
      <c r="AJ1207" s="1">
        <f t="shared" si="1324"/>
        <v>632</v>
      </c>
      <c r="AK1207" s="1">
        <f t="shared" si="1325"/>
        <v>1698</v>
      </c>
    </row>
    <row r="1208" spans="1:43" s="35" customFormat="1" ht="15" thickBot="1" x14ac:dyDescent="0.4">
      <c r="A1208" s="54" t="str">
        <f t="shared" si="1336"/>
        <v>45-49</v>
      </c>
      <c r="B1208" s="55">
        <f t="shared" si="1337"/>
        <v>288547</v>
      </c>
      <c r="C1208" s="55">
        <f t="shared" si="1315"/>
        <v>245916</v>
      </c>
      <c r="D1208" s="55">
        <f t="shared" si="1316"/>
        <v>85.2</v>
      </c>
      <c r="E1208" s="55">
        <f t="shared" si="1317"/>
        <v>226396</v>
      </c>
      <c r="F1208" s="55">
        <f t="shared" si="1338"/>
        <v>16155</v>
      </c>
      <c r="G1208" s="55">
        <f t="shared" si="1318"/>
        <v>78.5</v>
      </c>
      <c r="H1208" s="55">
        <f t="shared" si="1319"/>
        <v>488467</v>
      </c>
      <c r="J1208" s="76" t="s">
        <v>315</v>
      </c>
      <c r="K1208" s="24">
        <v>288547</v>
      </c>
      <c r="L1208" s="24">
        <v>246406</v>
      </c>
      <c r="M1208" s="76">
        <v>85.4</v>
      </c>
      <c r="N1208" s="24">
        <v>227750</v>
      </c>
      <c r="O1208" s="76">
        <v>78.900000000000006</v>
      </c>
      <c r="P1208" s="24">
        <v>16389</v>
      </c>
      <c r="Q1208" s="24">
        <v>490545</v>
      </c>
      <c r="S1208" s="57" t="str">
        <f t="shared" si="1326"/>
        <v>45-49</v>
      </c>
      <c r="T1208" s="56">
        <f t="shared" si="1327"/>
        <v>490</v>
      </c>
      <c r="U1208" s="56">
        <f t="shared" si="1328"/>
        <v>1354</v>
      </c>
      <c r="V1208" s="55">
        <f t="shared" si="1340"/>
        <v>234</v>
      </c>
      <c r="W1208" s="56">
        <f t="shared" si="1330"/>
        <v>2078</v>
      </c>
      <c r="X1208" s="62">
        <f t="shared" si="1331"/>
        <v>4.4359949302915085E-2</v>
      </c>
      <c r="Y1208" s="55">
        <f t="shared" si="1332"/>
        <v>245</v>
      </c>
      <c r="Z1208" s="55">
        <f t="shared" si="1333"/>
        <v>677</v>
      </c>
      <c r="AA1208" s="55">
        <f t="shared" si="1334"/>
        <v>117</v>
      </c>
      <c r="AB1208" s="35">
        <f t="shared" si="1339"/>
        <v>2</v>
      </c>
      <c r="AD1208" s="36"/>
      <c r="AE1208" s="47" t="str">
        <f t="shared" si="1320"/>
        <v>45-49</v>
      </c>
      <c r="AF1208" s="45">
        <f t="shared" si="1321"/>
        <v>288547</v>
      </c>
      <c r="AG1208" s="45">
        <f t="shared" si="1322"/>
        <v>246406</v>
      </c>
      <c r="AH1208" s="45">
        <f t="shared" si="1323"/>
        <v>227750</v>
      </c>
      <c r="AI1208" s="45">
        <f t="shared" si="1335"/>
        <v>18656</v>
      </c>
      <c r="AJ1208" s="1">
        <f t="shared" si="1324"/>
        <v>490</v>
      </c>
      <c r="AK1208" s="1">
        <f t="shared" si="1325"/>
        <v>1354</v>
      </c>
    </row>
    <row r="1209" spans="1:43" s="35" customFormat="1" ht="15" thickBot="1" x14ac:dyDescent="0.4">
      <c r="A1209" s="54" t="str">
        <f t="shared" si="1336"/>
        <v>50-54</v>
      </c>
      <c r="B1209" s="55">
        <f t="shared" si="1337"/>
        <v>266491</v>
      </c>
      <c r="C1209" s="55">
        <f t="shared" si="1315"/>
        <v>232971</v>
      </c>
      <c r="D1209" s="55">
        <f t="shared" si="1316"/>
        <v>87.4</v>
      </c>
      <c r="E1209" s="55">
        <f t="shared" si="1317"/>
        <v>216719</v>
      </c>
      <c r="F1209" s="55">
        <f t="shared" si="1338"/>
        <v>15457</v>
      </c>
      <c r="G1209" s="55">
        <f t="shared" si="1318"/>
        <v>81.3</v>
      </c>
      <c r="H1209" s="55">
        <f t="shared" si="1319"/>
        <v>465147</v>
      </c>
      <c r="J1209" s="75" t="s">
        <v>316</v>
      </c>
      <c r="K1209" s="22">
        <v>266491</v>
      </c>
      <c r="L1209" s="22">
        <v>233391</v>
      </c>
      <c r="M1209" s="75">
        <v>87.6</v>
      </c>
      <c r="N1209" s="22">
        <v>217736</v>
      </c>
      <c r="O1209" s="75">
        <v>81.7</v>
      </c>
      <c r="P1209" s="22">
        <v>15710</v>
      </c>
      <c r="Q1209" s="22">
        <v>466837</v>
      </c>
      <c r="S1209" s="54" t="str">
        <f t="shared" si="1326"/>
        <v>50-54</v>
      </c>
      <c r="T1209" s="55">
        <f t="shared" si="1327"/>
        <v>420</v>
      </c>
      <c r="U1209" s="55">
        <f t="shared" si="1328"/>
        <v>1017</v>
      </c>
      <c r="V1209" s="55">
        <f t="shared" si="1340"/>
        <v>253</v>
      </c>
      <c r="W1209" s="55">
        <f t="shared" si="1330"/>
        <v>1690</v>
      </c>
      <c r="X1209" s="58">
        <f t="shared" si="1331"/>
        <v>3.8022813688212927E-2</v>
      </c>
      <c r="Y1209" s="55">
        <f t="shared" si="1332"/>
        <v>210</v>
      </c>
      <c r="Z1209" s="55">
        <f t="shared" si="1333"/>
        <v>508.5</v>
      </c>
      <c r="AA1209" s="55">
        <f t="shared" si="1334"/>
        <v>126.5</v>
      </c>
      <c r="AB1209" s="35">
        <f t="shared" si="1339"/>
        <v>2</v>
      </c>
      <c r="AC1209" s="65">
        <f>J1197</f>
        <v>44490</v>
      </c>
      <c r="AD1209" s="36"/>
      <c r="AE1209" s="47" t="str">
        <f t="shared" si="1320"/>
        <v>50-54</v>
      </c>
      <c r="AF1209" s="45">
        <f t="shared" si="1321"/>
        <v>266491</v>
      </c>
      <c r="AG1209" s="45">
        <f t="shared" si="1322"/>
        <v>233391</v>
      </c>
      <c r="AH1209" s="45">
        <f t="shared" si="1323"/>
        <v>217736</v>
      </c>
      <c r="AI1209" s="45">
        <f t="shared" si="1335"/>
        <v>15655</v>
      </c>
      <c r="AJ1209" s="1">
        <f t="shared" si="1324"/>
        <v>420</v>
      </c>
      <c r="AK1209" s="1">
        <f t="shared" si="1325"/>
        <v>1017</v>
      </c>
    </row>
    <row r="1210" spans="1:43" s="35" customFormat="1" ht="15" thickBot="1" x14ac:dyDescent="0.4">
      <c r="A1210" s="54" t="str">
        <f t="shared" si="1336"/>
        <v>55-59</v>
      </c>
      <c r="B1210" s="55">
        <f t="shared" si="1337"/>
        <v>284260</v>
      </c>
      <c r="C1210" s="55">
        <f t="shared" si="1315"/>
        <v>246301</v>
      </c>
      <c r="D1210" s="55">
        <f t="shared" si="1316"/>
        <v>86.7</v>
      </c>
      <c r="E1210" s="55">
        <f t="shared" si="1317"/>
        <v>229777</v>
      </c>
      <c r="F1210" s="55">
        <f t="shared" si="1338"/>
        <v>22370</v>
      </c>
      <c r="G1210" s="55">
        <f t="shared" si="1318"/>
        <v>80.8</v>
      </c>
      <c r="H1210" s="55">
        <f t="shared" si="1319"/>
        <v>498448</v>
      </c>
      <c r="J1210" s="76" t="s">
        <v>317</v>
      </c>
      <c r="K1210" s="24">
        <v>284260</v>
      </c>
      <c r="L1210" s="24">
        <v>246622</v>
      </c>
      <c r="M1210" s="76">
        <v>86.8</v>
      </c>
      <c r="N1210" s="24">
        <v>230713</v>
      </c>
      <c r="O1210" s="76">
        <v>81.2</v>
      </c>
      <c r="P1210" s="24">
        <v>22707</v>
      </c>
      <c r="Q1210" s="24">
        <v>500042</v>
      </c>
      <c r="S1210" s="57" t="str">
        <f t="shared" si="1326"/>
        <v>55-59</v>
      </c>
      <c r="T1210" s="56">
        <f t="shared" si="1327"/>
        <v>321</v>
      </c>
      <c r="U1210" s="56">
        <f t="shared" si="1328"/>
        <v>936</v>
      </c>
      <c r="V1210" s="55">
        <f t="shared" si="1340"/>
        <v>337</v>
      </c>
      <c r="W1210" s="56">
        <f t="shared" si="1330"/>
        <v>1594</v>
      </c>
      <c r="X1210" s="62">
        <f t="shared" si="1331"/>
        <v>2.9060293318848452E-2</v>
      </c>
      <c r="Y1210" s="55">
        <f t="shared" si="1332"/>
        <v>160.5</v>
      </c>
      <c r="Z1210" s="55">
        <f t="shared" si="1333"/>
        <v>468</v>
      </c>
      <c r="AA1210" s="55">
        <f t="shared" si="1334"/>
        <v>168.5</v>
      </c>
      <c r="AB1210" s="35">
        <f t="shared" si="1339"/>
        <v>2</v>
      </c>
      <c r="AC1210" s="49" t="s">
        <v>365</v>
      </c>
      <c r="AE1210" s="47" t="str">
        <f t="shared" si="1320"/>
        <v>55-59</v>
      </c>
      <c r="AF1210" s="45">
        <f t="shared" si="1321"/>
        <v>284260</v>
      </c>
      <c r="AG1210" s="45">
        <f t="shared" si="1322"/>
        <v>246622</v>
      </c>
      <c r="AH1210" s="45">
        <f t="shared" si="1323"/>
        <v>230713</v>
      </c>
      <c r="AI1210" s="45">
        <f t="shared" si="1335"/>
        <v>15909</v>
      </c>
      <c r="AJ1210" s="1">
        <f t="shared" si="1324"/>
        <v>321</v>
      </c>
      <c r="AK1210" s="1">
        <f t="shared" si="1325"/>
        <v>936</v>
      </c>
    </row>
    <row r="1211" spans="1:43" s="35" customFormat="1" ht="15" thickBot="1" x14ac:dyDescent="0.4">
      <c r="A1211" s="54" t="str">
        <f t="shared" si="1336"/>
        <v>60-64</v>
      </c>
      <c r="B1211" s="55">
        <f t="shared" si="1337"/>
        <v>264339</v>
      </c>
      <c r="C1211" s="55">
        <f t="shared" si="1315"/>
        <v>241147</v>
      </c>
      <c r="D1211" s="55">
        <f t="shared" si="1316"/>
        <v>91.2</v>
      </c>
      <c r="E1211" s="55">
        <f t="shared" si="1317"/>
        <v>229073</v>
      </c>
      <c r="F1211" s="55">
        <f t="shared" si="1338"/>
        <v>35832</v>
      </c>
      <c r="G1211" s="55">
        <f t="shared" si="1318"/>
        <v>86.7</v>
      </c>
      <c r="H1211" s="55">
        <f t="shared" si="1319"/>
        <v>506052</v>
      </c>
      <c r="J1211" s="75" t="s">
        <v>318</v>
      </c>
      <c r="K1211" s="22">
        <v>264339</v>
      </c>
      <c r="L1211" s="22">
        <v>241413</v>
      </c>
      <c r="M1211" s="75">
        <v>91.3</v>
      </c>
      <c r="N1211" s="22">
        <v>229796</v>
      </c>
      <c r="O1211" s="75">
        <v>86.9</v>
      </c>
      <c r="P1211" s="22">
        <v>36466</v>
      </c>
      <c r="Q1211" s="22">
        <v>507675</v>
      </c>
      <c r="S1211" s="54" t="str">
        <f t="shared" si="1326"/>
        <v>60-64</v>
      </c>
      <c r="T1211" s="55">
        <f t="shared" si="1327"/>
        <v>266</v>
      </c>
      <c r="U1211" s="55">
        <f t="shared" si="1328"/>
        <v>723</v>
      </c>
      <c r="V1211" s="55">
        <f t="shared" si="1340"/>
        <v>634</v>
      </c>
      <c r="W1211" s="55">
        <f t="shared" si="1330"/>
        <v>1623</v>
      </c>
      <c r="X1211" s="58">
        <f t="shared" si="1331"/>
        <v>2.4081115335868188E-2</v>
      </c>
      <c r="Y1211" s="55">
        <f t="shared" si="1332"/>
        <v>133</v>
      </c>
      <c r="Z1211" s="55">
        <f t="shared" si="1333"/>
        <v>361.5</v>
      </c>
      <c r="AA1211" s="55">
        <f t="shared" si="1334"/>
        <v>317</v>
      </c>
      <c r="AB1211" s="35">
        <f t="shared" si="1339"/>
        <v>2</v>
      </c>
      <c r="AC1211" s="51" t="s">
        <v>366</v>
      </c>
      <c r="AD1211" s="2">
        <v>0.7</v>
      </c>
      <c r="AE1211" s="47" t="str">
        <f t="shared" si="1320"/>
        <v>60-64</v>
      </c>
      <c r="AF1211" s="45">
        <f t="shared" si="1321"/>
        <v>264339</v>
      </c>
      <c r="AG1211" s="45">
        <f t="shared" si="1322"/>
        <v>241413</v>
      </c>
      <c r="AH1211" s="45">
        <f t="shared" si="1323"/>
        <v>229796</v>
      </c>
      <c r="AI1211" s="45">
        <f t="shared" si="1335"/>
        <v>11617</v>
      </c>
      <c r="AJ1211" s="1">
        <f t="shared" si="1324"/>
        <v>266</v>
      </c>
      <c r="AK1211" s="1">
        <f t="shared" si="1325"/>
        <v>723</v>
      </c>
    </row>
    <row r="1212" spans="1:43" s="35" customFormat="1" ht="15" thickBot="1" x14ac:dyDescent="0.4">
      <c r="A1212" s="54" t="str">
        <f t="shared" si="1336"/>
        <v>65-69</v>
      </c>
      <c r="B1212" s="55">
        <f t="shared" si="1337"/>
        <v>210073</v>
      </c>
      <c r="C1212" s="55">
        <f t="shared" si="1315"/>
        <v>198434</v>
      </c>
      <c r="D1212" s="55">
        <f t="shared" si="1316"/>
        <v>94.5</v>
      </c>
      <c r="E1212" s="55">
        <f t="shared" si="1317"/>
        <v>192483</v>
      </c>
      <c r="F1212" s="55">
        <f t="shared" si="1338"/>
        <v>7814</v>
      </c>
      <c r="G1212" s="55">
        <f t="shared" si="1318"/>
        <v>91.6</v>
      </c>
      <c r="H1212" s="55">
        <f t="shared" si="1319"/>
        <v>398731</v>
      </c>
      <c r="J1212" s="76" t="s">
        <v>319</v>
      </c>
      <c r="K1212" s="24">
        <v>210073</v>
      </c>
      <c r="L1212" s="24">
        <v>198598</v>
      </c>
      <c r="M1212" s="76">
        <v>94.5</v>
      </c>
      <c r="N1212" s="24">
        <v>192934</v>
      </c>
      <c r="O1212" s="76">
        <v>91.8</v>
      </c>
      <c r="P1212" s="24">
        <v>8083</v>
      </c>
      <c r="Q1212" s="24">
        <v>399615</v>
      </c>
      <c r="S1212" s="57" t="str">
        <f t="shared" si="1326"/>
        <v>65-69</v>
      </c>
      <c r="T1212" s="56">
        <f t="shared" si="1327"/>
        <v>164</v>
      </c>
      <c r="U1212" s="56">
        <f t="shared" si="1328"/>
        <v>451</v>
      </c>
      <c r="V1212" s="55">
        <f t="shared" si="1340"/>
        <v>269</v>
      </c>
      <c r="W1212" s="56">
        <f t="shared" si="1330"/>
        <v>884</v>
      </c>
      <c r="X1212" s="62">
        <f t="shared" si="1331"/>
        <v>1.4847003440159334E-2</v>
      </c>
      <c r="Y1212" s="55">
        <f t="shared" si="1332"/>
        <v>82</v>
      </c>
      <c r="Z1212" s="55">
        <f t="shared" si="1333"/>
        <v>225.5</v>
      </c>
      <c r="AA1212" s="55">
        <f t="shared" si="1334"/>
        <v>134.5</v>
      </c>
      <c r="AB1212" s="35">
        <f t="shared" si="1339"/>
        <v>2</v>
      </c>
      <c r="AC1212" s="50">
        <f>L1219/K1219</f>
        <v>0.86415182630798104</v>
      </c>
      <c r="AD1212" s="2">
        <f>AC1212/AD1211</f>
        <v>1.2345026090114015</v>
      </c>
      <c r="AE1212" s="48" t="str">
        <f t="shared" si="1320"/>
        <v>65-69</v>
      </c>
      <c r="AF1212" s="45">
        <f t="shared" si="1321"/>
        <v>210073</v>
      </c>
      <c r="AG1212" s="45">
        <f t="shared" si="1322"/>
        <v>198598</v>
      </c>
      <c r="AH1212" s="45">
        <f t="shared" si="1323"/>
        <v>192934</v>
      </c>
      <c r="AI1212" s="46">
        <f t="shared" si="1335"/>
        <v>5664</v>
      </c>
      <c r="AJ1212" s="1">
        <f t="shared" si="1324"/>
        <v>164</v>
      </c>
      <c r="AK1212" s="1">
        <f t="shared" si="1325"/>
        <v>451</v>
      </c>
    </row>
    <row r="1213" spans="1:43" s="35" customFormat="1" ht="15" thickBot="1" x14ac:dyDescent="0.4">
      <c r="A1213" s="54" t="str">
        <f t="shared" si="1336"/>
        <v>70-74</v>
      </c>
      <c r="B1213" s="55">
        <f t="shared" si="1337"/>
        <v>157657</v>
      </c>
      <c r="C1213" s="55">
        <f t="shared" si="1315"/>
        <v>150728</v>
      </c>
      <c r="D1213" s="55">
        <f t="shared" si="1316"/>
        <v>95.6</v>
      </c>
      <c r="E1213" s="55">
        <f t="shared" si="1317"/>
        <v>149177</v>
      </c>
      <c r="F1213" s="55">
        <f t="shared" si="1338"/>
        <v>9124</v>
      </c>
      <c r="G1213" s="55">
        <f t="shared" si="1318"/>
        <v>94.6</v>
      </c>
      <c r="H1213" s="55">
        <f t="shared" si="1319"/>
        <v>309029</v>
      </c>
      <c r="J1213" s="75" t="s">
        <v>320</v>
      </c>
      <c r="K1213" s="22">
        <v>157657</v>
      </c>
      <c r="L1213" s="22">
        <v>150836</v>
      </c>
      <c r="M1213" s="75">
        <v>95.7</v>
      </c>
      <c r="N1213" s="22">
        <v>149459</v>
      </c>
      <c r="O1213" s="75">
        <v>94.8</v>
      </c>
      <c r="P1213" s="22">
        <v>9530</v>
      </c>
      <c r="Q1213" s="22">
        <v>309825</v>
      </c>
      <c r="S1213" s="54" t="str">
        <f t="shared" si="1326"/>
        <v>70-74</v>
      </c>
      <c r="T1213" s="55">
        <f t="shared" si="1327"/>
        <v>108</v>
      </c>
      <c r="U1213" s="55">
        <f t="shared" si="1328"/>
        <v>282</v>
      </c>
      <c r="V1213" s="55">
        <f t="shared" si="1340"/>
        <v>406</v>
      </c>
      <c r="W1213" s="55">
        <f t="shared" si="1330"/>
        <v>796</v>
      </c>
      <c r="X1213" s="58">
        <f t="shared" si="1331"/>
        <v>9.7772949483976093E-3</v>
      </c>
      <c r="Y1213" s="55">
        <f t="shared" si="1332"/>
        <v>54</v>
      </c>
      <c r="Z1213" s="55">
        <f t="shared" si="1333"/>
        <v>141</v>
      </c>
      <c r="AA1213" s="55">
        <f t="shared" si="1334"/>
        <v>203</v>
      </c>
      <c r="AB1213" s="35">
        <f t="shared" si="1339"/>
        <v>2</v>
      </c>
      <c r="AC1213" s="51" t="s">
        <v>367</v>
      </c>
      <c r="AD1213" s="2">
        <v>0.7</v>
      </c>
      <c r="AE1213" s="48" t="str">
        <f t="shared" si="1320"/>
        <v>70-74</v>
      </c>
      <c r="AF1213" s="45">
        <f t="shared" si="1321"/>
        <v>157657</v>
      </c>
      <c r="AG1213" s="45">
        <f t="shared" si="1322"/>
        <v>150836</v>
      </c>
      <c r="AH1213" s="45">
        <f t="shared" si="1323"/>
        <v>149459</v>
      </c>
      <c r="AI1213" s="46">
        <f t="shared" si="1335"/>
        <v>1377</v>
      </c>
      <c r="AJ1213" s="1">
        <f t="shared" si="1324"/>
        <v>108</v>
      </c>
      <c r="AK1213" s="1">
        <f t="shared" si="1325"/>
        <v>282</v>
      </c>
    </row>
    <row r="1214" spans="1:43" s="35" customFormat="1" ht="15" thickBot="1" x14ac:dyDescent="0.4">
      <c r="A1214" s="54" t="str">
        <f t="shared" si="1336"/>
        <v>75-79</v>
      </c>
      <c r="B1214" s="55">
        <f t="shared" si="1337"/>
        <v>102977</v>
      </c>
      <c r="C1214" s="55">
        <f t="shared" si="1315"/>
        <v>96552</v>
      </c>
      <c r="D1214" s="55">
        <f t="shared" si="1316"/>
        <v>93.8</v>
      </c>
      <c r="E1214" s="55">
        <f t="shared" si="1317"/>
        <v>95000</v>
      </c>
      <c r="F1214" s="55">
        <f t="shared" si="1338"/>
        <v>32308</v>
      </c>
      <c r="G1214" s="55">
        <f t="shared" si="1318"/>
        <v>92.2</v>
      </c>
      <c r="H1214" s="55">
        <f t="shared" si="1319"/>
        <v>223860</v>
      </c>
      <c r="J1214" s="76" t="s">
        <v>321</v>
      </c>
      <c r="K1214" s="24">
        <v>102977</v>
      </c>
      <c r="L1214" s="24">
        <v>96621</v>
      </c>
      <c r="M1214" s="76">
        <v>93.8</v>
      </c>
      <c r="N1214" s="24">
        <v>95183</v>
      </c>
      <c r="O1214" s="76">
        <v>92.4</v>
      </c>
      <c r="P1214" s="24">
        <v>36731</v>
      </c>
      <c r="Q1214" s="24">
        <v>228535</v>
      </c>
      <c r="S1214" s="57" t="str">
        <f t="shared" si="1326"/>
        <v>75-79</v>
      </c>
      <c r="T1214" s="56">
        <f t="shared" si="1327"/>
        <v>69</v>
      </c>
      <c r="U1214" s="56">
        <f t="shared" si="1328"/>
        <v>183</v>
      </c>
      <c r="V1214" s="55">
        <f t="shared" si="1340"/>
        <v>4423</v>
      </c>
      <c r="W1214" s="56">
        <f t="shared" si="1330"/>
        <v>4675</v>
      </c>
      <c r="X1214" s="62">
        <f t="shared" si="1331"/>
        <v>6.2466051059206955E-3</v>
      </c>
      <c r="Y1214" s="55">
        <f t="shared" si="1332"/>
        <v>34.5</v>
      </c>
      <c r="Z1214" s="55">
        <f t="shared" si="1333"/>
        <v>91.5</v>
      </c>
      <c r="AA1214" s="55">
        <f t="shared" si="1334"/>
        <v>2211.5</v>
      </c>
      <c r="AB1214" s="35">
        <f t="shared" si="1339"/>
        <v>2</v>
      </c>
      <c r="AC1214" s="50">
        <f>N1219/K1219</f>
        <v>0.78319658401442116</v>
      </c>
      <c r="AD1214" s="2">
        <f>AC1214/AD1213</f>
        <v>1.1188522628777446</v>
      </c>
      <c r="AE1214" s="48" t="str">
        <f t="shared" si="1320"/>
        <v>75-79</v>
      </c>
      <c r="AF1214" s="45">
        <f t="shared" si="1321"/>
        <v>102977</v>
      </c>
      <c r="AG1214" s="45">
        <f t="shared" si="1322"/>
        <v>96621</v>
      </c>
      <c r="AH1214" s="45">
        <f t="shared" si="1323"/>
        <v>95183</v>
      </c>
      <c r="AI1214" s="46">
        <f t="shared" si="1335"/>
        <v>1438</v>
      </c>
      <c r="AJ1214" s="1">
        <f t="shared" si="1324"/>
        <v>69</v>
      </c>
      <c r="AK1214" s="1">
        <f t="shared" si="1325"/>
        <v>183</v>
      </c>
    </row>
    <row r="1215" spans="1:43" s="35" customFormat="1" ht="15" thickBot="1" x14ac:dyDescent="0.4">
      <c r="A1215" s="54" t="str">
        <f t="shared" si="1336"/>
        <v>80-84</v>
      </c>
      <c r="B1215" s="55">
        <f t="shared" si="1337"/>
        <v>68566</v>
      </c>
      <c r="C1215" s="55">
        <f t="shared" si="1315"/>
        <v>63683</v>
      </c>
      <c r="D1215" s="55">
        <f t="shared" si="1316"/>
        <v>92.9</v>
      </c>
      <c r="E1215" s="55">
        <f t="shared" si="1317"/>
        <v>62610</v>
      </c>
      <c r="F1215" s="55">
        <f t="shared" si="1338"/>
        <v>23405</v>
      </c>
      <c r="G1215" s="55">
        <f t="shared" si="1318"/>
        <v>91.3</v>
      </c>
      <c r="H1215" s="55">
        <f t="shared" si="1319"/>
        <v>149698</v>
      </c>
      <c r="J1215" s="75" t="s">
        <v>322</v>
      </c>
      <c r="K1215" s="22">
        <v>68566</v>
      </c>
      <c r="L1215" s="22">
        <v>63720</v>
      </c>
      <c r="M1215" s="75">
        <v>92.9</v>
      </c>
      <c r="N1215" s="22">
        <v>62710</v>
      </c>
      <c r="O1215" s="75">
        <v>91.5</v>
      </c>
      <c r="P1215" s="22">
        <v>26114</v>
      </c>
      <c r="Q1215" s="22">
        <v>152544</v>
      </c>
      <c r="S1215" s="54" t="str">
        <f t="shared" si="1326"/>
        <v>80-84</v>
      </c>
      <c r="T1215" s="55">
        <f t="shared" si="1327"/>
        <v>37</v>
      </c>
      <c r="U1215" s="55">
        <f t="shared" si="1328"/>
        <v>100</v>
      </c>
      <c r="V1215" s="55">
        <f t="shared" si="1340"/>
        <v>2709</v>
      </c>
      <c r="W1215" s="55">
        <f t="shared" si="1330"/>
        <v>2846</v>
      </c>
      <c r="X1215" s="58">
        <f t="shared" si="1331"/>
        <v>3.3496288249139959E-3</v>
      </c>
      <c r="Y1215" s="55">
        <f t="shared" si="1332"/>
        <v>18.5</v>
      </c>
      <c r="Z1215" s="55">
        <f t="shared" si="1333"/>
        <v>50</v>
      </c>
      <c r="AA1215" s="55">
        <f t="shared" si="1334"/>
        <v>1354.5</v>
      </c>
      <c r="AB1215" s="35">
        <f t="shared" si="1339"/>
        <v>2</v>
      </c>
      <c r="AC1215" s="49" t="s">
        <v>362</v>
      </c>
      <c r="AE1215" s="48" t="str">
        <f t="shared" si="1320"/>
        <v>80-84</v>
      </c>
      <c r="AF1215" s="45">
        <f t="shared" si="1321"/>
        <v>68566</v>
      </c>
      <c r="AG1215" s="45">
        <f t="shared" si="1322"/>
        <v>63720</v>
      </c>
      <c r="AH1215" s="45">
        <f t="shared" si="1323"/>
        <v>62710</v>
      </c>
      <c r="AI1215" s="46">
        <f t="shared" si="1335"/>
        <v>1010</v>
      </c>
      <c r="AJ1215" s="1">
        <f t="shared" si="1324"/>
        <v>37</v>
      </c>
      <c r="AK1215" s="1">
        <f t="shared" si="1325"/>
        <v>100</v>
      </c>
    </row>
    <row r="1216" spans="1:43" s="35" customFormat="1" ht="15" thickBot="1" x14ac:dyDescent="0.4">
      <c r="A1216" s="54" t="str">
        <f t="shared" si="1336"/>
        <v>85-89</v>
      </c>
      <c r="B1216" s="55">
        <f t="shared" si="1337"/>
        <v>44034</v>
      </c>
      <c r="C1216" s="55">
        <f t="shared" si="1315"/>
        <v>40546</v>
      </c>
      <c r="D1216" s="55">
        <f t="shared" si="1316"/>
        <v>92.1</v>
      </c>
      <c r="E1216" s="55">
        <f t="shared" si="1317"/>
        <v>39819</v>
      </c>
      <c r="F1216" s="55">
        <f t="shared" si="1338"/>
        <v>17619</v>
      </c>
      <c r="G1216" s="55">
        <f t="shared" si="1318"/>
        <v>90.4</v>
      </c>
      <c r="H1216" s="55">
        <f t="shared" si="1319"/>
        <v>97984</v>
      </c>
      <c r="J1216" s="76" t="s">
        <v>323</v>
      </c>
      <c r="K1216" s="24">
        <v>44034</v>
      </c>
      <c r="L1216" s="24">
        <v>40558</v>
      </c>
      <c r="M1216" s="76">
        <v>92.1</v>
      </c>
      <c r="N1216" s="24">
        <v>39858</v>
      </c>
      <c r="O1216" s="76">
        <v>90.5</v>
      </c>
      <c r="P1216" s="24">
        <v>19071</v>
      </c>
      <c r="Q1216" s="24">
        <v>99487</v>
      </c>
      <c r="S1216" s="57" t="str">
        <f t="shared" si="1326"/>
        <v>85-89</v>
      </c>
      <c r="T1216" s="56">
        <f t="shared" si="1327"/>
        <v>12</v>
      </c>
      <c r="U1216" s="56">
        <f t="shared" si="1328"/>
        <v>39</v>
      </c>
      <c r="V1216" s="55">
        <f t="shared" si="1340"/>
        <v>1452</v>
      </c>
      <c r="W1216" s="56">
        <f t="shared" si="1330"/>
        <v>1503</v>
      </c>
      <c r="X1216" s="62">
        <f t="shared" si="1331"/>
        <v>1.0863661053775121E-3</v>
      </c>
      <c r="Y1216" s="55">
        <f t="shared" si="1332"/>
        <v>6</v>
      </c>
      <c r="Z1216" s="55">
        <f t="shared" si="1333"/>
        <v>19.5</v>
      </c>
      <c r="AA1216" s="55">
        <f t="shared" si="1334"/>
        <v>726</v>
      </c>
      <c r="AB1216" s="35">
        <f t="shared" si="1339"/>
        <v>2</v>
      </c>
      <c r="AC1216" s="51" t="s">
        <v>366</v>
      </c>
      <c r="AD1216" s="2">
        <v>0.7</v>
      </c>
      <c r="AE1216" s="48" t="str">
        <f t="shared" si="1320"/>
        <v>85-89</v>
      </c>
      <c r="AF1216" s="45">
        <f t="shared" si="1321"/>
        <v>44034</v>
      </c>
      <c r="AG1216" s="45">
        <f t="shared" si="1322"/>
        <v>40558</v>
      </c>
      <c r="AH1216" s="45">
        <f t="shared" si="1323"/>
        <v>39858</v>
      </c>
      <c r="AI1216" s="46">
        <f t="shared" si="1335"/>
        <v>700</v>
      </c>
      <c r="AJ1216" s="1">
        <f t="shared" si="1324"/>
        <v>12</v>
      </c>
      <c r="AK1216" s="1">
        <f t="shared" si="1325"/>
        <v>39</v>
      </c>
    </row>
    <row r="1217" spans="1:43" s="35" customFormat="1" ht="15" thickBot="1" x14ac:dyDescent="0.4">
      <c r="A1217" s="54" t="str">
        <f t="shared" si="1336"/>
        <v>90+</v>
      </c>
      <c r="B1217" s="55">
        <f t="shared" si="1337"/>
        <v>27669</v>
      </c>
      <c r="C1217" s="55">
        <f t="shared" si="1315"/>
        <v>25719</v>
      </c>
      <c r="D1217" s="55">
        <f t="shared" si="1316"/>
        <v>93</v>
      </c>
      <c r="E1217" s="55">
        <f t="shared" si="1317"/>
        <v>25243</v>
      </c>
      <c r="F1217" s="55">
        <f t="shared" si="1338"/>
        <v>14660</v>
      </c>
      <c r="G1217" s="55">
        <f t="shared" si="1318"/>
        <v>91.2</v>
      </c>
      <c r="H1217" s="55">
        <f t="shared" si="1319"/>
        <v>65622</v>
      </c>
      <c r="J1217" s="75" t="s">
        <v>324</v>
      </c>
      <c r="K1217" s="22">
        <v>27669</v>
      </c>
      <c r="L1217" s="22">
        <v>25730</v>
      </c>
      <c r="M1217" s="75">
        <v>93</v>
      </c>
      <c r="N1217" s="22">
        <v>25265</v>
      </c>
      <c r="O1217" s="75">
        <v>91.3</v>
      </c>
      <c r="P1217" s="22">
        <v>15231</v>
      </c>
      <c r="Q1217" s="22">
        <v>66226</v>
      </c>
      <c r="S1217" s="54" t="str">
        <f t="shared" si="1326"/>
        <v>90+</v>
      </c>
      <c r="T1217" s="54">
        <f t="shared" si="1327"/>
        <v>11</v>
      </c>
      <c r="U1217" s="54">
        <f t="shared" si="1328"/>
        <v>22</v>
      </c>
      <c r="V1217" s="55">
        <f>P1217-F1217</f>
        <v>571</v>
      </c>
      <c r="W1217" s="54">
        <f t="shared" si="1330"/>
        <v>604</v>
      </c>
      <c r="X1217" s="58">
        <f t="shared" si="1331"/>
        <v>9.9583559659605298E-4</v>
      </c>
      <c r="Y1217" s="55">
        <f t="shared" si="1332"/>
        <v>5.5</v>
      </c>
      <c r="Z1217" s="55">
        <f t="shared" si="1333"/>
        <v>11</v>
      </c>
      <c r="AA1217" s="55">
        <f t="shared" si="1334"/>
        <v>285.5</v>
      </c>
      <c r="AB1217" s="35">
        <f t="shared" si="1339"/>
        <v>2</v>
      </c>
      <c r="AC1217" s="50">
        <f>L1220/K1220</f>
        <v>0.73502466254791221</v>
      </c>
      <c r="AD1217" s="2">
        <f>AC1217/AD1216</f>
        <v>1.0500352322113031</v>
      </c>
      <c r="AE1217" s="47" t="str">
        <f t="shared" si="1320"/>
        <v>90+</v>
      </c>
      <c r="AF1217" s="45">
        <f t="shared" si="1321"/>
        <v>27669</v>
      </c>
      <c r="AG1217" s="45">
        <f t="shared" si="1322"/>
        <v>25730</v>
      </c>
      <c r="AH1217" s="45">
        <f t="shared" si="1323"/>
        <v>25265</v>
      </c>
      <c r="AI1217" s="45">
        <f t="shared" si="1335"/>
        <v>465</v>
      </c>
      <c r="AJ1217" s="1">
        <f t="shared" si="1324"/>
        <v>11</v>
      </c>
      <c r="AK1217" s="1">
        <f t="shared" si="1325"/>
        <v>22</v>
      </c>
    </row>
    <row r="1218" spans="1:43" s="35" customFormat="1" ht="15" thickBot="1" x14ac:dyDescent="0.4">
      <c r="A1218" s="76" t="s">
        <v>325</v>
      </c>
      <c r="B1218" s="76" t="s">
        <v>326</v>
      </c>
      <c r="C1218" s="24">
        <v>64555</v>
      </c>
      <c r="D1218" s="76" t="s">
        <v>326</v>
      </c>
      <c r="E1218" s="24">
        <v>33994</v>
      </c>
      <c r="F1218" s="76">
        <v>8</v>
      </c>
      <c r="G1218" s="76">
        <v>8</v>
      </c>
      <c r="H1218" s="24">
        <v>98557</v>
      </c>
      <c r="J1218" s="76" t="s">
        <v>325</v>
      </c>
      <c r="K1218" s="76" t="s">
        <v>326</v>
      </c>
      <c r="L1218" s="24">
        <v>64555</v>
      </c>
      <c r="M1218" s="76" t="s">
        <v>326</v>
      </c>
      <c r="N1218" s="24">
        <v>33994</v>
      </c>
      <c r="O1218" s="76" t="s">
        <v>326</v>
      </c>
      <c r="P1218" s="76">
        <v>8</v>
      </c>
      <c r="Q1218" s="24">
        <v>98557</v>
      </c>
      <c r="S1218" s="54" t="str">
        <f t="shared" ref="S1218" si="1341">A1218</f>
        <v>Unknown</v>
      </c>
      <c r="T1218" s="54">
        <f t="shared" ref="T1218" si="1342">L1218-C1218</f>
        <v>0</v>
      </c>
      <c r="U1218" s="54">
        <f t="shared" ref="U1218" si="1343">N1218-E1218</f>
        <v>0</v>
      </c>
      <c r="V1218" s="55">
        <f>P1218-F1218</f>
        <v>0</v>
      </c>
      <c r="W1218" s="54">
        <f t="shared" ref="W1218" si="1344">Q1218-H1218</f>
        <v>0</v>
      </c>
      <c r="X1218" s="58">
        <f t="shared" ref="X1218" si="1345">T1218/T$299</f>
        <v>0</v>
      </c>
      <c r="Y1218" s="55">
        <f t="shared" ref="Y1218" si="1346">T1218/$AB1218</f>
        <v>0</v>
      </c>
      <c r="Z1218" s="55">
        <f t="shared" ref="Z1218" si="1347">U1218/$AB1218</f>
        <v>0</v>
      </c>
      <c r="AA1218" s="55">
        <f t="shared" ref="AA1218" si="1348">V1218/$AB1218</f>
        <v>0</v>
      </c>
      <c r="AB1218" s="35">
        <f t="shared" si="1339"/>
        <v>2</v>
      </c>
      <c r="AC1218" s="106"/>
      <c r="AD1218" s="2"/>
      <c r="AE1218" s="107"/>
      <c r="AF1218" s="108"/>
      <c r="AG1218" s="108"/>
      <c r="AH1218" s="108"/>
      <c r="AI1218" s="108"/>
      <c r="AJ1218" s="1"/>
      <c r="AK1218" s="1"/>
    </row>
    <row r="1219" spans="1:43" s="35" customFormat="1" ht="15" thickBot="1" x14ac:dyDescent="0.4">
      <c r="A1219" s="54" t="str">
        <f t="shared" ref="A1219:E1220" si="1349">J1195</f>
        <v>12+</v>
      </c>
      <c r="B1219" s="55">
        <f t="shared" si="1349"/>
        <v>3761140</v>
      </c>
      <c r="C1219" s="55">
        <f t="shared" si="1349"/>
        <v>3243763</v>
      </c>
      <c r="D1219" s="55">
        <f t="shared" si="1349"/>
        <v>86.2</v>
      </c>
      <c r="E1219" s="55">
        <f t="shared" si="1349"/>
        <v>2928786</v>
      </c>
      <c r="F1219" s="55">
        <f>P1195</f>
        <v>216581</v>
      </c>
      <c r="G1219" s="55">
        <f>O1195</f>
        <v>77.900000000000006</v>
      </c>
      <c r="H1219" s="55">
        <f>Q1195</f>
        <v>6389130</v>
      </c>
      <c r="J1219" s="75" t="s">
        <v>327</v>
      </c>
      <c r="K1219" s="22">
        <v>3761140</v>
      </c>
      <c r="L1219" s="22">
        <v>3250196</v>
      </c>
      <c r="M1219" s="75">
        <v>86.4</v>
      </c>
      <c r="N1219" s="22">
        <v>2945712</v>
      </c>
      <c r="O1219" s="75">
        <v>78.3</v>
      </c>
      <c r="P1219" s="22">
        <v>228280</v>
      </c>
      <c r="Q1219" s="22">
        <v>6424188</v>
      </c>
      <c r="S1219" s="57" t="str">
        <f t="shared" si="1326"/>
        <v>12+</v>
      </c>
      <c r="T1219" s="60">
        <f>L1219-C1219</f>
        <v>6433</v>
      </c>
      <c r="U1219" s="60">
        <f t="shared" si="1328"/>
        <v>16926</v>
      </c>
      <c r="V1219" s="60">
        <f>P1219-F1219</f>
        <v>11699</v>
      </c>
      <c r="W1219" s="63">
        <f t="shared" si="1330"/>
        <v>35058</v>
      </c>
      <c r="X1219" s="62">
        <f t="shared" si="1331"/>
        <v>0.58238276299112801</v>
      </c>
      <c r="Y1219" s="60">
        <f t="shared" si="1332"/>
        <v>3216.5</v>
      </c>
      <c r="Z1219" s="60">
        <f t="shared" si="1333"/>
        <v>8463</v>
      </c>
      <c r="AA1219" s="60">
        <f t="shared" si="1334"/>
        <v>5849.5</v>
      </c>
      <c r="AB1219" s="35">
        <f>AB1217</f>
        <v>2</v>
      </c>
      <c r="AC1219" s="51" t="s">
        <v>367</v>
      </c>
      <c r="AD1219" s="2">
        <v>0.7</v>
      </c>
      <c r="AG1219" s="38"/>
    </row>
    <row r="1220" spans="1:43" s="35" customFormat="1" x14ac:dyDescent="0.35">
      <c r="A1220" s="54" t="str">
        <f t="shared" si="1349"/>
        <v>ALL</v>
      </c>
      <c r="B1220" s="55">
        <f t="shared" si="1349"/>
        <v>4421887</v>
      </c>
      <c r="C1220" s="55">
        <f t="shared" si="1349"/>
        <v>3243763</v>
      </c>
      <c r="D1220" s="55">
        <f t="shared" si="1349"/>
        <v>73.400000000000006</v>
      </c>
      <c r="E1220" s="55">
        <f t="shared" si="1349"/>
        <v>2928786</v>
      </c>
      <c r="F1220" s="55">
        <f>P1196</f>
        <v>216581</v>
      </c>
      <c r="G1220" s="55">
        <f>O1196</f>
        <v>66.2</v>
      </c>
      <c r="H1220" s="55">
        <f>Q1196</f>
        <v>6389130</v>
      </c>
      <c r="J1220" s="76" t="s">
        <v>328</v>
      </c>
      <c r="K1220" s="24">
        <v>4421887</v>
      </c>
      <c r="L1220" s="24">
        <v>3250196</v>
      </c>
      <c r="M1220" s="76">
        <v>73.5</v>
      </c>
      <c r="N1220" s="24">
        <v>2945712</v>
      </c>
      <c r="O1220" s="76">
        <v>66.599999999999994</v>
      </c>
      <c r="P1220" s="24">
        <v>228280</v>
      </c>
      <c r="Q1220" s="24">
        <v>6424188</v>
      </c>
      <c r="S1220" s="54" t="str">
        <f t="shared" si="1326"/>
        <v>ALL</v>
      </c>
      <c r="T1220" s="60">
        <f t="shared" ref="T1220" si="1350">L1220-C1220</f>
        <v>6433</v>
      </c>
      <c r="U1220" s="60">
        <f t="shared" si="1328"/>
        <v>16926</v>
      </c>
      <c r="V1220" s="60">
        <f>P1220-F1220</f>
        <v>11699</v>
      </c>
      <c r="W1220" s="63">
        <f t="shared" si="1330"/>
        <v>35058</v>
      </c>
      <c r="X1220" s="58">
        <f t="shared" si="1331"/>
        <v>0.58238276299112801</v>
      </c>
      <c r="Y1220" s="60">
        <f t="shared" si="1332"/>
        <v>3216.5</v>
      </c>
      <c r="Z1220" s="60">
        <f t="shared" si="1333"/>
        <v>8463</v>
      </c>
      <c r="AA1220" s="60">
        <f t="shared" si="1334"/>
        <v>5849.5</v>
      </c>
      <c r="AB1220" s="35">
        <f t="shared" si="1339"/>
        <v>2</v>
      </c>
      <c r="AC1220" s="50">
        <f>N1220/K1220</f>
        <v>0.66616627697632258</v>
      </c>
      <c r="AD1220" s="2">
        <f>AC1220/AD1219</f>
        <v>0.95166610996617518</v>
      </c>
      <c r="AG1220" s="2">
        <f>T1219/L1219</f>
        <v>1.9792652504648949E-3</v>
      </c>
      <c r="AH1220" s="2">
        <f>U1219/N1219</f>
        <v>5.7459792403330668E-3</v>
      </c>
      <c r="AI1220" s="2">
        <f>W1219/Q1219</f>
        <v>5.4571877410810521E-3</v>
      </c>
    </row>
    <row r="1221" spans="1:43" x14ac:dyDescent="0.35">
      <c r="A1221" s="110">
        <f>J1197</f>
        <v>44490</v>
      </c>
      <c r="B1221" s="110"/>
      <c r="C1221" s="110"/>
      <c r="D1221" s="110"/>
      <c r="E1221" s="110"/>
      <c r="F1221" s="110"/>
      <c r="G1221" s="110"/>
      <c r="H1221" s="110"/>
      <c r="J1221" s="109">
        <v>44494</v>
      </c>
      <c r="K1221" s="109"/>
      <c r="L1221" s="109"/>
      <c r="M1221" s="109"/>
      <c r="N1221" s="109"/>
      <c r="O1221" s="109"/>
      <c r="P1221" s="109"/>
      <c r="Q1221" s="109"/>
      <c r="S1221" s="111" t="str">
        <f>"Change " &amp; TEXT(A1221,"DDDD MMM DD, YYYY") &amp; " -  " &amp;TEXT(J1221,"DDDD MMM DD, YYYY")</f>
        <v>Change Thursday Oct 21, 2021 -  Monday Oct 25, 2021</v>
      </c>
      <c r="T1221" s="111"/>
      <c r="U1221" s="111"/>
      <c r="V1221" s="111"/>
      <c r="W1221" s="111"/>
      <c r="X1221" s="111"/>
      <c r="Y1221" s="111"/>
      <c r="Z1221" s="111"/>
      <c r="AA1221" s="88"/>
      <c r="AB1221" s="35"/>
      <c r="AC1221" s="65">
        <f>J1221</f>
        <v>44494</v>
      </c>
      <c r="AD1221" s="35"/>
      <c r="AE1221" s="35"/>
      <c r="AF1221" s="35"/>
      <c r="AG1221" s="35"/>
      <c r="AH1221" s="35"/>
      <c r="AI1221" s="35"/>
      <c r="AJ1221" s="35"/>
      <c r="AK1221" s="35"/>
      <c r="AL1221" s="35"/>
      <c r="AM1221" s="35"/>
      <c r="AN1221" s="35"/>
      <c r="AO1221" s="35"/>
      <c r="AP1221" s="35"/>
      <c r="AQ1221" s="35"/>
    </row>
    <row r="1222" spans="1:43" ht="36" customHeight="1" thickBot="1" x14ac:dyDescent="0.4">
      <c r="A1222" s="53" t="str">
        <f>J1199</f>
        <v>00-04</v>
      </c>
      <c r="B1222" s="53">
        <f t="shared" ref="B1222" si="1351">K1199</f>
        <v>269163</v>
      </c>
      <c r="C1222" s="53">
        <f t="shared" ref="C1222:C1241" si="1352">L1199</f>
        <v>0</v>
      </c>
      <c r="D1222" s="53">
        <f t="shared" ref="D1222:D1241" si="1353">M1199</f>
        <v>0</v>
      </c>
      <c r="E1222" s="53">
        <f t="shared" ref="E1222:E1241" si="1354">N1199</f>
        <v>0</v>
      </c>
      <c r="F1222" s="53">
        <f>P1199</f>
        <v>0</v>
      </c>
      <c r="G1222" s="53">
        <f t="shared" ref="G1222:G1241" si="1355">O1199</f>
        <v>0</v>
      </c>
      <c r="H1222" s="53">
        <f t="shared" ref="H1222:H1241" si="1356">Q1199</f>
        <v>0</v>
      </c>
      <c r="J1222" s="25" t="s">
        <v>305</v>
      </c>
      <c r="K1222" s="25" t="s">
        <v>2</v>
      </c>
      <c r="L1222" s="25" t="s">
        <v>368</v>
      </c>
      <c r="M1222" s="25" t="s">
        <v>306</v>
      </c>
      <c r="N1222" s="25" t="s">
        <v>369</v>
      </c>
      <c r="O1222" s="25" t="s">
        <v>307</v>
      </c>
      <c r="P1222" s="25" t="s">
        <v>389</v>
      </c>
      <c r="Q1222" s="25" t="s">
        <v>304</v>
      </c>
      <c r="S1222" s="53" t="s">
        <v>305</v>
      </c>
      <c r="T1222" s="53" t="s">
        <v>302</v>
      </c>
      <c r="U1222" s="53" t="s">
        <v>303</v>
      </c>
      <c r="V1222" s="53" t="s">
        <v>390</v>
      </c>
      <c r="W1222" s="53" t="s">
        <v>304</v>
      </c>
      <c r="X1222" s="53" t="s">
        <v>335</v>
      </c>
      <c r="Y1222" s="53" t="s">
        <v>336</v>
      </c>
      <c r="Z1222" s="53" t="s">
        <v>337</v>
      </c>
      <c r="AA1222" s="53" t="s">
        <v>391</v>
      </c>
      <c r="AB1222" s="35"/>
      <c r="AC1222" s="49" t="s">
        <v>365</v>
      </c>
      <c r="AD1222" s="64"/>
      <c r="AE1222" s="47" t="str">
        <f t="shared" ref="AE1222:AE1241" si="1357">J1222</f>
        <v>Age group</v>
      </c>
      <c r="AF1222" s="47" t="str">
        <f t="shared" ref="AF1222:AF1241" si="1358">K1222</f>
        <v>Population</v>
      </c>
      <c r="AG1222" s="47" t="str">
        <f t="shared" ref="AG1222:AG1241" si="1359">L1222</f>
        <v>At least 1 dose</v>
      </c>
      <c r="AH1222" s="47" t="str">
        <f t="shared" ref="AH1222:AH1241" si="1360">N1222</f>
        <v>2 doses</v>
      </c>
      <c r="AI1222" s="47" t="s">
        <v>334</v>
      </c>
      <c r="AJ1222" s="47" t="str">
        <f t="shared" ref="AJ1222:AJ1241" si="1361">T1222</f>
        <v>Dose 1</v>
      </c>
      <c r="AK1222" s="47" t="str">
        <f t="shared" ref="AK1222:AK1241" si="1362">U1222</f>
        <v>Dose 2</v>
      </c>
      <c r="AL1222" s="35"/>
      <c r="AM1222" s="35"/>
      <c r="AN1222" s="35"/>
      <c r="AO1222" s="35"/>
      <c r="AP1222" s="35"/>
      <c r="AQ1222" s="35"/>
    </row>
    <row r="1223" spans="1:43" ht="15" customHeight="1" thickBot="1" x14ac:dyDescent="0.4">
      <c r="A1223" s="54" t="str">
        <f>J1200</f>
        <v>05-11</v>
      </c>
      <c r="B1223" s="55">
        <f>K1200</f>
        <v>391584</v>
      </c>
      <c r="C1223" s="55">
        <f t="shared" si="1352"/>
        <v>0</v>
      </c>
      <c r="D1223" s="55">
        <f t="shared" si="1353"/>
        <v>0</v>
      </c>
      <c r="E1223" s="55">
        <f t="shared" si="1354"/>
        <v>0</v>
      </c>
      <c r="F1223" s="55">
        <f>P1200</f>
        <v>0</v>
      </c>
      <c r="G1223" s="55">
        <f t="shared" si="1355"/>
        <v>0</v>
      </c>
      <c r="H1223" s="55">
        <f t="shared" si="1356"/>
        <v>0</v>
      </c>
      <c r="J1223" s="102" t="s">
        <v>398</v>
      </c>
      <c r="K1223" s="22">
        <v>269163</v>
      </c>
      <c r="L1223" s="75">
        <v>0</v>
      </c>
      <c r="M1223" s="75">
        <v>0</v>
      </c>
      <c r="N1223" s="75">
        <v>0</v>
      </c>
      <c r="O1223" s="75">
        <v>0</v>
      </c>
      <c r="P1223" s="75">
        <v>0</v>
      </c>
      <c r="Q1223" s="75">
        <v>0</v>
      </c>
      <c r="S1223" s="54" t="str">
        <f t="shared" ref="S1223:S1244" si="1363">A1223</f>
        <v>05-11</v>
      </c>
      <c r="T1223" s="55">
        <f t="shared" ref="T1223:T1242" si="1364">L1223-C1223</f>
        <v>0</v>
      </c>
      <c r="U1223" s="55">
        <f t="shared" ref="U1223:U1244" si="1365">N1223-E1223</f>
        <v>0</v>
      </c>
      <c r="V1223" s="55">
        <f t="shared" ref="V1223" si="1366">P1223-F1223</f>
        <v>0</v>
      </c>
      <c r="W1223" s="55">
        <f t="shared" ref="W1223:W1244" si="1367">Q1223-H1223</f>
        <v>0</v>
      </c>
      <c r="X1223" s="58">
        <f t="shared" ref="X1223:X1244" si="1368">T1223/T$299</f>
        <v>0</v>
      </c>
      <c r="Y1223" s="55">
        <f t="shared" ref="Y1223:Y1244" si="1369">T1223/$AB1223</f>
        <v>0</v>
      </c>
      <c r="Z1223" s="55">
        <f t="shared" ref="Z1223:Z1244" si="1370">U1223/$AB1223</f>
        <v>0</v>
      </c>
      <c r="AA1223" s="55">
        <f t="shared" ref="AA1223:AA1244" si="1371">V1223/$AB1223</f>
        <v>0</v>
      </c>
      <c r="AB1223" s="35">
        <f>IF(DATEDIF(A1221,J1221,"D")&lt;1,1,DATEDIF(A1221,J1221,"D"))</f>
        <v>4</v>
      </c>
      <c r="AC1223" s="51" t="s">
        <v>366</v>
      </c>
      <c r="AD1223" s="2">
        <v>0.7</v>
      </c>
      <c r="AE1223" s="47" t="str">
        <f t="shared" si="1357"/>
        <v>00-04</v>
      </c>
      <c r="AF1223" s="45">
        <f t="shared" si="1358"/>
        <v>269163</v>
      </c>
      <c r="AG1223" s="45">
        <f t="shared" si="1359"/>
        <v>0</v>
      </c>
      <c r="AH1223" s="45">
        <f t="shared" si="1360"/>
        <v>0</v>
      </c>
      <c r="AI1223" s="45">
        <f t="shared" ref="AI1223:AI1241" si="1372">AG1223-AH1223</f>
        <v>0</v>
      </c>
      <c r="AJ1223" s="1">
        <f t="shared" si="1361"/>
        <v>0</v>
      </c>
      <c r="AK1223" s="1">
        <f t="shared" si="1362"/>
        <v>0</v>
      </c>
      <c r="AL1223" s="35"/>
      <c r="AM1223" s="35"/>
      <c r="AN1223" s="35"/>
      <c r="AO1223" s="35"/>
      <c r="AP1223" s="35"/>
      <c r="AQ1223" s="35"/>
    </row>
    <row r="1224" spans="1:43" ht="15" thickBot="1" x14ac:dyDescent="0.4">
      <c r="A1224" s="54" t="str">
        <f t="shared" ref="A1224:A1241" si="1373">J1201</f>
        <v>12-15</v>
      </c>
      <c r="B1224" s="55">
        <f t="shared" ref="B1224:B1241" si="1374">K1201</f>
        <v>162530</v>
      </c>
      <c r="C1224" s="60">
        <f t="shared" si="1352"/>
        <v>130240</v>
      </c>
      <c r="D1224" s="55">
        <f t="shared" si="1353"/>
        <v>80.099999999999994</v>
      </c>
      <c r="E1224" s="60">
        <f t="shared" si="1354"/>
        <v>111949</v>
      </c>
      <c r="F1224" s="55">
        <f t="shared" ref="F1224:F1241" si="1375">P1201</f>
        <v>147</v>
      </c>
      <c r="G1224" s="55">
        <f t="shared" si="1355"/>
        <v>68.900000000000006</v>
      </c>
      <c r="H1224" s="55">
        <f t="shared" si="1356"/>
        <v>242336</v>
      </c>
      <c r="J1224" s="104" t="s">
        <v>399</v>
      </c>
      <c r="K1224" s="24">
        <v>391584</v>
      </c>
      <c r="L1224" s="76">
        <v>0</v>
      </c>
      <c r="M1224" s="76">
        <v>0</v>
      </c>
      <c r="N1224" s="76">
        <v>0</v>
      </c>
      <c r="O1224" s="76">
        <v>0</v>
      </c>
      <c r="P1224" s="76">
        <v>0</v>
      </c>
      <c r="Q1224" s="76">
        <v>0</v>
      </c>
      <c r="S1224" s="59" t="str">
        <f t="shared" si="1363"/>
        <v>12-15</v>
      </c>
      <c r="T1224" s="60">
        <f t="shared" si="1364"/>
        <v>-130240</v>
      </c>
      <c r="U1224" s="60">
        <f t="shared" si="1365"/>
        <v>-111949</v>
      </c>
      <c r="V1224" s="60">
        <f>P1224-F1224</f>
        <v>-147</v>
      </c>
      <c r="W1224" s="60">
        <f t="shared" si="1367"/>
        <v>-242336</v>
      </c>
      <c r="X1224" s="61">
        <f t="shared" si="1368"/>
        <v>-11.790693463697266</v>
      </c>
      <c r="Y1224" s="60">
        <f t="shared" si="1369"/>
        <v>-32560</v>
      </c>
      <c r="Z1224" s="60">
        <f t="shared" si="1370"/>
        <v>-27987.25</v>
      </c>
      <c r="AA1224" s="60">
        <f t="shared" si="1371"/>
        <v>-36.75</v>
      </c>
      <c r="AB1224" s="35">
        <f>AB1223</f>
        <v>4</v>
      </c>
      <c r="AC1224" s="50">
        <f>C1243/B1243</f>
        <v>0.86415182630798104</v>
      </c>
      <c r="AD1224" s="2">
        <f>AC1224/AD1223</f>
        <v>1.2345026090114015</v>
      </c>
      <c r="AE1224" s="47" t="str">
        <f t="shared" si="1357"/>
        <v>05-11</v>
      </c>
      <c r="AF1224" s="45">
        <f t="shared" si="1358"/>
        <v>391584</v>
      </c>
      <c r="AG1224" s="45">
        <f t="shared" si="1359"/>
        <v>0</v>
      </c>
      <c r="AH1224" s="45">
        <f t="shared" si="1360"/>
        <v>0</v>
      </c>
      <c r="AI1224" s="45">
        <f t="shared" si="1372"/>
        <v>0</v>
      </c>
      <c r="AJ1224" s="1">
        <f t="shared" si="1361"/>
        <v>-130240</v>
      </c>
      <c r="AK1224" s="1">
        <f t="shared" si="1362"/>
        <v>-111949</v>
      </c>
      <c r="AL1224" s="35"/>
      <c r="AM1224" s="112" t="s">
        <v>397</v>
      </c>
      <c r="AN1224" s="112"/>
      <c r="AO1224" s="112"/>
      <c r="AP1224" s="112"/>
      <c r="AQ1224" s="112"/>
    </row>
    <row r="1225" spans="1:43" ht="15" thickBot="1" x14ac:dyDescent="0.4">
      <c r="A1225" s="54" t="str">
        <f t="shared" si="1373"/>
        <v>15-19</v>
      </c>
      <c r="B1225" s="55">
        <f t="shared" si="1374"/>
        <v>256743</v>
      </c>
      <c r="C1225" s="60">
        <f t="shared" si="1352"/>
        <v>207821</v>
      </c>
      <c r="D1225" s="55">
        <f t="shared" si="1353"/>
        <v>81</v>
      </c>
      <c r="E1225" s="60">
        <f t="shared" si="1354"/>
        <v>180915</v>
      </c>
      <c r="F1225" s="55">
        <f t="shared" si="1375"/>
        <v>409</v>
      </c>
      <c r="G1225" s="55">
        <f t="shared" si="1355"/>
        <v>70.5</v>
      </c>
      <c r="H1225" s="55">
        <f t="shared" si="1356"/>
        <v>389145</v>
      </c>
      <c r="J1225" s="104" t="s">
        <v>400</v>
      </c>
      <c r="K1225" s="22">
        <v>162530</v>
      </c>
      <c r="L1225" s="22">
        <v>130978</v>
      </c>
      <c r="M1225" s="75">
        <v>80.599999999999994</v>
      </c>
      <c r="N1225" s="22">
        <v>114163</v>
      </c>
      <c r="O1225" s="75">
        <v>70.2</v>
      </c>
      <c r="P1225" s="75">
        <v>152</v>
      </c>
      <c r="Q1225" s="22">
        <v>245293</v>
      </c>
      <c r="R1225" s="2">
        <f>P1225/K1225</f>
        <v>9.3521196086876273E-4</v>
      </c>
      <c r="S1225" s="54" t="str">
        <f t="shared" si="1363"/>
        <v>15-19</v>
      </c>
      <c r="T1225" s="60">
        <f t="shared" si="1364"/>
        <v>-76843</v>
      </c>
      <c r="U1225" s="60">
        <f t="shared" si="1365"/>
        <v>-66752</v>
      </c>
      <c r="V1225" s="60">
        <f>P1225-F1225</f>
        <v>-257</v>
      </c>
      <c r="W1225" s="60">
        <f t="shared" si="1367"/>
        <v>-143852</v>
      </c>
      <c r="X1225" s="61">
        <f t="shared" si="1368"/>
        <v>-6.9566358862936806</v>
      </c>
      <c r="Y1225" s="60">
        <f t="shared" si="1369"/>
        <v>-19210.75</v>
      </c>
      <c r="Z1225" s="60">
        <f t="shared" si="1370"/>
        <v>-16688</v>
      </c>
      <c r="AA1225" s="60">
        <f t="shared" si="1371"/>
        <v>-64.25</v>
      </c>
      <c r="AB1225" s="35">
        <f t="shared" ref="AB1225:AB1244" si="1376">AB1224</f>
        <v>4</v>
      </c>
      <c r="AC1225" s="52" t="s">
        <v>367</v>
      </c>
      <c r="AD1225" s="2">
        <v>0.7</v>
      </c>
      <c r="AE1225" s="47" t="str">
        <f t="shared" si="1357"/>
        <v>12-15</v>
      </c>
      <c r="AF1225" s="45">
        <f t="shared" si="1358"/>
        <v>162530</v>
      </c>
      <c r="AG1225" s="45">
        <f t="shared" si="1359"/>
        <v>130978</v>
      </c>
      <c r="AH1225" s="45">
        <f t="shared" si="1360"/>
        <v>114163</v>
      </c>
      <c r="AI1225" s="45">
        <f t="shared" si="1372"/>
        <v>16815</v>
      </c>
      <c r="AJ1225" s="1">
        <f t="shared" si="1361"/>
        <v>-76843</v>
      </c>
      <c r="AK1225" s="1">
        <f t="shared" si="1362"/>
        <v>-66752</v>
      </c>
      <c r="AL1225" s="35"/>
      <c r="AM1225" s="33"/>
      <c r="AN1225" s="96" t="s">
        <v>393</v>
      </c>
      <c r="AO1225" s="96" t="s">
        <v>395</v>
      </c>
      <c r="AP1225" s="96" t="s">
        <v>394</v>
      </c>
      <c r="AQ1225" s="96" t="s">
        <v>290</v>
      </c>
    </row>
    <row r="1226" spans="1:43" ht="15" thickBot="1" x14ac:dyDescent="0.4">
      <c r="A1226" s="54" t="str">
        <f t="shared" si="1373"/>
        <v>20-24</v>
      </c>
      <c r="B1226" s="55">
        <f t="shared" si="1374"/>
        <v>277328</v>
      </c>
      <c r="C1226" s="55">
        <f t="shared" si="1352"/>
        <v>220147</v>
      </c>
      <c r="D1226" s="55">
        <f t="shared" si="1353"/>
        <v>79.400000000000006</v>
      </c>
      <c r="E1226" s="55">
        <f t="shared" si="1354"/>
        <v>186789</v>
      </c>
      <c r="F1226" s="55">
        <f t="shared" si="1375"/>
        <v>729</v>
      </c>
      <c r="G1226" s="55">
        <f t="shared" si="1355"/>
        <v>67.3</v>
      </c>
      <c r="H1226" s="55">
        <f t="shared" si="1356"/>
        <v>407665</v>
      </c>
      <c r="J1226" s="105" t="s">
        <v>309</v>
      </c>
      <c r="K1226" s="24">
        <v>256743</v>
      </c>
      <c r="L1226" s="24">
        <v>208811</v>
      </c>
      <c r="M1226" s="76">
        <v>81.3</v>
      </c>
      <c r="N1226" s="24">
        <v>184022</v>
      </c>
      <c r="O1226" s="76">
        <v>71.7</v>
      </c>
      <c r="P1226" s="76">
        <v>429</v>
      </c>
      <c r="Q1226" s="24">
        <v>393262</v>
      </c>
      <c r="R1226" s="2">
        <f t="shared" ref="R1226:R1242" si="1377">P1226/K1226</f>
        <v>1.6709316320211263E-3</v>
      </c>
      <c r="S1226" s="57" t="str">
        <f t="shared" si="1363"/>
        <v>20-24</v>
      </c>
      <c r="T1226" s="56">
        <f t="shared" si="1364"/>
        <v>-11336</v>
      </c>
      <c r="U1226" s="56">
        <f t="shared" si="1365"/>
        <v>-2767</v>
      </c>
      <c r="V1226" s="55">
        <f t="shared" ref="V1226:V1240" si="1378">P1226-F1226</f>
        <v>-300</v>
      </c>
      <c r="W1226" s="56">
        <f t="shared" si="1367"/>
        <v>-14403</v>
      </c>
      <c r="X1226" s="62">
        <f t="shared" si="1368"/>
        <v>-1.0262538475466232</v>
      </c>
      <c r="Y1226" s="55">
        <f t="shared" si="1369"/>
        <v>-2834</v>
      </c>
      <c r="Z1226" s="55">
        <f t="shared" si="1370"/>
        <v>-691.75</v>
      </c>
      <c r="AA1226" s="55">
        <f t="shared" si="1371"/>
        <v>-75</v>
      </c>
      <c r="AB1226" s="35">
        <f t="shared" si="1376"/>
        <v>4</v>
      </c>
      <c r="AC1226" s="50">
        <f>E1243/B1243</f>
        <v>0.78319658401442116</v>
      </c>
      <c r="AD1226" s="2">
        <f>AC1226/AD1225</f>
        <v>1.1188522628777446</v>
      </c>
      <c r="AE1226" s="47" t="str">
        <f t="shared" si="1357"/>
        <v>15-19</v>
      </c>
      <c r="AF1226" s="45">
        <f t="shared" si="1358"/>
        <v>256743</v>
      </c>
      <c r="AG1226" s="45">
        <f t="shared" si="1359"/>
        <v>208811</v>
      </c>
      <c r="AH1226" s="45">
        <f t="shared" si="1360"/>
        <v>184022</v>
      </c>
      <c r="AI1226" s="45">
        <f t="shared" si="1372"/>
        <v>24789</v>
      </c>
      <c r="AJ1226" s="1">
        <f t="shared" si="1361"/>
        <v>-11336</v>
      </c>
      <c r="AK1226" s="1">
        <f t="shared" si="1362"/>
        <v>-2767</v>
      </c>
      <c r="AL1226" s="35"/>
      <c r="AM1226" s="97" t="s">
        <v>329</v>
      </c>
      <c r="AN1226" s="94">
        <f>L1225-L1202</f>
        <v>-76843</v>
      </c>
      <c r="AO1226" s="94">
        <f>N1224-N1201</f>
        <v>-111949</v>
      </c>
      <c r="AP1226" s="95">
        <f>P1224-P1201</f>
        <v>-147</v>
      </c>
      <c r="AQ1226" s="94">
        <f>SUM(AN1226:AP1226)</f>
        <v>-188939</v>
      </c>
    </row>
    <row r="1227" spans="1:43" ht="15" thickBot="1" x14ac:dyDescent="0.4">
      <c r="A1227" s="54" t="str">
        <f t="shared" si="1373"/>
        <v>25-29</v>
      </c>
      <c r="B1227" s="55">
        <f t="shared" si="1374"/>
        <v>314508</v>
      </c>
      <c r="C1227" s="55">
        <f t="shared" si="1352"/>
        <v>240328</v>
      </c>
      <c r="D1227" s="55">
        <f t="shared" si="1353"/>
        <v>76.400000000000006</v>
      </c>
      <c r="E1227" s="55">
        <f t="shared" si="1354"/>
        <v>206320</v>
      </c>
      <c r="F1227" s="55">
        <f t="shared" si="1375"/>
        <v>1098</v>
      </c>
      <c r="G1227" s="55">
        <f t="shared" si="1355"/>
        <v>65.599999999999994</v>
      </c>
      <c r="H1227" s="55">
        <f t="shared" si="1356"/>
        <v>447746</v>
      </c>
      <c r="I1227" t="s">
        <v>401</v>
      </c>
      <c r="J1227" s="75" t="s">
        <v>310</v>
      </c>
      <c r="K1227" s="22">
        <v>277328</v>
      </c>
      <c r="L1227" s="22">
        <v>221307</v>
      </c>
      <c r="M1227" s="75">
        <v>79.8</v>
      </c>
      <c r="N1227" s="22">
        <v>190385</v>
      </c>
      <c r="O1227" s="75">
        <v>68.7</v>
      </c>
      <c r="P1227" s="75">
        <v>763</v>
      </c>
      <c r="Q1227" s="22">
        <v>412455</v>
      </c>
      <c r="R1227" s="2">
        <f t="shared" si="1377"/>
        <v>2.7512548318236888E-3</v>
      </c>
      <c r="S1227" s="54" t="str">
        <f t="shared" si="1363"/>
        <v>25-29</v>
      </c>
      <c r="T1227" s="55">
        <f t="shared" si="1364"/>
        <v>-19021</v>
      </c>
      <c r="U1227" s="55">
        <f t="shared" si="1365"/>
        <v>-15935</v>
      </c>
      <c r="V1227" s="55">
        <f t="shared" si="1378"/>
        <v>-335</v>
      </c>
      <c r="W1227" s="55">
        <f t="shared" si="1367"/>
        <v>-35291</v>
      </c>
      <c r="X1227" s="58">
        <f t="shared" si="1368"/>
        <v>-1.7219808075321383</v>
      </c>
      <c r="Y1227" s="55">
        <f t="shared" si="1369"/>
        <v>-4755.25</v>
      </c>
      <c r="Z1227" s="55">
        <f t="shared" si="1370"/>
        <v>-3983.75</v>
      </c>
      <c r="AA1227" s="55">
        <f t="shared" si="1371"/>
        <v>-83.75</v>
      </c>
      <c r="AB1227" s="35">
        <f t="shared" si="1376"/>
        <v>4</v>
      </c>
      <c r="AC1227" s="49" t="s">
        <v>363</v>
      </c>
      <c r="AD1227" s="35"/>
      <c r="AE1227" s="47" t="str">
        <f t="shared" si="1357"/>
        <v>20-24</v>
      </c>
      <c r="AF1227" s="45">
        <f t="shared" si="1358"/>
        <v>277328</v>
      </c>
      <c r="AG1227" s="45">
        <f t="shared" si="1359"/>
        <v>221307</v>
      </c>
      <c r="AH1227" s="45">
        <f t="shared" si="1360"/>
        <v>190385</v>
      </c>
      <c r="AI1227" s="45">
        <f t="shared" si="1372"/>
        <v>30922</v>
      </c>
      <c r="AJ1227" s="1">
        <f t="shared" si="1361"/>
        <v>-19021</v>
      </c>
      <c r="AK1227" s="1">
        <f t="shared" si="1362"/>
        <v>-15935</v>
      </c>
      <c r="AL1227" s="35"/>
      <c r="AM1227" s="98" t="s">
        <v>309</v>
      </c>
      <c r="AN1227" s="93">
        <f>L1226-L1203</f>
        <v>-11336</v>
      </c>
      <c r="AO1227" s="93">
        <f>N1225-N1202</f>
        <v>-66752</v>
      </c>
      <c r="AP1227" s="33">
        <f>P1225-P1202</f>
        <v>-257</v>
      </c>
      <c r="AQ1227" s="93">
        <f>SUM(AN1227:AP1227)</f>
        <v>-78345</v>
      </c>
    </row>
    <row r="1228" spans="1:43" ht="15" thickBot="1" x14ac:dyDescent="0.4">
      <c r="A1228" s="54" t="str">
        <f t="shared" si="1373"/>
        <v>30-34</v>
      </c>
      <c r="B1228" s="55">
        <f t="shared" si="1374"/>
        <v>356228</v>
      </c>
      <c r="C1228" s="55">
        <f t="shared" si="1352"/>
        <v>278879</v>
      </c>
      <c r="D1228" s="55">
        <f t="shared" si="1353"/>
        <v>78.3</v>
      </c>
      <c r="E1228" s="55">
        <f t="shared" si="1354"/>
        <v>244517</v>
      </c>
      <c r="F1228" s="55">
        <f t="shared" si="1375"/>
        <v>1764</v>
      </c>
      <c r="G1228" s="55">
        <f t="shared" si="1355"/>
        <v>68.599999999999994</v>
      </c>
      <c r="H1228" s="55">
        <f t="shared" si="1356"/>
        <v>525160</v>
      </c>
      <c r="J1228" s="76" t="s">
        <v>311</v>
      </c>
      <c r="K1228" s="24">
        <v>314508</v>
      </c>
      <c r="L1228" s="24">
        <v>241760</v>
      </c>
      <c r="M1228" s="76">
        <v>76.900000000000006</v>
      </c>
      <c r="N1228" s="24">
        <v>210169</v>
      </c>
      <c r="O1228" s="76">
        <v>66.8</v>
      </c>
      <c r="P1228" s="24">
        <v>1146</v>
      </c>
      <c r="Q1228" s="24">
        <v>453075</v>
      </c>
      <c r="R1228" s="2">
        <f t="shared" si="1377"/>
        <v>3.643786485558396E-3</v>
      </c>
      <c r="S1228" s="57" t="str">
        <f t="shared" si="1363"/>
        <v>30-34</v>
      </c>
      <c r="T1228" s="56">
        <f t="shared" si="1364"/>
        <v>-37119</v>
      </c>
      <c r="U1228" s="56">
        <f t="shared" si="1365"/>
        <v>-34348</v>
      </c>
      <c r="V1228" s="55">
        <f t="shared" si="1378"/>
        <v>-618</v>
      </c>
      <c r="W1228" s="56">
        <f t="shared" si="1367"/>
        <v>-72085</v>
      </c>
      <c r="X1228" s="62">
        <f t="shared" si="1368"/>
        <v>-3.3604019554589897</v>
      </c>
      <c r="Y1228" s="55">
        <f t="shared" si="1369"/>
        <v>-9279.75</v>
      </c>
      <c r="Z1228" s="55">
        <f t="shared" si="1370"/>
        <v>-8587</v>
      </c>
      <c r="AA1228" s="55">
        <f t="shared" si="1371"/>
        <v>-154.5</v>
      </c>
      <c r="AB1228" s="35">
        <f t="shared" si="1376"/>
        <v>4</v>
      </c>
      <c r="AC1228" s="51" t="s">
        <v>366</v>
      </c>
      <c r="AD1228" s="2">
        <v>0.7</v>
      </c>
      <c r="AE1228" s="47" t="str">
        <f t="shared" si="1357"/>
        <v>25-29</v>
      </c>
      <c r="AF1228" s="45">
        <f t="shared" si="1358"/>
        <v>314508</v>
      </c>
      <c r="AG1228" s="45">
        <f t="shared" si="1359"/>
        <v>241760</v>
      </c>
      <c r="AH1228" s="45">
        <f t="shared" si="1360"/>
        <v>210169</v>
      </c>
      <c r="AI1228" s="45">
        <f t="shared" si="1372"/>
        <v>31591</v>
      </c>
      <c r="AJ1228" s="1">
        <f t="shared" si="1361"/>
        <v>-37119</v>
      </c>
      <c r="AK1228" s="1">
        <f t="shared" si="1362"/>
        <v>-34348</v>
      </c>
      <c r="AL1228" s="35"/>
      <c r="AM1228" s="99" t="s">
        <v>396</v>
      </c>
      <c r="AN1228" s="94">
        <f>L1244-L1220</f>
        <v>10939</v>
      </c>
      <c r="AO1228" s="94">
        <f>N1244-N1220</f>
        <v>32400</v>
      </c>
      <c r="AP1228" s="94">
        <f>P1244-P1220</f>
        <v>15047</v>
      </c>
      <c r="AQ1228" s="94">
        <f>SUM(AN1228:AP1228)</f>
        <v>58386</v>
      </c>
    </row>
    <row r="1229" spans="1:43" ht="15" thickBot="1" x14ac:dyDescent="0.4">
      <c r="A1229" s="54" t="str">
        <f t="shared" si="1373"/>
        <v>35-39</v>
      </c>
      <c r="B1229" s="55">
        <f t="shared" si="1374"/>
        <v>359302</v>
      </c>
      <c r="C1229" s="55">
        <f t="shared" si="1352"/>
        <v>294393</v>
      </c>
      <c r="D1229" s="55">
        <f t="shared" si="1353"/>
        <v>81.900000000000006</v>
      </c>
      <c r="E1229" s="55">
        <f t="shared" si="1354"/>
        <v>263107</v>
      </c>
      <c r="F1229" s="55">
        <f t="shared" si="1375"/>
        <v>3024</v>
      </c>
      <c r="G1229" s="55">
        <f t="shared" si="1355"/>
        <v>73.2</v>
      </c>
      <c r="H1229" s="55">
        <f t="shared" si="1356"/>
        <v>560524</v>
      </c>
      <c r="J1229" s="75" t="s">
        <v>312</v>
      </c>
      <c r="K1229" s="22">
        <v>356228</v>
      </c>
      <c r="L1229" s="22">
        <v>280233</v>
      </c>
      <c r="M1229" s="75">
        <v>78.7</v>
      </c>
      <c r="N1229" s="22">
        <v>248755</v>
      </c>
      <c r="O1229" s="75">
        <v>69.8</v>
      </c>
      <c r="P1229" s="22">
        <v>1847</v>
      </c>
      <c r="Q1229" s="22">
        <v>530835</v>
      </c>
      <c r="R1229" s="2">
        <f t="shared" si="1377"/>
        <v>5.1848815926878291E-3</v>
      </c>
      <c r="S1229" s="54" t="str">
        <f t="shared" si="1363"/>
        <v>35-39</v>
      </c>
      <c r="T1229" s="55">
        <f t="shared" si="1364"/>
        <v>-14160</v>
      </c>
      <c r="U1229" s="55">
        <f t="shared" si="1365"/>
        <v>-14352</v>
      </c>
      <c r="V1229" s="55">
        <f t="shared" si="1378"/>
        <v>-1177</v>
      </c>
      <c r="W1229" s="55">
        <f t="shared" si="1367"/>
        <v>-29689</v>
      </c>
      <c r="X1229" s="58">
        <f t="shared" si="1368"/>
        <v>-1.2819120043454644</v>
      </c>
      <c r="Y1229" s="55">
        <f t="shared" si="1369"/>
        <v>-3540</v>
      </c>
      <c r="Z1229" s="55">
        <f t="shared" si="1370"/>
        <v>-3588</v>
      </c>
      <c r="AA1229" s="55">
        <f t="shared" si="1371"/>
        <v>-294.25</v>
      </c>
      <c r="AB1229" s="35">
        <f t="shared" si="1376"/>
        <v>4</v>
      </c>
      <c r="AC1229" s="50">
        <f>C1244/B1244</f>
        <v>0.73502466254791221</v>
      </c>
      <c r="AD1229" s="2">
        <f>AC1229/AD1228</f>
        <v>1.0500352322113031</v>
      </c>
      <c r="AE1229" s="47" t="str">
        <f t="shared" si="1357"/>
        <v>30-34</v>
      </c>
      <c r="AF1229" s="45">
        <f t="shared" si="1358"/>
        <v>356228</v>
      </c>
      <c r="AG1229" s="45">
        <f t="shared" si="1359"/>
        <v>280233</v>
      </c>
      <c r="AH1229" s="45">
        <f t="shared" si="1360"/>
        <v>248755</v>
      </c>
      <c r="AI1229" s="45">
        <f t="shared" si="1372"/>
        <v>31478</v>
      </c>
      <c r="AJ1229" s="1">
        <f t="shared" si="1361"/>
        <v>-14160</v>
      </c>
      <c r="AK1229" s="1">
        <f t="shared" si="1362"/>
        <v>-14352</v>
      </c>
      <c r="AL1229" s="35"/>
      <c r="AM1229" s="35"/>
      <c r="AN1229" s="35"/>
      <c r="AO1229" s="35"/>
      <c r="AP1229" s="35"/>
      <c r="AQ1229" s="35"/>
    </row>
    <row r="1230" spans="1:43" ht="15" thickBot="1" x14ac:dyDescent="0.4">
      <c r="A1230" s="54" t="str">
        <f t="shared" si="1373"/>
        <v>40-44</v>
      </c>
      <c r="B1230" s="55">
        <f t="shared" si="1374"/>
        <v>319889</v>
      </c>
      <c r="C1230" s="55">
        <f t="shared" si="1352"/>
        <v>269938</v>
      </c>
      <c r="D1230" s="55">
        <f t="shared" si="1353"/>
        <v>84.4</v>
      </c>
      <c r="E1230" s="55">
        <f t="shared" si="1354"/>
        <v>246717</v>
      </c>
      <c r="F1230" s="55">
        <f t="shared" si="1375"/>
        <v>15069</v>
      </c>
      <c r="G1230" s="55">
        <f t="shared" si="1355"/>
        <v>77.099999999999994</v>
      </c>
      <c r="H1230" s="55">
        <f t="shared" si="1356"/>
        <v>531724</v>
      </c>
      <c r="J1230" s="76" t="s">
        <v>313</v>
      </c>
      <c r="K1230" s="24">
        <v>359302</v>
      </c>
      <c r="L1230" s="24">
        <v>295635</v>
      </c>
      <c r="M1230" s="76">
        <v>82.3</v>
      </c>
      <c r="N1230" s="24">
        <v>266968</v>
      </c>
      <c r="O1230" s="76">
        <v>74.3</v>
      </c>
      <c r="P1230" s="24">
        <v>3119</v>
      </c>
      <c r="Q1230" s="24">
        <v>565722</v>
      </c>
      <c r="R1230" s="2">
        <f t="shared" si="1377"/>
        <v>8.6807198401344828E-3</v>
      </c>
      <c r="S1230" s="57" t="str">
        <f t="shared" si="1363"/>
        <v>40-44</v>
      </c>
      <c r="T1230" s="56">
        <f t="shared" si="1364"/>
        <v>25697</v>
      </c>
      <c r="U1230" s="56">
        <f t="shared" si="1365"/>
        <v>20251</v>
      </c>
      <c r="V1230" s="55">
        <f t="shared" si="1378"/>
        <v>-11950</v>
      </c>
      <c r="W1230" s="56">
        <f t="shared" si="1367"/>
        <v>33998</v>
      </c>
      <c r="X1230" s="62">
        <f t="shared" si="1368"/>
        <v>2.3263624841571611</v>
      </c>
      <c r="Y1230" s="55">
        <f t="shared" si="1369"/>
        <v>6424.25</v>
      </c>
      <c r="Z1230" s="55">
        <f t="shared" si="1370"/>
        <v>5062.75</v>
      </c>
      <c r="AA1230" s="55">
        <f t="shared" si="1371"/>
        <v>-2987.5</v>
      </c>
      <c r="AB1230" s="35">
        <f t="shared" si="1376"/>
        <v>4</v>
      </c>
      <c r="AC1230" s="52" t="s">
        <v>367</v>
      </c>
      <c r="AD1230" s="2">
        <v>0.7</v>
      </c>
      <c r="AE1230" s="47" t="str">
        <f t="shared" si="1357"/>
        <v>35-39</v>
      </c>
      <c r="AF1230" s="45">
        <f t="shared" si="1358"/>
        <v>359302</v>
      </c>
      <c r="AG1230" s="45">
        <f t="shared" si="1359"/>
        <v>295635</v>
      </c>
      <c r="AH1230" s="45">
        <f t="shared" si="1360"/>
        <v>266968</v>
      </c>
      <c r="AI1230" s="45">
        <f t="shared" si="1372"/>
        <v>28667</v>
      </c>
      <c r="AJ1230" s="1">
        <f t="shared" si="1361"/>
        <v>25697</v>
      </c>
      <c r="AK1230" s="1">
        <f t="shared" si="1362"/>
        <v>20251</v>
      </c>
      <c r="AL1230" s="35"/>
      <c r="AM1230" s="35"/>
      <c r="AN1230" s="35"/>
      <c r="AO1230" s="35"/>
      <c r="AP1230" s="35"/>
      <c r="AQ1230" s="35"/>
    </row>
    <row r="1231" spans="1:43" ht="15" thickBot="1" x14ac:dyDescent="0.4">
      <c r="A1231" s="54" t="str">
        <f t="shared" si="1373"/>
        <v>45-49</v>
      </c>
      <c r="B1231" s="55">
        <f t="shared" si="1374"/>
        <v>288547</v>
      </c>
      <c r="C1231" s="55">
        <f t="shared" si="1352"/>
        <v>246406</v>
      </c>
      <c r="D1231" s="55">
        <f t="shared" si="1353"/>
        <v>85.4</v>
      </c>
      <c r="E1231" s="55">
        <f t="shared" si="1354"/>
        <v>227750</v>
      </c>
      <c r="F1231" s="55">
        <f t="shared" si="1375"/>
        <v>16389</v>
      </c>
      <c r="G1231" s="55">
        <f t="shared" si="1355"/>
        <v>78.900000000000006</v>
      </c>
      <c r="H1231" s="55">
        <f t="shared" si="1356"/>
        <v>490545</v>
      </c>
      <c r="J1231" s="75" t="s">
        <v>314</v>
      </c>
      <c r="K1231" s="22">
        <v>319889</v>
      </c>
      <c r="L1231" s="22">
        <v>270960</v>
      </c>
      <c r="M1231" s="75">
        <v>84.7</v>
      </c>
      <c r="N1231" s="22">
        <v>249876</v>
      </c>
      <c r="O1231" s="75">
        <v>78.099999999999994</v>
      </c>
      <c r="P1231" s="22">
        <v>15498</v>
      </c>
      <c r="Q1231" s="22">
        <v>536334</v>
      </c>
      <c r="R1231" s="2">
        <f t="shared" si="1377"/>
        <v>4.8448055419223542E-2</v>
      </c>
      <c r="S1231" s="54" t="str">
        <f t="shared" si="1363"/>
        <v>45-49</v>
      </c>
      <c r="T1231" s="55">
        <f t="shared" si="1364"/>
        <v>24554</v>
      </c>
      <c r="U1231" s="55">
        <f t="shared" si="1365"/>
        <v>22126</v>
      </c>
      <c r="V1231" s="55">
        <f t="shared" si="1378"/>
        <v>-891</v>
      </c>
      <c r="W1231" s="55">
        <f t="shared" si="1367"/>
        <v>45789</v>
      </c>
      <c r="X1231" s="58">
        <f t="shared" si="1368"/>
        <v>2.2228861126199528</v>
      </c>
      <c r="Y1231" s="55">
        <f t="shared" si="1369"/>
        <v>6138.5</v>
      </c>
      <c r="Z1231" s="55">
        <f t="shared" si="1370"/>
        <v>5531.5</v>
      </c>
      <c r="AA1231" s="55">
        <f t="shared" si="1371"/>
        <v>-222.75</v>
      </c>
      <c r="AB1231" s="35">
        <f t="shared" si="1376"/>
        <v>4</v>
      </c>
      <c r="AC1231" s="50">
        <f>E1244/B1244</f>
        <v>0.66616627697632258</v>
      </c>
      <c r="AD1231" s="2">
        <f>AC1231/AD1230</f>
        <v>0.95166610996617518</v>
      </c>
      <c r="AE1231" s="47" t="str">
        <f t="shared" si="1357"/>
        <v>40-44</v>
      </c>
      <c r="AF1231" s="45">
        <f t="shared" si="1358"/>
        <v>319889</v>
      </c>
      <c r="AG1231" s="45">
        <f t="shared" si="1359"/>
        <v>270960</v>
      </c>
      <c r="AH1231" s="45">
        <f t="shared" si="1360"/>
        <v>249876</v>
      </c>
      <c r="AI1231" s="45">
        <f t="shared" si="1372"/>
        <v>21084</v>
      </c>
      <c r="AJ1231" s="1">
        <f t="shared" si="1361"/>
        <v>24554</v>
      </c>
      <c r="AK1231" s="1">
        <f t="shared" si="1362"/>
        <v>22126</v>
      </c>
      <c r="AL1231" s="35"/>
      <c r="AM1231" s="35"/>
      <c r="AN1231" s="35"/>
      <c r="AO1231" s="35"/>
      <c r="AP1231" s="35"/>
      <c r="AQ1231" s="35"/>
    </row>
    <row r="1232" spans="1:43" ht="15" thickBot="1" x14ac:dyDescent="0.4">
      <c r="A1232" s="54" t="str">
        <f t="shared" si="1373"/>
        <v>50-54</v>
      </c>
      <c r="B1232" s="55">
        <f t="shared" si="1374"/>
        <v>266491</v>
      </c>
      <c r="C1232" s="55">
        <f t="shared" si="1352"/>
        <v>233391</v>
      </c>
      <c r="D1232" s="55">
        <f t="shared" si="1353"/>
        <v>87.6</v>
      </c>
      <c r="E1232" s="55">
        <f t="shared" si="1354"/>
        <v>217736</v>
      </c>
      <c r="F1232" s="55">
        <f t="shared" si="1375"/>
        <v>15710</v>
      </c>
      <c r="G1232" s="55">
        <f t="shared" si="1355"/>
        <v>81.7</v>
      </c>
      <c r="H1232" s="55">
        <f t="shared" si="1356"/>
        <v>466837</v>
      </c>
      <c r="J1232" s="76" t="s">
        <v>315</v>
      </c>
      <c r="K1232" s="24">
        <v>288547</v>
      </c>
      <c r="L1232" s="24">
        <v>247253</v>
      </c>
      <c r="M1232" s="76">
        <v>85.7</v>
      </c>
      <c r="N1232" s="24">
        <v>230074</v>
      </c>
      <c r="O1232" s="76">
        <v>79.7</v>
      </c>
      <c r="P1232" s="24">
        <v>16813</v>
      </c>
      <c r="Q1232" s="24">
        <v>494140</v>
      </c>
      <c r="R1232" s="2">
        <f t="shared" si="1377"/>
        <v>5.8267803858643483E-2</v>
      </c>
      <c r="S1232" s="57" t="str">
        <f t="shared" si="1363"/>
        <v>50-54</v>
      </c>
      <c r="T1232" s="56">
        <f t="shared" si="1364"/>
        <v>13862</v>
      </c>
      <c r="U1232" s="56">
        <f t="shared" si="1365"/>
        <v>12338</v>
      </c>
      <c r="V1232" s="55">
        <f t="shared" si="1378"/>
        <v>1103</v>
      </c>
      <c r="W1232" s="56">
        <f t="shared" si="1367"/>
        <v>27303</v>
      </c>
      <c r="X1232" s="62">
        <f t="shared" si="1368"/>
        <v>1.2549339127285895</v>
      </c>
      <c r="Y1232" s="55">
        <f t="shared" si="1369"/>
        <v>3465.5</v>
      </c>
      <c r="Z1232" s="55">
        <f t="shared" si="1370"/>
        <v>3084.5</v>
      </c>
      <c r="AA1232" s="55">
        <f t="shared" si="1371"/>
        <v>275.75</v>
      </c>
      <c r="AB1232" s="35">
        <f t="shared" si="1376"/>
        <v>4</v>
      </c>
      <c r="AC1232" s="35"/>
      <c r="AD1232" s="36"/>
      <c r="AE1232" s="47" t="str">
        <f t="shared" si="1357"/>
        <v>45-49</v>
      </c>
      <c r="AF1232" s="45">
        <f t="shared" si="1358"/>
        <v>288547</v>
      </c>
      <c r="AG1232" s="45">
        <f t="shared" si="1359"/>
        <v>247253</v>
      </c>
      <c r="AH1232" s="45">
        <f t="shared" si="1360"/>
        <v>230074</v>
      </c>
      <c r="AI1232" s="45">
        <f t="shared" si="1372"/>
        <v>17179</v>
      </c>
      <c r="AJ1232" s="1">
        <f t="shared" si="1361"/>
        <v>13862</v>
      </c>
      <c r="AK1232" s="1">
        <f t="shared" si="1362"/>
        <v>12338</v>
      </c>
      <c r="AL1232" s="35"/>
      <c r="AM1232" s="35"/>
      <c r="AN1232" s="35"/>
      <c r="AO1232" s="35"/>
      <c r="AP1232" s="35"/>
      <c r="AQ1232" s="35"/>
    </row>
    <row r="1233" spans="1:43" ht="15" thickBot="1" x14ac:dyDescent="0.4">
      <c r="A1233" s="54" t="str">
        <f t="shared" si="1373"/>
        <v>55-59</v>
      </c>
      <c r="B1233" s="55">
        <f t="shared" si="1374"/>
        <v>284260</v>
      </c>
      <c r="C1233" s="55">
        <f t="shared" si="1352"/>
        <v>246622</v>
      </c>
      <c r="D1233" s="55">
        <f t="shared" si="1353"/>
        <v>86.8</v>
      </c>
      <c r="E1233" s="55">
        <f t="shared" si="1354"/>
        <v>230713</v>
      </c>
      <c r="F1233" s="55">
        <f t="shared" si="1375"/>
        <v>22707</v>
      </c>
      <c r="G1233" s="55">
        <f t="shared" si="1355"/>
        <v>81.2</v>
      </c>
      <c r="H1233" s="55">
        <f t="shared" si="1356"/>
        <v>500042</v>
      </c>
      <c r="J1233" s="75" t="s">
        <v>316</v>
      </c>
      <c r="K1233" s="22">
        <v>266491</v>
      </c>
      <c r="L1233" s="22">
        <v>234049</v>
      </c>
      <c r="M1233" s="75">
        <v>87.8</v>
      </c>
      <c r="N1233" s="22">
        <v>219570</v>
      </c>
      <c r="O1233" s="75">
        <v>82.4</v>
      </c>
      <c r="P1233" s="22">
        <v>16124</v>
      </c>
      <c r="Q1233" s="22">
        <v>469743</v>
      </c>
      <c r="R1233" s="2">
        <f t="shared" si="1377"/>
        <v>6.0504857574927483E-2</v>
      </c>
      <c r="S1233" s="54" t="str">
        <f t="shared" si="1363"/>
        <v>55-59</v>
      </c>
      <c r="T1233" s="55">
        <f t="shared" si="1364"/>
        <v>-12573</v>
      </c>
      <c r="U1233" s="55">
        <f t="shared" si="1365"/>
        <v>-11143</v>
      </c>
      <c r="V1233" s="55">
        <f t="shared" si="1378"/>
        <v>-6583</v>
      </c>
      <c r="W1233" s="55">
        <f t="shared" si="1367"/>
        <v>-30299</v>
      </c>
      <c r="X1233" s="58">
        <f t="shared" si="1368"/>
        <v>-1.1382400869092884</v>
      </c>
      <c r="Y1233" s="55">
        <f t="shared" si="1369"/>
        <v>-3143.25</v>
      </c>
      <c r="Z1233" s="55">
        <f t="shared" si="1370"/>
        <v>-2785.75</v>
      </c>
      <c r="AA1233" s="55">
        <f t="shared" si="1371"/>
        <v>-1645.75</v>
      </c>
      <c r="AB1233" s="35">
        <f t="shared" si="1376"/>
        <v>4</v>
      </c>
      <c r="AC1233" s="65">
        <f>J1221</f>
        <v>44494</v>
      </c>
      <c r="AD1233" s="36"/>
      <c r="AE1233" s="47" t="str">
        <f t="shared" si="1357"/>
        <v>50-54</v>
      </c>
      <c r="AF1233" s="45">
        <f t="shared" si="1358"/>
        <v>266491</v>
      </c>
      <c r="AG1233" s="45">
        <f t="shared" si="1359"/>
        <v>234049</v>
      </c>
      <c r="AH1233" s="45">
        <f t="shared" si="1360"/>
        <v>219570</v>
      </c>
      <c r="AI1233" s="45">
        <f t="shared" si="1372"/>
        <v>14479</v>
      </c>
      <c r="AJ1233" s="1">
        <f t="shared" si="1361"/>
        <v>-12573</v>
      </c>
      <c r="AK1233" s="1">
        <f t="shared" si="1362"/>
        <v>-11143</v>
      </c>
      <c r="AL1233" s="35"/>
      <c r="AM1233" s="35"/>
      <c r="AN1233" s="35"/>
      <c r="AO1233" s="35"/>
      <c r="AP1233" s="35"/>
      <c r="AQ1233" s="35"/>
    </row>
    <row r="1234" spans="1:43" ht="15" thickBot="1" x14ac:dyDescent="0.4">
      <c r="A1234" s="54" t="str">
        <f t="shared" si="1373"/>
        <v>60-64</v>
      </c>
      <c r="B1234" s="55">
        <f t="shared" si="1374"/>
        <v>264339</v>
      </c>
      <c r="C1234" s="55">
        <f t="shared" si="1352"/>
        <v>241413</v>
      </c>
      <c r="D1234" s="55">
        <f t="shared" si="1353"/>
        <v>91.3</v>
      </c>
      <c r="E1234" s="55">
        <f t="shared" si="1354"/>
        <v>229796</v>
      </c>
      <c r="F1234" s="55">
        <f t="shared" si="1375"/>
        <v>36466</v>
      </c>
      <c r="G1234" s="55">
        <f t="shared" si="1355"/>
        <v>86.9</v>
      </c>
      <c r="H1234" s="55">
        <f t="shared" si="1356"/>
        <v>507675</v>
      </c>
      <c r="J1234" s="76" t="s">
        <v>317</v>
      </c>
      <c r="K1234" s="24">
        <v>284260</v>
      </c>
      <c r="L1234" s="24">
        <v>247188</v>
      </c>
      <c r="M1234" s="76">
        <v>87</v>
      </c>
      <c r="N1234" s="24">
        <v>232378</v>
      </c>
      <c r="O1234" s="76">
        <v>81.8</v>
      </c>
      <c r="P1234" s="24">
        <v>23280</v>
      </c>
      <c r="Q1234" s="24">
        <v>502846</v>
      </c>
      <c r="R1234" s="2">
        <f t="shared" si="1377"/>
        <v>8.189685499190881E-2</v>
      </c>
      <c r="S1234" s="57" t="str">
        <f t="shared" si="1363"/>
        <v>60-64</v>
      </c>
      <c r="T1234" s="56">
        <f t="shared" si="1364"/>
        <v>5775</v>
      </c>
      <c r="U1234" s="56">
        <f t="shared" si="1365"/>
        <v>2582</v>
      </c>
      <c r="V1234" s="55">
        <f t="shared" si="1378"/>
        <v>-13186</v>
      </c>
      <c r="W1234" s="56">
        <f t="shared" si="1367"/>
        <v>-4829</v>
      </c>
      <c r="X1234" s="62">
        <f t="shared" si="1368"/>
        <v>0.52281368821292773</v>
      </c>
      <c r="Y1234" s="55">
        <f t="shared" si="1369"/>
        <v>1443.75</v>
      </c>
      <c r="Z1234" s="55">
        <f t="shared" si="1370"/>
        <v>645.5</v>
      </c>
      <c r="AA1234" s="55">
        <f t="shared" si="1371"/>
        <v>-3296.5</v>
      </c>
      <c r="AB1234" s="35">
        <f t="shared" si="1376"/>
        <v>4</v>
      </c>
      <c r="AC1234" s="49" t="s">
        <v>365</v>
      </c>
      <c r="AD1234" s="35"/>
      <c r="AE1234" s="47" t="str">
        <f t="shared" si="1357"/>
        <v>55-59</v>
      </c>
      <c r="AF1234" s="45">
        <f t="shared" si="1358"/>
        <v>284260</v>
      </c>
      <c r="AG1234" s="45">
        <f t="shared" si="1359"/>
        <v>247188</v>
      </c>
      <c r="AH1234" s="45">
        <f t="shared" si="1360"/>
        <v>232378</v>
      </c>
      <c r="AI1234" s="45">
        <f t="shared" si="1372"/>
        <v>14810</v>
      </c>
      <c r="AJ1234" s="1">
        <f t="shared" si="1361"/>
        <v>5775</v>
      </c>
      <c r="AK1234" s="1">
        <f t="shared" si="1362"/>
        <v>2582</v>
      </c>
      <c r="AL1234" s="35"/>
      <c r="AM1234" s="35"/>
      <c r="AN1234" s="35"/>
      <c r="AO1234" s="35"/>
      <c r="AP1234" s="35"/>
      <c r="AQ1234" s="35"/>
    </row>
    <row r="1235" spans="1:43" ht="15" thickBot="1" x14ac:dyDescent="0.4">
      <c r="A1235" s="54" t="str">
        <f t="shared" si="1373"/>
        <v>65-69</v>
      </c>
      <c r="B1235" s="55">
        <f t="shared" si="1374"/>
        <v>210073</v>
      </c>
      <c r="C1235" s="55">
        <f t="shared" si="1352"/>
        <v>198598</v>
      </c>
      <c r="D1235" s="55">
        <f t="shared" si="1353"/>
        <v>94.5</v>
      </c>
      <c r="E1235" s="55">
        <f t="shared" si="1354"/>
        <v>192934</v>
      </c>
      <c r="F1235" s="55">
        <f t="shared" si="1375"/>
        <v>8083</v>
      </c>
      <c r="G1235" s="55">
        <f t="shared" si="1355"/>
        <v>91.8</v>
      </c>
      <c r="H1235" s="55">
        <f t="shared" si="1356"/>
        <v>399615</v>
      </c>
      <c r="J1235" s="75" t="s">
        <v>318</v>
      </c>
      <c r="K1235" s="22">
        <v>264339</v>
      </c>
      <c r="L1235" s="22">
        <v>241864</v>
      </c>
      <c r="M1235" s="75">
        <v>91.5</v>
      </c>
      <c r="N1235" s="22">
        <v>230983</v>
      </c>
      <c r="O1235" s="75">
        <v>87.4</v>
      </c>
      <c r="P1235" s="22">
        <v>37347</v>
      </c>
      <c r="Q1235" s="22">
        <v>510194</v>
      </c>
      <c r="R1235" s="2">
        <f t="shared" si="1377"/>
        <v>0.141284486965601</v>
      </c>
      <c r="S1235" s="54" t="str">
        <f t="shared" si="1363"/>
        <v>65-69</v>
      </c>
      <c r="T1235" s="55">
        <f t="shared" si="1364"/>
        <v>43266</v>
      </c>
      <c r="U1235" s="55">
        <f t="shared" si="1365"/>
        <v>38049</v>
      </c>
      <c r="V1235" s="55">
        <f t="shared" si="1378"/>
        <v>29264</v>
      </c>
      <c r="W1235" s="55">
        <f t="shared" si="1367"/>
        <v>110579</v>
      </c>
      <c r="X1235" s="58">
        <f t="shared" si="1368"/>
        <v>3.9168929929386205</v>
      </c>
      <c r="Y1235" s="55">
        <f t="shared" si="1369"/>
        <v>10816.5</v>
      </c>
      <c r="Z1235" s="55">
        <f t="shared" si="1370"/>
        <v>9512.25</v>
      </c>
      <c r="AA1235" s="55">
        <f t="shared" si="1371"/>
        <v>7316</v>
      </c>
      <c r="AB1235" s="35">
        <f t="shared" si="1376"/>
        <v>4</v>
      </c>
      <c r="AC1235" s="51" t="s">
        <v>366</v>
      </c>
      <c r="AD1235" s="2">
        <v>0.7</v>
      </c>
      <c r="AE1235" s="47" t="str">
        <f t="shared" si="1357"/>
        <v>60-64</v>
      </c>
      <c r="AF1235" s="45">
        <f t="shared" si="1358"/>
        <v>264339</v>
      </c>
      <c r="AG1235" s="45">
        <f t="shared" si="1359"/>
        <v>241864</v>
      </c>
      <c r="AH1235" s="45">
        <f t="shared" si="1360"/>
        <v>230983</v>
      </c>
      <c r="AI1235" s="45">
        <f t="shared" si="1372"/>
        <v>10881</v>
      </c>
      <c r="AJ1235" s="1">
        <f t="shared" si="1361"/>
        <v>43266</v>
      </c>
      <c r="AK1235" s="1">
        <f t="shared" si="1362"/>
        <v>38049</v>
      </c>
      <c r="AL1235" s="35"/>
      <c r="AM1235" s="35"/>
      <c r="AN1235" s="35"/>
      <c r="AO1235" s="35"/>
      <c r="AP1235" s="35"/>
      <c r="AQ1235" s="35"/>
    </row>
    <row r="1236" spans="1:43" ht="15" thickBot="1" x14ac:dyDescent="0.4">
      <c r="A1236" s="54" t="str">
        <f t="shared" si="1373"/>
        <v>70-74</v>
      </c>
      <c r="B1236" s="55">
        <f t="shared" si="1374"/>
        <v>157657</v>
      </c>
      <c r="C1236" s="55">
        <f t="shared" si="1352"/>
        <v>150836</v>
      </c>
      <c r="D1236" s="55">
        <f t="shared" si="1353"/>
        <v>95.7</v>
      </c>
      <c r="E1236" s="55">
        <f t="shared" si="1354"/>
        <v>149459</v>
      </c>
      <c r="F1236" s="55">
        <f t="shared" si="1375"/>
        <v>9530</v>
      </c>
      <c r="G1236" s="55">
        <f t="shared" si="1355"/>
        <v>94.8</v>
      </c>
      <c r="H1236" s="55">
        <f t="shared" si="1356"/>
        <v>309825</v>
      </c>
      <c r="J1236" s="76" t="s">
        <v>319</v>
      </c>
      <c r="K1236" s="24">
        <v>210073</v>
      </c>
      <c r="L1236" s="24">
        <v>198877</v>
      </c>
      <c r="M1236" s="76">
        <v>94.7</v>
      </c>
      <c r="N1236" s="24">
        <v>193608</v>
      </c>
      <c r="O1236" s="76">
        <v>92.2</v>
      </c>
      <c r="P1236" s="24">
        <v>8447</v>
      </c>
      <c r="Q1236" s="24">
        <v>400932</v>
      </c>
      <c r="R1236" s="2">
        <f t="shared" si="1377"/>
        <v>4.0209831820367206E-2</v>
      </c>
      <c r="S1236" s="57" t="str">
        <f t="shared" si="1363"/>
        <v>70-74</v>
      </c>
      <c r="T1236" s="56">
        <f t="shared" si="1364"/>
        <v>48041</v>
      </c>
      <c r="U1236" s="56">
        <f t="shared" si="1365"/>
        <v>44149</v>
      </c>
      <c r="V1236" s="55">
        <f t="shared" si="1378"/>
        <v>-1083</v>
      </c>
      <c r="W1236" s="56">
        <f t="shared" si="1367"/>
        <v>91107</v>
      </c>
      <c r="X1236" s="62">
        <f t="shared" si="1368"/>
        <v>4.3491761723700888</v>
      </c>
      <c r="Y1236" s="55">
        <f t="shared" si="1369"/>
        <v>12010.25</v>
      </c>
      <c r="Z1236" s="55">
        <f t="shared" si="1370"/>
        <v>11037.25</v>
      </c>
      <c r="AA1236" s="55">
        <f t="shared" si="1371"/>
        <v>-270.75</v>
      </c>
      <c r="AB1236" s="35">
        <f t="shared" si="1376"/>
        <v>4</v>
      </c>
      <c r="AC1236" s="50">
        <f>L1243/K1243</f>
        <v>0.8670602530083964</v>
      </c>
      <c r="AD1236" s="2">
        <f>AC1236/AD1235</f>
        <v>1.2386575042977093</v>
      </c>
      <c r="AE1236" s="48" t="str">
        <f t="shared" si="1357"/>
        <v>65-69</v>
      </c>
      <c r="AF1236" s="45">
        <f t="shared" si="1358"/>
        <v>210073</v>
      </c>
      <c r="AG1236" s="45">
        <f t="shared" si="1359"/>
        <v>198877</v>
      </c>
      <c r="AH1236" s="45">
        <f t="shared" si="1360"/>
        <v>193608</v>
      </c>
      <c r="AI1236" s="46">
        <f t="shared" si="1372"/>
        <v>5269</v>
      </c>
      <c r="AJ1236" s="1">
        <f t="shared" si="1361"/>
        <v>48041</v>
      </c>
      <c r="AK1236" s="1">
        <f t="shared" si="1362"/>
        <v>44149</v>
      </c>
      <c r="AL1236" s="35"/>
      <c r="AM1236" s="35"/>
      <c r="AN1236" s="35"/>
      <c r="AO1236" s="35"/>
      <c r="AP1236" s="35"/>
      <c r="AQ1236" s="35"/>
    </row>
    <row r="1237" spans="1:43" ht="15" thickBot="1" x14ac:dyDescent="0.4">
      <c r="A1237" s="54" t="str">
        <f t="shared" si="1373"/>
        <v>75-79</v>
      </c>
      <c r="B1237" s="55">
        <f t="shared" si="1374"/>
        <v>102977</v>
      </c>
      <c r="C1237" s="55">
        <f t="shared" si="1352"/>
        <v>96621</v>
      </c>
      <c r="D1237" s="55">
        <f t="shared" si="1353"/>
        <v>93.8</v>
      </c>
      <c r="E1237" s="55">
        <f t="shared" si="1354"/>
        <v>95183</v>
      </c>
      <c r="F1237" s="55">
        <f t="shared" si="1375"/>
        <v>36731</v>
      </c>
      <c r="G1237" s="55">
        <f t="shared" si="1355"/>
        <v>92.4</v>
      </c>
      <c r="H1237" s="55">
        <f t="shared" si="1356"/>
        <v>228535</v>
      </c>
      <c r="J1237" s="75" t="s">
        <v>320</v>
      </c>
      <c r="K1237" s="22">
        <v>157657</v>
      </c>
      <c r="L1237" s="22">
        <v>150994</v>
      </c>
      <c r="M1237" s="75">
        <v>95.8</v>
      </c>
      <c r="N1237" s="22">
        <v>149856</v>
      </c>
      <c r="O1237" s="75">
        <v>95</v>
      </c>
      <c r="P1237" s="22">
        <v>10095</v>
      </c>
      <c r="Q1237" s="22">
        <v>310945</v>
      </c>
      <c r="R1237" s="2">
        <f t="shared" si="1377"/>
        <v>6.4031409959595831E-2</v>
      </c>
      <c r="S1237" s="54" t="str">
        <f t="shared" si="1363"/>
        <v>75-79</v>
      </c>
      <c r="T1237" s="55">
        <f t="shared" si="1364"/>
        <v>54373</v>
      </c>
      <c r="U1237" s="55">
        <f t="shared" si="1365"/>
        <v>54673</v>
      </c>
      <c r="V1237" s="55">
        <f t="shared" si="1378"/>
        <v>-26636</v>
      </c>
      <c r="W1237" s="55">
        <f t="shared" si="1367"/>
        <v>82410</v>
      </c>
      <c r="X1237" s="58">
        <f t="shared" si="1368"/>
        <v>4.922415353974289</v>
      </c>
      <c r="Y1237" s="55">
        <f t="shared" si="1369"/>
        <v>13593.25</v>
      </c>
      <c r="Z1237" s="55">
        <f t="shared" si="1370"/>
        <v>13668.25</v>
      </c>
      <c r="AA1237" s="55">
        <f t="shared" si="1371"/>
        <v>-6659</v>
      </c>
      <c r="AB1237" s="35">
        <f t="shared" si="1376"/>
        <v>4</v>
      </c>
      <c r="AC1237" s="51" t="s">
        <v>367</v>
      </c>
      <c r="AD1237" s="2">
        <v>0.7</v>
      </c>
      <c r="AE1237" s="48" t="str">
        <f t="shared" si="1357"/>
        <v>70-74</v>
      </c>
      <c r="AF1237" s="45">
        <f t="shared" si="1358"/>
        <v>157657</v>
      </c>
      <c r="AG1237" s="45">
        <f t="shared" si="1359"/>
        <v>150994</v>
      </c>
      <c r="AH1237" s="45">
        <f t="shared" si="1360"/>
        <v>149856</v>
      </c>
      <c r="AI1237" s="46">
        <f t="shared" si="1372"/>
        <v>1138</v>
      </c>
      <c r="AJ1237" s="1">
        <f t="shared" si="1361"/>
        <v>54373</v>
      </c>
      <c r="AK1237" s="1">
        <f t="shared" si="1362"/>
        <v>54673</v>
      </c>
      <c r="AL1237" s="35"/>
      <c r="AM1237" s="35"/>
      <c r="AN1237" s="35"/>
      <c r="AO1237" s="35"/>
      <c r="AP1237" s="35"/>
      <c r="AQ1237" s="35"/>
    </row>
    <row r="1238" spans="1:43" ht="15" thickBot="1" x14ac:dyDescent="0.4">
      <c r="A1238" s="54" t="str">
        <f t="shared" si="1373"/>
        <v>80-84</v>
      </c>
      <c r="B1238" s="55">
        <f t="shared" si="1374"/>
        <v>68566</v>
      </c>
      <c r="C1238" s="55">
        <f t="shared" si="1352"/>
        <v>63720</v>
      </c>
      <c r="D1238" s="55">
        <f t="shared" si="1353"/>
        <v>92.9</v>
      </c>
      <c r="E1238" s="55">
        <f t="shared" si="1354"/>
        <v>62710</v>
      </c>
      <c r="F1238" s="55">
        <f t="shared" si="1375"/>
        <v>26114</v>
      </c>
      <c r="G1238" s="55">
        <f t="shared" si="1355"/>
        <v>91.5</v>
      </c>
      <c r="H1238" s="55">
        <f t="shared" si="1356"/>
        <v>152544</v>
      </c>
      <c r="J1238" s="76" t="s">
        <v>321</v>
      </c>
      <c r="K1238" s="24">
        <v>102977</v>
      </c>
      <c r="L1238" s="24">
        <v>96718</v>
      </c>
      <c r="M1238" s="76">
        <v>93.9</v>
      </c>
      <c r="N1238" s="24">
        <v>95391</v>
      </c>
      <c r="O1238" s="76">
        <v>92.6</v>
      </c>
      <c r="P1238" s="24">
        <v>42043</v>
      </c>
      <c r="Q1238" s="24">
        <v>234152</v>
      </c>
      <c r="R1238" s="2">
        <f t="shared" si="1377"/>
        <v>0.40827563436495529</v>
      </c>
      <c r="S1238" s="57" t="str">
        <f t="shared" si="1363"/>
        <v>80-84</v>
      </c>
      <c r="T1238" s="56">
        <f t="shared" si="1364"/>
        <v>32998</v>
      </c>
      <c r="U1238" s="56">
        <f t="shared" si="1365"/>
        <v>32681</v>
      </c>
      <c r="V1238" s="55">
        <f t="shared" si="1378"/>
        <v>15929</v>
      </c>
      <c r="W1238" s="56">
        <f t="shared" si="1367"/>
        <v>81608</v>
      </c>
      <c r="X1238" s="62">
        <f t="shared" si="1368"/>
        <v>2.9873257287705957</v>
      </c>
      <c r="Y1238" s="55">
        <f t="shared" si="1369"/>
        <v>8249.5</v>
      </c>
      <c r="Z1238" s="55">
        <f t="shared" si="1370"/>
        <v>8170.25</v>
      </c>
      <c r="AA1238" s="55">
        <f t="shared" si="1371"/>
        <v>3982.25</v>
      </c>
      <c r="AB1238" s="35">
        <f t="shared" si="1376"/>
        <v>4</v>
      </c>
      <c r="AC1238" s="50">
        <f>N1243/K1243</f>
        <v>0.79181099347538242</v>
      </c>
      <c r="AD1238" s="2">
        <f>AC1238/AD1237</f>
        <v>1.1311585621076892</v>
      </c>
      <c r="AE1238" s="48" t="str">
        <f t="shared" si="1357"/>
        <v>75-79</v>
      </c>
      <c r="AF1238" s="45">
        <f t="shared" si="1358"/>
        <v>102977</v>
      </c>
      <c r="AG1238" s="45">
        <f t="shared" si="1359"/>
        <v>96718</v>
      </c>
      <c r="AH1238" s="45">
        <f t="shared" si="1360"/>
        <v>95391</v>
      </c>
      <c r="AI1238" s="46">
        <f t="shared" si="1372"/>
        <v>1327</v>
      </c>
      <c r="AJ1238" s="1">
        <f t="shared" si="1361"/>
        <v>32998</v>
      </c>
      <c r="AK1238" s="1">
        <f t="shared" si="1362"/>
        <v>32681</v>
      </c>
      <c r="AL1238" s="35"/>
      <c r="AM1238" s="35"/>
      <c r="AN1238" s="35"/>
      <c r="AO1238" s="35"/>
      <c r="AP1238" s="35"/>
      <c r="AQ1238" s="35"/>
    </row>
    <row r="1239" spans="1:43" ht="15" thickBot="1" x14ac:dyDescent="0.4">
      <c r="A1239" s="54" t="str">
        <f t="shared" si="1373"/>
        <v>85-89</v>
      </c>
      <c r="B1239" s="55">
        <f t="shared" si="1374"/>
        <v>44034</v>
      </c>
      <c r="C1239" s="55">
        <f t="shared" si="1352"/>
        <v>40558</v>
      </c>
      <c r="D1239" s="55">
        <f t="shared" si="1353"/>
        <v>92.1</v>
      </c>
      <c r="E1239" s="55">
        <f t="shared" si="1354"/>
        <v>39858</v>
      </c>
      <c r="F1239" s="55">
        <f t="shared" si="1375"/>
        <v>19071</v>
      </c>
      <c r="G1239" s="55">
        <f t="shared" si="1355"/>
        <v>90.5</v>
      </c>
      <c r="H1239" s="55">
        <f t="shared" si="1356"/>
        <v>99487</v>
      </c>
      <c r="J1239" s="75" t="s">
        <v>322</v>
      </c>
      <c r="K1239" s="22">
        <v>68566</v>
      </c>
      <c r="L1239" s="22">
        <v>63761</v>
      </c>
      <c r="M1239" s="75">
        <v>93</v>
      </c>
      <c r="N1239" s="22">
        <v>62810</v>
      </c>
      <c r="O1239" s="75">
        <v>91.6</v>
      </c>
      <c r="P1239" s="22">
        <v>29472</v>
      </c>
      <c r="Q1239" s="22">
        <v>156043</v>
      </c>
      <c r="R1239" s="2">
        <f t="shared" si="1377"/>
        <v>0.42983402852725838</v>
      </c>
      <c r="S1239" s="54" t="str">
        <f t="shared" si="1363"/>
        <v>85-89</v>
      </c>
      <c r="T1239" s="55">
        <f t="shared" si="1364"/>
        <v>23203</v>
      </c>
      <c r="U1239" s="55">
        <f t="shared" si="1365"/>
        <v>22952</v>
      </c>
      <c r="V1239" s="55">
        <f t="shared" si="1378"/>
        <v>10401</v>
      </c>
      <c r="W1239" s="55">
        <f t="shared" si="1367"/>
        <v>56556</v>
      </c>
      <c r="X1239" s="58">
        <f t="shared" si="1368"/>
        <v>2.1005793952562013</v>
      </c>
      <c r="Y1239" s="55">
        <f t="shared" si="1369"/>
        <v>5800.75</v>
      </c>
      <c r="Z1239" s="55">
        <f t="shared" si="1370"/>
        <v>5738</v>
      </c>
      <c r="AA1239" s="55">
        <f t="shared" si="1371"/>
        <v>2600.25</v>
      </c>
      <c r="AB1239" s="35">
        <f t="shared" si="1376"/>
        <v>4</v>
      </c>
      <c r="AC1239" s="49" t="s">
        <v>362</v>
      </c>
      <c r="AD1239" s="35"/>
      <c r="AE1239" s="48" t="str">
        <f t="shared" si="1357"/>
        <v>80-84</v>
      </c>
      <c r="AF1239" s="45">
        <f t="shared" si="1358"/>
        <v>68566</v>
      </c>
      <c r="AG1239" s="45">
        <f t="shared" si="1359"/>
        <v>63761</v>
      </c>
      <c r="AH1239" s="45">
        <f t="shared" si="1360"/>
        <v>62810</v>
      </c>
      <c r="AI1239" s="46">
        <f t="shared" si="1372"/>
        <v>951</v>
      </c>
      <c r="AJ1239" s="1">
        <f t="shared" si="1361"/>
        <v>23203</v>
      </c>
      <c r="AK1239" s="1">
        <f t="shared" si="1362"/>
        <v>22952</v>
      </c>
      <c r="AL1239" s="35"/>
      <c r="AM1239" s="35"/>
      <c r="AN1239" s="35"/>
      <c r="AO1239" s="35"/>
      <c r="AP1239" s="35"/>
      <c r="AQ1239" s="35"/>
    </row>
    <row r="1240" spans="1:43" ht="15" thickBot="1" x14ac:dyDescent="0.4">
      <c r="A1240" s="54" t="str">
        <f t="shared" si="1373"/>
        <v>90+</v>
      </c>
      <c r="B1240" s="55">
        <f t="shared" si="1374"/>
        <v>27669</v>
      </c>
      <c r="C1240" s="55">
        <f t="shared" si="1352"/>
        <v>25730</v>
      </c>
      <c r="D1240" s="55">
        <f t="shared" si="1353"/>
        <v>93</v>
      </c>
      <c r="E1240" s="55">
        <f t="shared" si="1354"/>
        <v>25265</v>
      </c>
      <c r="F1240" s="55">
        <f t="shared" si="1375"/>
        <v>15231</v>
      </c>
      <c r="G1240" s="55">
        <f t="shared" si="1355"/>
        <v>91.3</v>
      </c>
      <c r="H1240" s="55">
        <f t="shared" si="1356"/>
        <v>66226</v>
      </c>
      <c r="J1240" s="76" t="s">
        <v>323</v>
      </c>
      <c r="K1240" s="24">
        <v>44034</v>
      </c>
      <c r="L1240" s="24">
        <v>40573</v>
      </c>
      <c r="M1240" s="76">
        <v>92.1</v>
      </c>
      <c r="N1240" s="24">
        <v>39932</v>
      </c>
      <c r="O1240" s="76">
        <v>90.7</v>
      </c>
      <c r="P1240" s="24">
        <v>20806</v>
      </c>
      <c r="Q1240" s="24">
        <v>101311</v>
      </c>
      <c r="R1240" s="2">
        <f t="shared" si="1377"/>
        <v>0.47249852386792024</v>
      </c>
      <c r="S1240" s="57" t="str">
        <f t="shared" si="1363"/>
        <v>90+</v>
      </c>
      <c r="T1240" s="56">
        <f t="shared" si="1364"/>
        <v>14843</v>
      </c>
      <c r="U1240" s="56">
        <f t="shared" si="1365"/>
        <v>14667</v>
      </c>
      <c r="V1240" s="55">
        <f t="shared" si="1378"/>
        <v>5575</v>
      </c>
      <c r="W1240" s="56">
        <f t="shared" si="1367"/>
        <v>35085</v>
      </c>
      <c r="X1240" s="62">
        <f t="shared" si="1368"/>
        <v>1.3437443418432011</v>
      </c>
      <c r="Y1240" s="55">
        <f t="shared" si="1369"/>
        <v>3710.75</v>
      </c>
      <c r="Z1240" s="55">
        <f t="shared" si="1370"/>
        <v>3666.75</v>
      </c>
      <c r="AA1240" s="55">
        <f t="shared" si="1371"/>
        <v>1393.75</v>
      </c>
      <c r="AB1240" s="35">
        <f t="shared" si="1376"/>
        <v>4</v>
      </c>
      <c r="AC1240" s="51" t="s">
        <v>366</v>
      </c>
      <c r="AD1240" s="2">
        <v>0.7</v>
      </c>
      <c r="AE1240" s="48" t="str">
        <f t="shared" si="1357"/>
        <v>85-89</v>
      </c>
      <c r="AF1240" s="45">
        <f t="shared" si="1358"/>
        <v>44034</v>
      </c>
      <c r="AG1240" s="45">
        <f t="shared" si="1359"/>
        <v>40573</v>
      </c>
      <c r="AH1240" s="45">
        <f t="shared" si="1360"/>
        <v>39932</v>
      </c>
      <c r="AI1240" s="46">
        <f t="shared" si="1372"/>
        <v>641</v>
      </c>
      <c r="AJ1240" s="1">
        <f t="shared" si="1361"/>
        <v>14843</v>
      </c>
      <c r="AK1240" s="1">
        <f t="shared" si="1362"/>
        <v>14667</v>
      </c>
      <c r="AL1240" s="35"/>
      <c r="AM1240" s="35"/>
      <c r="AN1240" s="35"/>
      <c r="AO1240" s="35"/>
      <c r="AP1240" s="35"/>
      <c r="AQ1240" s="35"/>
    </row>
    <row r="1241" spans="1:43" ht="15" thickBot="1" x14ac:dyDescent="0.4">
      <c r="A1241" s="54" t="str">
        <f t="shared" si="1373"/>
        <v>Unknown</v>
      </c>
      <c r="B1241" s="55" t="str">
        <f t="shared" si="1374"/>
        <v>NA</v>
      </c>
      <c r="C1241" s="55">
        <f t="shared" si="1352"/>
        <v>64555</v>
      </c>
      <c r="D1241" s="55" t="str">
        <f t="shared" si="1353"/>
        <v>NA</v>
      </c>
      <c r="E1241" s="55">
        <f t="shared" si="1354"/>
        <v>33994</v>
      </c>
      <c r="F1241" s="55">
        <f t="shared" si="1375"/>
        <v>8</v>
      </c>
      <c r="G1241" s="55" t="str">
        <f t="shared" si="1355"/>
        <v>NA</v>
      </c>
      <c r="H1241" s="55">
        <f t="shared" si="1356"/>
        <v>98557</v>
      </c>
      <c r="J1241" s="75" t="s">
        <v>324</v>
      </c>
      <c r="K1241" s="22">
        <v>27669</v>
      </c>
      <c r="L1241" s="22">
        <v>25748</v>
      </c>
      <c r="M1241" s="75">
        <v>93.1</v>
      </c>
      <c r="N1241" s="22">
        <v>25294</v>
      </c>
      <c r="O1241" s="75">
        <v>91.4</v>
      </c>
      <c r="P1241" s="22">
        <v>15937</v>
      </c>
      <c r="Q1241" s="22">
        <v>66979</v>
      </c>
      <c r="R1241" s="2">
        <f t="shared" si="1377"/>
        <v>0.57598756731360001</v>
      </c>
      <c r="S1241" s="54" t="str">
        <f t="shared" si="1363"/>
        <v>Unknown</v>
      </c>
      <c r="T1241" s="54">
        <f t="shared" si="1364"/>
        <v>-38807</v>
      </c>
      <c r="U1241" s="54">
        <f t="shared" si="1365"/>
        <v>-8700</v>
      </c>
      <c r="V1241" s="55">
        <f>P1241-F1241</f>
        <v>15929</v>
      </c>
      <c r="W1241" s="54">
        <f t="shared" si="1367"/>
        <v>-31578</v>
      </c>
      <c r="X1241" s="58">
        <f t="shared" si="1368"/>
        <v>-3.5132174542820929</v>
      </c>
      <c r="Y1241" s="55">
        <f t="shared" si="1369"/>
        <v>-9701.75</v>
      </c>
      <c r="Z1241" s="55">
        <f t="shared" si="1370"/>
        <v>-2175</v>
      </c>
      <c r="AA1241" s="55">
        <f t="shared" si="1371"/>
        <v>3982.25</v>
      </c>
      <c r="AB1241" s="35">
        <f t="shared" si="1376"/>
        <v>4</v>
      </c>
      <c r="AC1241" s="50">
        <f>L1244/K1244</f>
        <v>0.73749849329030792</v>
      </c>
      <c r="AD1241" s="2">
        <f>AC1241/AD1240</f>
        <v>1.0535692761290114</v>
      </c>
      <c r="AE1241" s="47" t="str">
        <f t="shared" si="1357"/>
        <v>90+</v>
      </c>
      <c r="AF1241" s="45">
        <f t="shared" si="1358"/>
        <v>27669</v>
      </c>
      <c r="AG1241" s="45">
        <f t="shared" si="1359"/>
        <v>25748</v>
      </c>
      <c r="AH1241" s="45">
        <f t="shared" si="1360"/>
        <v>25294</v>
      </c>
      <c r="AI1241" s="45">
        <f t="shared" si="1372"/>
        <v>454</v>
      </c>
      <c r="AJ1241" s="1">
        <f t="shared" si="1361"/>
        <v>-38807</v>
      </c>
      <c r="AK1241" s="1">
        <f t="shared" si="1362"/>
        <v>-8700</v>
      </c>
      <c r="AL1241" s="35"/>
      <c r="AM1241" s="35"/>
      <c r="AN1241" s="35"/>
      <c r="AO1241" s="35"/>
      <c r="AP1241" s="35"/>
      <c r="AQ1241" s="35"/>
    </row>
    <row r="1242" spans="1:43" ht="15" thickBot="1" x14ac:dyDescent="0.4">
      <c r="A1242" s="76" t="s">
        <v>325</v>
      </c>
      <c r="B1242" s="76" t="s">
        <v>326</v>
      </c>
      <c r="C1242" s="24">
        <v>64555</v>
      </c>
      <c r="D1242" s="76" t="s">
        <v>326</v>
      </c>
      <c r="E1242" s="24">
        <v>33994</v>
      </c>
      <c r="F1242" s="76">
        <v>8</v>
      </c>
      <c r="G1242" s="76">
        <v>8</v>
      </c>
      <c r="H1242" s="24">
        <v>98557</v>
      </c>
      <c r="J1242" s="76" t="s">
        <v>325</v>
      </c>
      <c r="K1242" s="76" t="s">
        <v>326</v>
      </c>
      <c r="L1242" s="24">
        <v>64426</v>
      </c>
      <c r="M1242" s="76" t="s">
        <v>326</v>
      </c>
      <c r="N1242" s="24">
        <v>33878</v>
      </c>
      <c r="O1242" s="76" t="s">
        <v>326</v>
      </c>
      <c r="P1242" s="76">
        <v>9</v>
      </c>
      <c r="Q1242" s="24">
        <v>98313</v>
      </c>
      <c r="R1242" s="2" t="e">
        <f t="shared" si="1377"/>
        <v>#VALUE!</v>
      </c>
      <c r="S1242" s="54" t="str">
        <f t="shared" si="1363"/>
        <v>Unknown</v>
      </c>
      <c r="T1242" s="54">
        <f t="shared" si="1364"/>
        <v>-129</v>
      </c>
      <c r="U1242" s="54">
        <f t="shared" si="1365"/>
        <v>-116</v>
      </c>
      <c r="V1242" s="55">
        <f>P1242-F1242</f>
        <v>1</v>
      </c>
      <c r="W1242" s="54">
        <f t="shared" si="1367"/>
        <v>-244</v>
      </c>
      <c r="X1242" s="58">
        <f t="shared" si="1368"/>
        <v>-1.1678435632808256E-2</v>
      </c>
      <c r="Y1242" s="55">
        <f t="shared" si="1369"/>
        <v>-32.25</v>
      </c>
      <c r="Z1242" s="55">
        <f t="shared" si="1370"/>
        <v>-29</v>
      </c>
      <c r="AA1242" s="55">
        <f t="shared" si="1371"/>
        <v>0.25</v>
      </c>
      <c r="AB1242" s="35">
        <f t="shared" si="1376"/>
        <v>4</v>
      </c>
      <c r="AC1242" s="106"/>
      <c r="AD1242" s="2"/>
      <c r="AE1242" s="107"/>
      <c r="AF1242" s="108"/>
      <c r="AG1242" s="108"/>
      <c r="AH1242" s="108"/>
      <c r="AI1242" s="108"/>
      <c r="AJ1242" s="1"/>
      <c r="AK1242" s="1"/>
      <c r="AL1242" s="35"/>
      <c r="AM1242" s="35"/>
      <c r="AN1242" s="35"/>
      <c r="AO1242" s="35"/>
      <c r="AP1242" s="35"/>
      <c r="AQ1242" s="35"/>
    </row>
    <row r="1243" spans="1:43" ht="15" thickBot="1" x14ac:dyDescent="0.4">
      <c r="A1243" s="54" t="str">
        <f t="shared" ref="A1243:A1244" si="1379">J1219</f>
        <v>12+</v>
      </c>
      <c r="B1243" s="55">
        <f t="shared" ref="B1243:B1244" si="1380">K1219</f>
        <v>3761140</v>
      </c>
      <c r="C1243" s="55">
        <f t="shared" ref="C1243:C1244" si="1381">L1219</f>
        <v>3250196</v>
      </c>
      <c r="D1243" s="55">
        <f t="shared" ref="D1243:D1244" si="1382">M1219</f>
        <v>86.4</v>
      </c>
      <c r="E1243" s="55">
        <f t="shared" ref="E1243:E1244" si="1383">N1219</f>
        <v>2945712</v>
      </c>
      <c r="F1243" s="55">
        <f>P1219</f>
        <v>228280</v>
      </c>
      <c r="G1243" s="55">
        <f>O1219</f>
        <v>78.3</v>
      </c>
      <c r="H1243" s="55">
        <f>Q1219</f>
        <v>6424188</v>
      </c>
      <c r="J1243" s="75" t="s">
        <v>327</v>
      </c>
      <c r="K1243" s="22">
        <v>3761140</v>
      </c>
      <c r="L1243" s="22">
        <v>3261135</v>
      </c>
      <c r="M1243" s="75">
        <v>86.7</v>
      </c>
      <c r="N1243" s="22">
        <v>2978112</v>
      </c>
      <c r="O1243" s="75">
        <v>79.2</v>
      </c>
      <c r="P1243" s="22">
        <v>243327</v>
      </c>
      <c r="Q1243" s="22">
        <v>6482574</v>
      </c>
      <c r="R1243" s="2"/>
      <c r="S1243" s="57" t="str">
        <f t="shared" si="1363"/>
        <v>12+</v>
      </c>
      <c r="T1243" s="60">
        <f>L1243-C1243</f>
        <v>10939</v>
      </c>
      <c r="U1243" s="60">
        <f t="shared" si="1365"/>
        <v>32400</v>
      </c>
      <c r="V1243" s="60">
        <f>P1243-F1243</f>
        <v>15047</v>
      </c>
      <c r="W1243" s="63">
        <f t="shared" si="1367"/>
        <v>58386</v>
      </c>
      <c r="X1243" s="62">
        <f t="shared" si="1368"/>
        <v>0.99031323556038386</v>
      </c>
      <c r="Y1243" s="60">
        <f t="shared" si="1369"/>
        <v>2734.75</v>
      </c>
      <c r="Z1243" s="60">
        <f t="shared" si="1370"/>
        <v>8100</v>
      </c>
      <c r="AA1243" s="60">
        <f t="shared" si="1371"/>
        <v>3761.75</v>
      </c>
      <c r="AB1243" s="35">
        <f>AB1241</f>
        <v>4</v>
      </c>
      <c r="AC1243" s="51" t="s">
        <v>367</v>
      </c>
      <c r="AD1243" s="2">
        <v>0.7</v>
      </c>
      <c r="AE1243" s="35"/>
      <c r="AF1243" s="35"/>
      <c r="AG1243" s="38"/>
      <c r="AH1243" s="35"/>
      <c r="AI1243" s="35"/>
      <c r="AJ1243" s="35"/>
      <c r="AK1243" s="35"/>
      <c r="AL1243" s="35"/>
      <c r="AM1243" s="35"/>
      <c r="AN1243" s="35"/>
      <c r="AO1243" s="35"/>
      <c r="AP1243" s="35"/>
      <c r="AQ1243" s="35"/>
    </row>
    <row r="1244" spans="1:43" x14ac:dyDescent="0.35">
      <c r="A1244" s="54" t="str">
        <f t="shared" si="1379"/>
        <v>ALL</v>
      </c>
      <c r="B1244" s="55">
        <f t="shared" si="1380"/>
        <v>4421887</v>
      </c>
      <c r="C1244" s="55">
        <f t="shared" si="1381"/>
        <v>3250196</v>
      </c>
      <c r="D1244" s="55">
        <f t="shared" si="1382"/>
        <v>73.5</v>
      </c>
      <c r="E1244" s="55">
        <f t="shared" si="1383"/>
        <v>2945712</v>
      </c>
      <c r="F1244" s="55">
        <f>P1220</f>
        <v>228280</v>
      </c>
      <c r="G1244" s="55">
        <f>O1220</f>
        <v>66.599999999999994</v>
      </c>
      <c r="H1244" s="55">
        <f>Q1220</f>
        <v>6424188</v>
      </c>
      <c r="J1244" s="76" t="s">
        <v>328</v>
      </c>
      <c r="K1244" s="24">
        <v>4421887</v>
      </c>
      <c r="L1244" s="24">
        <v>3261135</v>
      </c>
      <c r="M1244" s="76">
        <v>73.8</v>
      </c>
      <c r="N1244" s="24">
        <v>2978112</v>
      </c>
      <c r="O1244" s="76">
        <v>67.3</v>
      </c>
      <c r="P1244" s="24">
        <v>243327</v>
      </c>
      <c r="Q1244" s="24">
        <v>6482574</v>
      </c>
      <c r="R1244" s="2"/>
      <c r="S1244" s="54" t="str">
        <f t="shared" si="1363"/>
        <v>ALL</v>
      </c>
      <c r="T1244" s="60">
        <f t="shared" ref="T1244" si="1384">L1244-C1244</f>
        <v>10939</v>
      </c>
      <c r="U1244" s="60">
        <f t="shared" si="1365"/>
        <v>32400</v>
      </c>
      <c r="V1244" s="60">
        <f>P1244-F1244</f>
        <v>15047</v>
      </c>
      <c r="W1244" s="63">
        <f t="shared" si="1367"/>
        <v>58386</v>
      </c>
      <c r="X1244" s="58">
        <f t="shared" si="1368"/>
        <v>0.99031323556038386</v>
      </c>
      <c r="Y1244" s="60">
        <f t="shared" si="1369"/>
        <v>2734.75</v>
      </c>
      <c r="Z1244" s="60">
        <f t="shared" si="1370"/>
        <v>8100</v>
      </c>
      <c r="AA1244" s="60">
        <f t="shared" si="1371"/>
        <v>3761.75</v>
      </c>
      <c r="AB1244" s="35">
        <f t="shared" si="1376"/>
        <v>4</v>
      </c>
      <c r="AC1244" s="50">
        <f>N1244/K1244</f>
        <v>0.67349346557250334</v>
      </c>
      <c r="AD1244" s="2">
        <f>AC1244/AD1243</f>
        <v>0.96213352224643345</v>
      </c>
      <c r="AE1244" s="35"/>
      <c r="AF1244" s="35"/>
      <c r="AG1244" s="2">
        <f>T1243/L1243</f>
        <v>3.3543536222818129E-3</v>
      </c>
      <c r="AH1244" s="2">
        <f>U1243/N1243</f>
        <v>1.0879375926761654E-2</v>
      </c>
      <c r="AI1244" s="2">
        <f>W1243/Q1243</f>
        <v>9.0066075605153145E-3</v>
      </c>
      <c r="AJ1244" s="35"/>
      <c r="AK1244" s="35"/>
      <c r="AL1244" s="35"/>
      <c r="AM1244" s="35"/>
      <c r="AN1244" s="35"/>
      <c r="AO1244" s="35"/>
      <c r="AP1244" s="35"/>
      <c r="AQ1244" s="35"/>
    </row>
    <row r="1245" spans="1:43" x14ac:dyDescent="0.35">
      <c r="J1245" s="109">
        <v>44465</v>
      </c>
      <c r="K1245" s="109"/>
      <c r="L1245" s="109"/>
      <c r="M1245" s="109"/>
      <c r="N1245" s="109"/>
      <c r="O1245" s="109"/>
      <c r="P1245" s="109"/>
      <c r="Q1245" s="109"/>
      <c r="R1245" s="114">
        <f>AVERAGE(R1238:R1241)</f>
        <v>0.47164893851843348</v>
      </c>
    </row>
    <row r="1246" spans="1:43" ht="24.5" thickBot="1" x14ac:dyDescent="0.4">
      <c r="J1246" s="25" t="s">
        <v>305</v>
      </c>
      <c r="K1246" s="25" t="s">
        <v>2</v>
      </c>
      <c r="L1246" s="25" t="s">
        <v>368</v>
      </c>
      <c r="M1246" s="25" t="s">
        <v>306</v>
      </c>
      <c r="N1246" s="25" t="s">
        <v>369</v>
      </c>
      <c r="O1246" s="25" t="s">
        <v>307</v>
      </c>
      <c r="P1246" s="25" t="s">
        <v>389</v>
      </c>
      <c r="Q1246" s="25" t="s">
        <v>304</v>
      </c>
    </row>
    <row r="1247" spans="1:43" ht="15" thickBot="1" x14ac:dyDescent="0.4">
      <c r="J1247" s="75" t="s">
        <v>308</v>
      </c>
      <c r="K1247" s="22">
        <v>660747</v>
      </c>
      <c r="L1247" s="75">
        <v>0</v>
      </c>
      <c r="M1247" s="75">
        <v>0</v>
      </c>
      <c r="N1247" s="75">
        <v>0</v>
      </c>
      <c r="O1247" s="75">
        <v>0</v>
      </c>
      <c r="P1247" s="75">
        <v>0</v>
      </c>
      <c r="Q1247" s="75">
        <v>0</v>
      </c>
    </row>
    <row r="1248" spans="1:43" s="35" customFormat="1" ht="15" thickBot="1" x14ac:dyDescent="0.4">
      <c r="J1248" s="115"/>
      <c r="K1248" s="22"/>
      <c r="L1248" s="75"/>
      <c r="M1248" s="75"/>
      <c r="N1248" s="75"/>
      <c r="O1248" s="75"/>
      <c r="P1248" s="75"/>
      <c r="Q1248" s="75"/>
    </row>
    <row r="1249" spans="10:17" ht="15" thickBot="1" x14ac:dyDescent="0.4">
      <c r="J1249" s="82" t="str">
        <f t="shared" ref="J1249" si="1385">S1225</f>
        <v>15-19</v>
      </c>
      <c r="K1249" s="24">
        <v>162530</v>
      </c>
      <c r="L1249" s="24">
        <v>122074</v>
      </c>
      <c r="M1249" s="76">
        <v>75.099999999999994</v>
      </c>
      <c r="N1249" s="24">
        <v>102851</v>
      </c>
      <c r="O1249" s="76">
        <v>63.3</v>
      </c>
      <c r="P1249" s="76">
        <v>75</v>
      </c>
      <c r="Q1249" s="24">
        <v>225000</v>
      </c>
    </row>
    <row r="1250" spans="10:17" ht="15" thickBot="1" x14ac:dyDescent="0.4">
      <c r="J1250" s="75" t="s">
        <v>309</v>
      </c>
      <c r="K1250" s="22">
        <v>256743</v>
      </c>
      <c r="L1250" s="22">
        <v>196180</v>
      </c>
      <c r="M1250" s="75">
        <v>76.400000000000006</v>
      </c>
      <c r="N1250" s="22">
        <v>166671</v>
      </c>
      <c r="O1250" s="75">
        <v>64.900000000000006</v>
      </c>
      <c r="P1250" s="75">
        <v>241</v>
      </c>
      <c r="Q1250" s="22">
        <v>363092</v>
      </c>
    </row>
    <row r="1251" spans="10:17" ht="15" thickBot="1" x14ac:dyDescent="0.4">
      <c r="J1251" s="76" t="s">
        <v>310</v>
      </c>
      <c r="K1251" s="24">
        <v>277328</v>
      </c>
      <c r="L1251" s="24">
        <v>207000</v>
      </c>
      <c r="M1251" s="76">
        <v>74.599999999999994</v>
      </c>
      <c r="N1251" s="24">
        <v>169148</v>
      </c>
      <c r="O1251" s="76">
        <v>61</v>
      </c>
      <c r="P1251" s="76">
        <v>399</v>
      </c>
      <c r="Q1251" s="24">
        <v>376547</v>
      </c>
    </row>
    <row r="1252" spans="10:17" ht="15" thickBot="1" x14ac:dyDescent="0.4">
      <c r="J1252" s="75" t="s">
        <v>311</v>
      </c>
      <c r="K1252" s="22">
        <v>314508</v>
      </c>
      <c r="L1252" s="22">
        <v>225540</v>
      </c>
      <c r="M1252" s="75">
        <v>71.7</v>
      </c>
      <c r="N1252" s="22">
        <v>187366</v>
      </c>
      <c r="O1252" s="75">
        <v>59.6</v>
      </c>
      <c r="P1252" s="75">
        <v>629</v>
      </c>
      <c r="Q1252" s="22">
        <v>413535</v>
      </c>
    </row>
    <row r="1253" spans="10:17" ht="15" thickBot="1" x14ac:dyDescent="0.4">
      <c r="J1253" s="76" t="s">
        <v>312</v>
      </c>
      <c r="K1253" s="24">
        <v>356228</v>
      </c>
      <c r="L1253" s="24">
        <v>262951</v>
      </c>
      <c r="M1253" s="76">
        <v>73.8</v>
      </c>
      <c r="N1253" s="24">
        <v>224066</v>
      </c>
      <c r="O1253" s="76">
        <v>62.9</v>
      </c>
      <c r="P1253" s="24">
        <v>1001</v>
      </c>
      <c r="Q1253" s="24">
        <v>488018</v>
      </c>
    </row>
    <row r="1254" spans="10:17" ht="15" thickBot="1" x14ac:dyDescent="0.4">
      <c r="J1254" s="75" t="s">
        <v>313</v>
      </c>
      <c r="K1254" s="22">
        <v>359302</v>
      </c>
      <c r="L1254" s="22">
        <v>279549</v>
      </c>
      <c r="M1254" s="75">
        <v>77.8</v>
      </c>
      <c r="N1254" s="22">
        <v>243614</v>
      </c>
      <c r="O1254" s="75">
        <v>67.8</v>
      </c>
      <c r="P1254" s="22">
        <v>1902</v>
      </c>
      <c r="Q1254" s="22">
        <v>525065</v>
      </c>
    </row>
    <row r="1255" spans="10:17" ht="15" thickBot="1" x14ac:dyDescent="0.4">
      <c r="J1255" s="76" t="s">
        <v>314</v>
      </c>
      <c r="K1255" s="24">
        <v>319889</v>
      </c>
      <c r="L1255" s="24">
        <v>258187</v>
      </c>
      <c r="M1255" s="76">
        <v>80.7</v>
      </c>
      <c r="N1255" s="24">
        <v>230539</v>
      </c>
      <c r="O1255" s="76">
        <v>72.099999999999994</v>
      </c>
      <c r="P1255" s="24">
        <v>10199</v>
      </c>
      <c r="Q1255" s="24">
        <v>498925</v>
      </c>
    </row>
    <row r="1256" spans="10:17" ht="15" thickBot="1" x14ac:dyDescent="0.4">
      <c r="J1256" s="75" t="s">
        <v>315</v>
      </c>
      <c r="K1256" s="22">
        <v>288547</v>
      </c>
      <c r="L1256" s="22">
        <v>237379</v>
      </c>
      <c r="M1256" s="75">
        <v>82.3</v>
      </c>
      <c r="N1256" s="22">
        <v>214824</v>
      </c>
      <c r="O1256" s="75">
        <v>74.5</v>
      </c>
      <c r="P1256" s="22">
        <v>11254</v>
      </c>
      <c r="Q1256" s="22">
        <v>463457</v>
      </c>
    </row>
    <row r="1257" spans="10:17" ht="15" thickBot="1" x14ac:dyDescent="0.4">
      <c r="J1257" s="76" t="s">
        <v>316</v>
      </c>
      <c r="K1257" s="24">
        <v>266491</v>
      </c>
      <c r="L1257" s="24">
        <v>225913</v>
      </c>
      <c r="M1257" s="76">
        <v>84.8</v>
      </c>
      <c r="N1257" s="24">
        <v>207206</v>
      </c>
      <c r="O1257" s="76">
        <v>77.8</v>
      </c>
      <c r="P1257" s="24">
        <v>10691</v>
      </c>
      <c r="Q1257" s="24">
        <v>443810</v>
      </c>
    </row>
    <row r="1258" spans="10:17" ht="15" thickBot="1" x14ac:dyDescent="0.4">
      <c r="J1258" s="75" t="s">
        <v>317</v>
      </c>
      <c r="K1258" s="22">
        <v>284260</v>
      </c>
      <c r="L1258" s="22">
        <v>240039</v>
      </c>
      <c r="M1258" s="75">
        <v>84.4</v>
      </c>
      <c r="N1258" s="22">
        <v>221628</v>
      </c>
      <c r="O1258" s="75">
        <v>78</v>
      </c>
      <c r="P1258" s="22">
        <v>15939</v>
      </c>
      <c r="Q1258" s="22">
        <v>477606</v>
      </c>
    </row>
    <row r="1259" spans="10:17" ht="15" thickBot="1" x14ac:dyDescent="0.4">
      <c r="J1259" s="76" t="s">
        <v>318</v>
      </c>
      <c r="K1259" s="24">
        <v>264339</v>
      </c>
      <c r="L1259" s="24">
        <v>236428</v>
      </c>
      <c r="M1259" s="76">
        <v>89.4</v>
      </c>
      <c r="N1259" s="24">
        <v>222709</v>
      </c>
      <c r="O1259" s="76">
        <v>84.2</v>
      </c>
      <c r="P1259" s="24">
        <v>25266</v>
      </c>
      <c r="Q1259" s="24">
        <v>484403</v>
      </c>
    </row>
    <row r="1260" spans="10:17" ht="15" thickBot="1" x14ac:dyDescent="0.4">
      <c r="J1260" s="75" t="s">
        <v>319</v>
      </c>
      <c r="K1260" s="22">
        <v>210073</v>
      </c>
      <c r="L1260" s="22">
        <v>195640</v>
      </c>
      <c r="M1260" s="75">
        <v>93.1</v>
      </c>
      <c r="N1260" s="22">
        <v>188464</v>
      </c>
      <c r="O1260" s="75">
        <v>89.7</v>
      </c>
      <c r="P1260" s="22">
        <v>4624</v>
      </c>
      <c r="Q1260" s="22">
        <v>388728</v>
      </c>
    </row>
    <row r="1261" spans="10:17" ht="15" thickBot="1" x14ac:dyDescent="0.4">
      <c r="J1261" s="76" t="s">
        <v>320</v>
      </c>
      <c r="K1261" s="24">
        <v>157657</v>
      </c>
      <c r="L1261" s="24">
        <v>149025</v>
      </c>
      <c r="M1261" s="76">
        <v>94.5</v>
      </c>
      <c r="N1261" s="24">
        <v>146790</v>
      </c>
      <c r="O1261" s="76">
        <v>93.1</v>
      </c>
      <c r="P1261" s="24">
        <v>4930</v>
      </c>
      <c r="Q1261" s="24">
        <v>300745</v>
      </c>
    </row>
    <row r="1262" spans="10:17" ht="15" thickBot="1" x14ac:dyDescent="0.4">
      <c r="J1262" s="75" t="s">
        <v>321</v>
      </c>
      <c r="K1262" s="22">
        <v>102977</v>
      </c>
      <c r="L1262" s="22">
        <v>95637</v>
      </c>
      <c r="M1262" s="75">
        <v>92.9</v>
      </c>
      <c r="N1262" s="22">
        <v>93838</v>
      </c>
      <c r="O1262" s="75">
        <v>91.1</v>
      </c>
      <c r="P1262" s="22">
        <v>5228</v>
      </c>
      <c r="Q1262" s="22">
        <v>194703</v>
      </c>
    </row>
    <row r="1263" spans="10:17" ht="15" thickBot="1" x14ac:dyDescent="0.4">
      <c r="J1263" s="76" t="s">
        <v>322</v>
      </c>
      <c r="K1263" s="24">
        <v>68566</v>
      </c>
      <c r="L1263" s="24">
        <v>63146</v>
      </c>
      <c r="M1263" s="76">
        <v>92.1</v>
      </c>
      <c r="N1263" s="24">
        <v>61988</v>
      </c>
      <c r="O1263" s="76">
        <v>90.4</v>
      </c>
      <c r="P1263" s="24">
        <v>6082</v>
      </c>
      <c r="Q1263" s="24">
        <v>131216</v>
      </c>
    </row>
    <row r="1264" spans="10:17" ht="15" thickBot="1" x14ac:dyDescent="0.4">
      <c r="J1264" s="75" t="s">
        <v>323</v>
      </c>
      <c r="K1264" s="22">
        <v>44034</v>
      </c>
      <c r="L1264" s="22">
        <v>40248</v>
      </c>
      <c r="M1264" s="75">
        <v>91.4</v>
      </c>
      <c r="N1264" s="22">
        <v>39473</v>
      </c>
      <c r="O1264" s="75">
        <v>89.6</v>
      </c>
      <c r="P1264" s="22">
        <v>7424</v>
      </c>
      <c r="Q1264" s="22">
        <v>87145</v>
      </c>
    </row>
    <row r="1265" spans="1:37" ht="15" thickBot="1" x14ac:dyDescent="0.4">
      <c r="J1265" s="76" t="s">
        <v>324</v>
      </c>
      <c r="K1265" s="24">
        <v>27669</v>
      </c>
      <c r="L1265" s="24">
        <v>25516</v>
      </c>
      <c r="M1265" s="76">
        <v>92.2</v>
      </c>
      <c r="N1265" s="24">
        <v>25043</v>
      </c>
      <c r="O1265" s="76">
        <v>90.5</v>
      </c>
      <c r="P1265" s="24">
        <v>8868</v>
      </c>
      <c r="Q1265" s="24">
        <v>59427</v>
      </c>
    </row>
    <row r="1266" spans="1:37" ht="15" thickBot="1" x14ac:dyDescent="0.4">
      <c r="J1266" s="75" t="s">
        <v>325</v>
      </c>
      <c r="K1266" s="75" t="s">
        <v>326</v>
      </c>
      <c r="L1266" s="22">
        <v>60446</v>
      </c>
      <c r="M1266" s="75" t="s">
        <v>326</v>
      </c>
      <c r="N1266" s="22">
        <v>31404</v>
      </c>
      <c r="O1266" s="75" t="s">
        <v>326</v>
      </c>
      <c r="P1266" s="75">
        <v>5</v>
      </c>
      <c r="Q1266" s="22">
        <v>91855</v>
      </c>
    </row>
    <row r="1267" spans="1:37" ht="15" thickBot="1" x14ac:dyDescent="0.4">
      <c r="J1267" s="76" t="s">
        <v>327</v>
      </c>
      <c r="K1267" s="24">
        <v>3761140</v>
      </c>
      <c r="L1267" s="24">
        <v>3120898</v>
      </c>
      <c r="M1267" s="76">
        <v>83</v>
      </c>
      <c r="N1267" s="24">
        <v>2777622</v>
      </c>
      <c r="O1267" s="76">
        <v>73.8</v>
      </c>
      <c r="P1267" s="24">
        <v>114757</v>
      </c>
      <c r="Q1267" s="24">
        <v>6013277</v>
      </c>
    </row>
    <row r="1268" spans="1:37" x14ac:dyDescent="0.35">
      <c r="J1268" s="75" t="s">
        <v>328</v>
      </c>
      <c r="K1268" s="22">
        <v>4421887</v>
      </c>
      <c r="L1268" s="22">
        <v>3120898</v>
      </c>
      <c r="M1268" s="75">
        <v>70.599999999999994</v>
      </c>
      <c r="N1268" s="22">
        <v>2777622</v>
      </c>
      <c r="O1268" s="75">
        <v>62.8</v>
      </c>
      <c r="P1268" s="22">
        <v>114757</v>
      </c>
      <c r="Q1268" s="22">
        <v>6013277</v>
      </c>
    </row>
    <row r="1269" spans="1:37" x14ac:dyDescent="0.35">
      <c r="A1269" s="110">
        <f>J1245</f>
        <v>44465</v>
      </c>
      <c r="B1269" s="110"/>
      <c r="C1269" s="110"/>
      <c r="D1269" s="110"/>
      <c r="E1269" s="110"/>
      <c r="F1269" s="110"/>
      <c r="G1269" s="110"/>
      <c r="H1269" s="110"/>
      <c r="J1269" s="109">
        <v>44494</v>
      </c>
      <c r="K1269" s="109"/>
      <c r="L1269" s="109"/>
      <c r="M1269" s="109"/>
      <c r="N1269" s="109"/>
      <c r="O1269" s="109"/>
      <c r="P1269" s="109"/>
      <c r="Q1269" s="109"/>
      <c r="S1269" s="111" t="str">
        <f>"Change " &amp; TEXT(A1269,"DDDD MMM DD, YYYY") &amp; " -  " &amp;TEXT(J1269,"DDDD MMM DD, YYYY")</f>
        <v>Change Sunday Sep 26, 2021 -  Monday Oct 25, 2021</v>
      </c>
      <c r="T1269" s="111"/>
      <c r="U1269" s="111"/>
      <c r="V1269" s="111"/>
      <c r="W1269" s="111"/>
      <c r="X1269" s="111"/>
      <c r="Y1269" s="111"/>
      <c r="Z1269" s="111"/>
      <c r="AA1269" s="88"/>
      <c r="AB1269" s="35"/>
      <c r="AC1269" s="65">
        <f>J1269</f>
        <v>44494</v>
      </c>
      <c r="AD1269" s="35"/>
      <c r="AE1269" s="35"/>
      <c r="AF1269" s="35"/>
      <c r="AG1269" s="35"/>
      <c r="AH1269" s="35"/>
      <c r="AI1269" s="35"/>
      <c r="AJ1269" s="35"/>
      <c r="AK1269" s="35"/>
    </row>
    <row r="1270" spans="1:37" ht="29.5" thickBot="1" x14ac:dyDescent="0.4">
      <c r="A1270" s="53" t="str">
        <f>J1247</f>
        <v>00-11</v>
      </c>
      <c r="B1270" s="53">
        <f t="shared" ref="B1270" si="1386">K1247</f>
        <v>660747</v>
      </c>
      <c r="C1270" s="53">
        <f t="shared" ref="C1270:C1289" si="1387">L1247</f>
        <v>0</v>
      </c>
      <c r="D1270" s="53">
        <f t="shared" ref="D1270:D1289" si="1388">M1247</f>
        <v>0</v>
      </c>
      <c r="E1270" s="53">
        <f t="shared" ref="E1270:E1289" si="1389">N1247</f>
        <v>0</v>
      </c>
      <c r="F1270" s="53">
        <f>P1247</f>
        <v>0</v>
      </c>
      <c r="G1270" s="53">
        <f t="shared" ref="G1270:G1289" si="1390">O1247</f>
        <v>0</v>
      </c>
      <c r="H1270" s="53">
        <f t="shared" ref="H1270:H1289" si="1391">Q1247</f>
        <v>0</v>
      </c>
      <c r="J1270" s="25" t="s">
        <v>305</v>
      </c>
      <c r="K1270" s="25" t="s">
        <v>2</v>
      </c>
      <c r="L1270" s="25" t="s">
        <v>368</v>
      </c>
      <c r="M1270" s="25" t="s">
        <v>306</v>
      </c>
      <c r="N1270" s="25" t="s">
        <v>369</v>
      </c>
      <c r="O1270" s="25" t="s">
        <v>307</v>
      </c>
      <c r="P1270" s="25" t="s">
        <v>389</v>
      </c>
      <c r="Q1270" s="25" t="s">
        <v>304</v>
      </c>
      <c r="S1270" s="53" t="s">
        <v>305</v>
      </c>
      <c r="T1270" s="53" t="s">
        <v>302</v>
      </c>
      <c r="U1270" s="53" t="s">
        <v>303</v>
      </c>
      <c r="V1270" s="53" t="s">
        <v>390</v>
      </c>
      <c r="W1270" s="53" t="s">
        <v>304</v>
      </c>
      <c r="X1270" s="53" t="s">
        <v>335</v>
      </c>
      <c r="Y1270" s="53" t="s">
        <v>336</v>
      </c>
      <c r="Z1270" s="53" t="s">
        <v>337</v>
      </c>
      <c r="AA1270" s="53" t="s">
        <v>391</v>
      </c>
      <c r="AB1270" s="35"/>
      <c r="AC1270" s="49" t="s">
        <v>365</v>
      </c>
      <c r="AD1270" s="64"/>
      <c r="AE1270" s="47" t="str">
        <f t="shared" ref="AE1270:AE1289" si="1392">J1270</f>
        <v>Age group</v>
      </c>
      <c r="AF1270" s="47" t="str">
        <f t="shared" ref="AF1270:AF1289" si="1393">K1270</f>
        <v>Population</v>
      </c>
      <c r="AG1270" s="47" t="str">
        <f t="shared" ref="AG1270:AG1289" si="1394">L1270</f>
        <v>At least 1 dose</v>
      </c>
      <c r="AH1270" s="47" t="str">
        <f t="shared" ref="AH1270:AH1289" si="1395">N1270</f>
        <v>2 doses</v>
      </c>
      <c r="AI1270" s="47" t="s">
        <v>334</v>
      </c>
      <c r="AJ1270" s="47" t="str">
        <f t="shared" ref="AJ1270:AJ1289" si="1396">T1270</f>
        <v>Dose 1</v>
      </c>
      <c r="AK1270" s="47" t="str">
        <f t="shared" ref="AK1270:AK1289" si="1397">U1270</f>
        <v>Dose 2</v>
      </c>
    </row>
    <row r="1271" spans="1:37" ht="15" thickBot="1" x14ac:dyDescent="0.4">
      <c r="A1271" s="54">
        <f>J1248</f>
        <v>0</v>
      </c>
      <c r="B1271" s="55">
        <f>K1248</f>
        <v>0</v>
      </c>
      <c r="C1271" s="55">
        <f t="shared" si="1387"/>
        <v>0</v>
      </c>
      <c r="D1271" s="55">
        <f t="shared" si="1388"/>
        <v>0</v>
      </c>
      <c r="E1271" s="55">
        <f t="shared" si="1389"/>
        <v>0</v>
      </c>
      <c r="F1271" s="55">
        <f>P1248</f>
        <v>0</v>
      </c>
      <c r="G1271" s="55">
        <f t="shared" si="1390"/>
        <v>0</v>
      </c>
      <c r="H1271" s="55">
        <f t="shared" si="1391"/>
        <v>0</v>
      </c>
      <c r="J1271" s="102" t="s">
        <v>398</v>
      </c>
      <c r="K1271" s="22">
        <v>269163</v>
      </c>
      <c r="L1271" s="75">
        <v>0</v>
      </c>
      <c r="M1271" s="75">
        <v>0</v>
      </c>
      <c r="N1271" s="75">
        <v>0</v>
      </c>
      <c r="O1271" s="75">
        <v>0</v>
      </c>
      <c r="P1271" s="75">
        <v>0</v>
      </c>
      <c r="Q1271" s="75">
        <v>0</v>
      </c>
      <c r="S1271" s="54">
        <f t="shared" ref="S1271:S1292" si="1398">A1271</f>
        <v>0</v>
      </c>
      <c r="T1271" s="55">
        <f t="shared" ref="T1271:T1290" si="1399">L1271-C1271</f>
        <v>0</v>
      </c>
      <c r="U1271" s="55">
        <f t="shared" ref="U1271:U1292" si="1400">N1271-E1271</f>
        <v>0</v>
      </c>
      <c r="V1271" s="55">
        <f t="shared" ref="V1271" si="1401">P1271-F1271</f>
        <v>0</v>
      </c>
      <c r="W1271" s="55">
        <f t="shared" ref="W1271:W1292" si="1402">Q1271-H1271</f>
        <v>0</v>
      </c>
      <c r="X1271" s="58">
        <f t="shared" ref="X1271:X1292" si="1403">T1271/T$299</f>
        <v>0</v>
      </c>
      <c r="Y1271" s="55">
        <f t="shared" ref="Y1271:Y1292" si="1404">T1271/$AB1271</f>
        <v>0</v>
      </c>
      <c r="Z1271" s="55">
        <f t="shared" ref="Z1271:Z1292" si="1405">U1271/$AB1271</f>
        <v>0</v>
      </c>
      <c r="AA1271" s="55">
        <f t="shared" ref="AA1271:AA1292" si="1406">V1271/$AB1271</f>
        <v>0</v>
      </c>
      <c r="AB1271" s="35">
        <f>IF(DATEDIF(A1269,J1269,"D")&lt;1,1,DATEDIF(A1269,J1269,"D"))</f>
        <v>29</v>
      </c>
      <c r="AC1271" s="51" t="s">
        <v>366</v>
      </c>
      <c r="AD1271" s="2">
        <v>0.7</v>
      </c>
      <c r="AE1271" s="47" t="str">
        <f t="shared" si="1392"/>
        <v>00-04</v>
      </c>
      <c r="AF1271" s="45">
        <f t="shared" si="1393"/>
        <v>269163</v>
      </c>
      <c r="AG1271" s="45">
        <f t="shared" si="1394"/>
        <v>0</v>
      </c>
      <c r="AH1271" s="45">
        <f t="shared" si="1395"/>
        <v>0</v>
      </c>
      <c r="AI1271" s="45">
        <f t="shared" ref="AI1271:AI1289" si="1407">AG1271-AH1271</f>
        <v>0</v>
      </c>
      <c r="AJ1271" s="1">
        <f t="shared" si="1396"/>
        <v>0</v>
      </c>
      <c r="AK1271" s="1">
        <f t="shared" si="1397"/>
        <v>0</v>
      </c>
    </row>
    <row r="1272" spans="1:37" ht="15" thickBot="1" x14ac:dyDescent="0.4">
      <c r="A1272" s="54" t="str">
        <f t="shared" ref="A1272:A1289" si="1408">J1249</f>
        <v>15-19</v>
      </c>
      <c r="B1272" s="55">
        <f t="shared" ref="B1272:B1289" si="1409">K1249</f>
        <v>162530</v>
      </c>
      <c r="C1272" s="60">
        <f t="shared" si="1387"/>
        <v>122074</v>
      </c>
      <c r="D1272" s="55">
        <f t="shared" si="1388"/>
        <v>75.099999999999994</v>
      </c>
      <c r="E1272" s="60">
        <f t="shared" si="1389"/>
        <v>102851</v>
      </c>
      <c r="F1272" s="55">
        <f t="shared" ref="F1272:F1289" si="1410">P1249</f>
        <v>75</v>
      </c>
      <c r="G1272" s="55">
        <f t="shared" si="1390"/>
        <v>63.3</v>
      </c>
      <c r="H1272" s="55">
        <f t="shared" si="1391"/>
        <v>225000</v>
      </c>
      <c r="J1272" s="104" t="s">
        <v>399</v>
      </c>
      <c r="K1272" s="24">
        <v>391584</v>
      </c>
      <c r="L1272" s="76">
        <v>0</v>
      </c>
      <c r="M1272" s="76">
        <v>0</v>
      </c>
      <c r="N1272" s="76">
        <v>0</v>
      </c>
      <c r="O1272" s="76">
        <v>0</v>
      </c>
      <c r="P1272" s="76">
        <v>0</v>
      </c>
      <c r="Q1272" s="76">
        <v>0</v>
      </c>
      <c r="S1272" s="59" t="str">
        <f t="shared" si="1398"/>
        <v>15-19</v>
      </c>
      <c r="T1272" s="60">
        <f t="shared" si="1399"/>
        <v>-122074</v>
      </c>
      <c r="U1272" s="60">
        <f t="shared" si="1400"/>
        <v>-102851</v>
      </c>
      <c r="V1272" s="60">
        <f>P1272-F1272</f>
        <v>-75</v>
      </c>
      <c r="W1272" s="60">
        <f t="shared" si="1402"/>
        <v>-225000</v>
      </c>
      <c r="X1272" s="61">
        <f t="shared" si="1403"/>
        <v>-11.051421328987869</v>
      </c>
      <c r="Y1272" s="60">
        <f t="shared" si="1404"/>
        <v>-4209.4482758620688</v>
      </c>
      <c r="Z1272" s="60">
        <f t="shared" si="1405"/>
        <v>-3546.5862068965516</v>
      </c>
      <c r="AA1272" s="60">
        <f t="shared" si="1406"/>
        <v>-2.5862068965517242</v>
      </c>
      <c r="AB1272" s="35">
        <f>AB1271</f>
        <v>29</v>
      </c>
      <c r="AC1272" s="50">
        <f>C1291/B1291</f>
        <v>0.82977448326837078</v>
      </c>
      <c r="AD1272" s="2">
        <f>AC1272/AD1271</f>
        <v>1.1853921189548156</v>
      </c>
      <c r="AE1272" s="47" t="str">
        <f t="shared" si="1392"/>
        <v>05-11</v>
      </c>
      <c r="AF1272" s="45">
        <f t="shared" si="1393"/>
        <v>391584</v>
      </c>
      <c r="AG1272" s="45">
        <f t="shared" si="1394"/>
        <v>0</v>
      </c>
      <c r="AH1272" s="45">
        <f t="shared" si="1395"/>
        <v>0</v>
      </c>
      <c r="AI1272" s="45">
        <f t="shared" si="1407"/>
        <v>0</v>
      </c>
      <c r="AJ1272" s="1">
        <f t="shared" si="1396"/>
        <v>-122074</v>
      </c>
      <c r="AK1272" s="1">
        <f t="shared" si="1397"/>
        <v>-102851</v>
      </c>
    </row>
    <row r="1273" spans="1:37" ht="15" thickBot="1" x14ac:dyDescent="0.4">
      <c r="A1273" s="54" t="str">
        <f t="shared" si="1408"/>
        <v>15-19</v>
      </c>
      <c r="B1273" s="55">
        <f t="shared" si="1409"/>
        <v>256743</v>
      </c>
      <c r="C1273" s="60">
        <f t="shared" si="1387"/>
        <v>196180</v>
      </c>
      <c r="D1273" s="55">
        <f t="shared" si="1388"/>
        <v>76.400000000000006</v>
      </c>
      <c r="E1273" s="60">
        <f t="shared" si="1389"/>
        <v>166671</v>
      </c>
      <c r="F1273" s="55">
        <f t="shared" si="1410"/>
        <v>241</v>
      </c>
      <c r="G1273" s="55">
        <f t="shared" si="1390"/>
        <v>64.900000000000006</v>
      </c>
      <c r="H1273" s="55">
        <f t="shared" si="1391"/>
        <v>363092</v>
      </c>
      <c r="J1273" s="104" t="s">
        <v>400</v>
      </c>
      <c r="K1273" s="22">
        <v>162530</v>
      </c>
      <c r="L1273" s="22">
        <v>130978</v>
      </c>
      <c r="M1273" s="75">
        <v>80.599999999999994</v>
      </c>
      <c r="N1273" s="22">
        <v>114163</v>
      </c>
      <c r="O1273" s="75">
        <v>70.2</v>
      </c>
      <c r="P1273" s="75">
        <v>152</v>
      </c>
      <c r="Q1273" s="22">
        <v>245293</v>
      </c>
      <c r="S1273" s="54" t="str">
        <f t="shared" si="1398"/>
        <v>15-19</v>
      </c>
      <c r="T1273" s="60">
        <f t="shared" si="1399"/>
        <v>-65202</v>
      </c>
      <c r="U1273" s="60">
        <f t="shared" si="1400"/>
        <v>-52508</v>
      </c>
      <c r="V1273" s="60">
        <f>P1273-F1273</f>
        <v>-89</v>
      </c>
      <c r="W1273" s="60">
        <f t="shared" si="1402"/>
        <v>-117799</v>
      </c>
      <c r="X1273" s="61">
        <f t="shared" si="1403"/>
        <v>-5.9027702335687122</v>
      </c>
      <c r="Y1273" s="60">
        <f t="shared" si="1404"/>
        <v>-2248.344827586207</v>
      </c>
      <c r="Z1273" s="60">
        <f t="shared" si="1405"/>
        <v>-1810.6206896551723</v>
      </c>
      <c r="AA1273" s="60">
        <f t="shared" si="1406"/>
        <v>-3.0689655172413794</v>
      </c>
      <c r="AB1273" s="35">
        <f t="shared" ref="AB1273:AB1292" si="1411">AB1272</f>
        <v>29</v>
      </c>
      <c r="AC1273" s="52" t="s">
        <v>367</v>
      </c>
      <c r="AD1273" s="2">
        <v>0.7</v>
      </c>
      <c r="AE1273" s="47" t="str">
        <f t="shared" si="1392"/>
        <v>12-15</v>
      </c>
      <c r="AF1273" s="45">
        <f t="shared" si="1393"/>
        <v>162530</v>
      </c>
      <c r="AG1273" s="45">
        <f t="shared" si="1394"/>
        <v>130978</v>
      </c>
      <c r="AH1273" s="45">
        <f t="shared" si="1395"/>
        <v>114163</v>
      </c>
      <c r="AI1273" s="45">
        <f t="shared" si="1407"/>
        <v>16815</v>
      </c>
      <c r="AJ1273" s="1">
        <f t="shared" si="1396"/>
        <v>-65202</v>
      </c>
      <c r="AK1273" s="1">
        <f t="shared" si="1397"/>
        <v>-52508</v>
      </c>
    </row>
    <row r="1274" spans="1:37" ht="15" thickBot="1" x14ac:dyDescent="0.4">
      <c r="A1274" s="54" t="str">
        <f t="shared" si="1408"/>
        <v>20-24</v>
      </c>
      <c r="B1274" s="55">
        <f t="shared" si="1409"/>
        <v>277328</v>
      </c>
      <c r="C1274" s="55">
        <f t="shared" si="1387"/>
        <v>207000</v>
      </c>
      <c r="D1274" s="55">
        <f t="shared" si="1388"/>
        <v>74.599999999999994</v>
      </c>
      <c r="E1274" s="55">
        <f t="shared" si="1389"/>
        <v>169148</v>
      </c>
      <c r="F1274" s="55">
        <f t="shared" si="1410"/>
        <v>399</v>
      </c>
      <c r="G1274" s="55">
        <f t="shared" si="1390"/>
        <v>61</v>
      </c>
      <c r="H1274" s="55">
        <f t="shared" si="1391"/>
        <v>376547</v>
      </c>
      <c r="J1274" s="105" t="s">
        <v>309</v>
      </c>
      <c r="K1274" s="24">
        <v>256743</v>
      </c>
      <c r="L1274" s="24">
        <v>208811</v>
      </c>
      <c r="M1274" s="76">
        <v>81.3</v>
      </c>
      <c r="N1274" s="24">
        <v>184022</v>
      </c>
      <c r="O1274" s="76">
        <v>71.7</v>
      </c>
      <c r="P1274" s="76">
        <v>429</v>
      </c>
      <c r="Q1274" s="24">
        <v>393262</v>
      </c>
      <c r="S1274" s="57" t="str">
        <f t="shared" si="1398"/>
        <v>20-24</v>
      </c>
      <c r="T1274" s="56">
        <f t="shared" si="1399"/>
        <v>1811</v>
      </c>
      <c r="U1274" s="56">
        <f t="shared" si="1400"/>
        <v>14874</v>
      </c>
      <c r="V1274" s="55">
        <f t="shared" ref="V1274:V1288" si="1412">P1274-F1274</f>
        <v>30</v>
      </c>
      <c r="W1274" s="56">
        <f t="shared" si="1402"/>
        <v>16715</v>
      </c>
      <c r="X1274" s="62">
        <f t="shared" si="1403"/>
        <v>0.16395075140322288</v>
      </c>
      <c r="Y1274" s="55">
        <f t="shared" si="1404"/>
        <v>62.448275862068968</v>
      </c>
      <c r="Z1274" s="55">
        <f t="shared" si="1405"/>
        <v>512.89655172413791</v>
      </c>
      <c r="AA1274" s="55">
        <f t="shared" si="1406"/>
        <v>1.0344827586206897</v>
      </c>
      <c r="AB1274" s="35">
        <f t="shared" si="1411"/>
        <v>29</v>
      </c>
      <c r="AC1274" s="50">
        <f>E1291/B1291</f>
        <v>0.73850534678315616</v>
      </c>
      <c r="AD1274" s="2">
        <f>AC1274/AD1273</f>
        <v>1.0550076382616518</v>
      </c>
      <c r="AE1274" s="47" t="str">
        <f t="shared" si="1392"/>
        <v>15-19</v>
      </c>
      <c r="AF1274" s="45">
        <f t="shared" si="1393"/>
        <v>256743</v>
      </c>
      <c r="AG1274" s="45">
        <f t="shared" si="1394"/>
        <v>208811</v>
      </c>
      <c r="AH1274" s="45">
        <f t="shared" si="1395"/>
        <v>184022</v>
      </c>
      <c r="AI1274" s="45">
        <f t="shared" si="1407"/>
        <v>24789</v>
      </c>
      <c r="AJ1274" s="1">
        <f t="shared" si="1396"/>
        <v>1811</v>
      </c>
      <c r="AK1274" s="1">
        <f t="shared" si="1397"/>
        <v>14874</v>
      </c>
    </row>
    <row r="1275" spans="1:37" ht="15" thickBot="1" x14ac:dyDescent="0.4">
      <c r="A1275" s="54" t="str">
        <f t="shared" si="1408"/>
        <v>25-29</v>
      </c>
      <c r="B1275" s="55">
        <f t="shared" si="1409"/>
        <v>314508</v>
      </c>
      <c r="C1275" s="55">
        <f t="shared" si="1387"/>
        <v>225540</v>
      </c>
      <c r="D1275" s="55">
        <f t="shared" si="1388"/>
        <v>71.7</v>
      </c>
      <c r="E1275" s="55">
        <f t="shared" si="1389"/>
        <v>187366</v>
      </c>
      <c r="F1275" s="55">
        <f t="shared" si="1410"/>
        <v>629</v>
      </c>
      <c r="G1275" s="55">
        <f t="shared" si="1390"/>
        <v>59.6</v>
      </c>
      <c r="H1275" s="55">
        <f t="shared" si="1391"/>
        <v>413535</v>
      </c>
      <c r="J1275" s="75" t="s">
        <v>310</v>
      </c>
      <c r="K1275" s="22">
        <v>277328</v>
      </c>
      <c r="L1275" s="22">
        <v>221307</v>
      </c>
      <c r="M1275" s="75">
        <v>79.8</v>
      </c>
      <c r="N1275" s="22">
        <v>190385</v>
      </c>
      <c r="O1275" s="75">
        <v>68.7</v>
      </c>
      <c r="P1275" s="75">
        <v>763</v>
      </c>
      <c r="Q1275" s="22">
        <v>412455</v>
      </c>
      <c r="S1275" s="54" t="str">
        <f t="shared" si="1398"/>
        <v>25-29</v>
      </c>
      <c r="T1275" s="55">
        <f t="shared" si="1399"/>
        <v>-4233</v>
      </c>
      <c r="U1275" s="55">
        <f t="shared" si="1400"/>
        <v>3019</v>
      </c>
      <c r="V1275" s="55">
        <f t="shared" si="1412"/>
        <v>134</v>
      </c>
      <c r="W1275" s="55">
        <f t="shared" si="1402"/>
        <v>-1080</v>
      </c>
      <c r="X1275" s="58">
        <f t="shared" si="1403"/>
        <v>-0.38321564367191746</v>
      </c>
      <c r="Y1275" s="55">
        <f t="shared" si="1404"/>
        <v>-145.9655172413793</v>
      </c>
      <c r="Z1275" s="55">
        <f t="shared" si="1405"/>
        <v>104.10344827586206</v>
      </c>
      <c r="AA1275" s="55">
        <f t="shared" si="1406"/>
        <v>4.6206896551724137</v>
      </c>
      <c r="AB1275" s="35">
        <f t="shared" si="1411"/>
        <v>29</v>
      </c>
      <c r="AC1275" s="49" t="s">
        <v>363</v>
      </c>
      <c r="AD1275" s="35"/>
      <c r="AE1275" s="47" t="str">
        <f t="shared" si="1392"/>
        <v>20-24</v>
      </c>
      <c r="AF1275" s="45">
        <f t="shared" si="1393"/>
        <v>277328</v>
      </c>
      <c r="AG1275" s="45">
        <f t="shared" si="1394"/>
        <v>221307</v>
      </c>
      <c r="AH1275" s="45">
        <f t="shared" si="1395"/>
        <v>190385</v>
      </c>
      <c r="AI1275" s="45">
        <f t="shared" si="1407"/>
        <v>30922</v>
      </c>
      <c r="AJ1275" s="1">
        <f t="shared" si="1396"/>
        <v>-4233</v>
      </c>
      <c r="AK1275" s="1">
        <f t="shared" si="1397"/>
        <v>3019</v>
      </c>
    </row>
    <row r="1276" spans="1:37" ht="15" thickBot="1" x14ac:dyDescent="0.4">
      <c r="A1276" s="54" t="str">
        <f t="shared" si="1408"/>
        <v>30-34</v>
      </c>
      <c r="B1276" s="55">
        <f t="shared" si="1409"/>
        <v>356228</v>
      </c>
      <c r="C1276" s="55">
        <f t="shared" si="1387"/>
        <v>262951</v>
      </c>
      <c r="D1276" s="55">
        <f t="shared" si="1388"/>
        <v>73.8</v>
      </c>
      <c r="E1276" s="55">
        <f t="shared" si="1389"/>
        <v>224066</v>
      </c>
      <c r="F1276" s="55">
        <f t="shared" si="1410"/>
        <v>1001</v>
      </c>
      <c r="G1276" s="55">
        <f t="shared" si="1390"/>
        <v>62.9</v>
      </c>
      <c r="H1276" s="55">
        <f t="shared" si="1391"/>
        <v>488018</v>
      </c>
      <c r="J1276" s="76" t="s">
        <v>311</v>
      </c>
      <c r="K1276" s="24">
        <v>314508</v>
      </c>
      <c r="L1276" s="24">
        <v>241760</v>
      </c>
      <c r="M1276" s="76">
        <v>76.900000000000006</v>
      </c>
      <c r="N1276" s="24">
        <v>210169</v>
      </c>
      <c r="O1276" s="76">
        <v>66.8</v>
      </c>
      <c r="P1276" s="24">
        <v>1146</v>
      </c>
      <c r="Q1276" s="24">
        <v>453075</v>
      </c>
      <c r="S1276" s="57" t="str">
        <f t="shared" si="1398"/>
        <v>30-34</v>
      </c>
      <c r="T1276" s="56">
        <f t="shared" si="1399"/>
        <v>-21191</v>
      </c>
      <c r="U1276" s="56">
        <f t="shared" si="1400"/>
        <v>-13897</v>
      </c>
      <c r="V1276" s="55">
        <f t="shared" si="1412"/>
        <v>145</v>
      </c>
      <c r="W1276" s="56">
        <f t="shared" si="1402"/>
        <v>-34943</v>
      </c>
      <c r="X1276" s="62">
        <f t="shared" si="1403"/>
        <v>-1.9184320115879052</v>
      </c>
      <c r="Y1276" s="55">
        <f t="shared" si="1404"/>
        <v>-730.72413793103453</v>
      </c>
      <c r="Z1276" s="55">
        <f t="shared" si="1405"/>
        <v>-479.20689655172413</v>
      </c>
      <c r="AA1276" s="55">
        <f t="shared" si="1406"/>
        <v>5</v>
      </c>
      <c r="AB1276" s="35">
        <f t="shared" si="1411"/>
        <v>29</v>
      </c>
      <c r="AC1276" s="51" t="s">
        <v>366</v>
      </c>
      <c r="AD1276" s="2">
        <v>0.7</v>
      </c>
      <c r="AE1276" s="47" t="str">
        <f t="shared" si="1392"/>
        <v>25-29</v>
      </c>
      <c r="AF1276" s="45">
        <f t="shared" si="1393"/>
        <v>314508</v>
      </c>
      <c r="AG1276" s="45">
        <f t="shared" si="1394"/>
        <v>241760</v>
      </c>
      <c r="AH1276" s="45">
        <f t="shared" si="1395"/>
        <v>210169</v>
      </c>
      <c r="AI1276" s="45">
        <f t="shared" si="1407"/>
        <v>31591</v>
      </c>
      <c r="AJ1276" s="1">
        <f t="shared" si="1396"/>
        <v>-21191</v>
      </c>
      <c r="AK1276" s="1">
        <f t="shared" si="1397"/>
        <v>-13897</v>
      </c>
    </row>
    <row r="1277" spans="1:37" ht="15" thickBot="1" x14ac:dyDescent="0.4">
      <c r="A1277" s="54" t="str">
        <f t="shared" si="1408"/>
        <v>35-39</v>
      </c>
      <c r="B1277" s="55">
        <f t="shared" si="1409"/>
        <v>359302</v>
      </c>
      <c r="C1277" s="55">
        <f t="shared" si="1387"/>
        <v>279549</v>
      </c>
      <c r="D1277" s="55">
        <f t="shared" si="1388"/>
        <v>77.8</v>
      </c>
      <c r="E1277" s="55">
        <f t="shared" si="1389"/>
        <v>243614</v>
      </c>
      <c r="F1277" s="55">
        <f t="shared" si="1410"/>
        <v>1902</v>
      </c>
      <c r="G1277" s="55">
        <f t="shared" si="1390"/>
        <v>67.8</v>
      </c>
      <c r="H1277" s="55">
        <f t="shared" si="1391"/>
        <v>525065</v>
      </c>
      <c r="J1277" s="75" t="s">
        <v>312</v>
      </c>
      <c r="K1277" s="22">
        <v>356228</v>
      </c>
      <c r="L1277" s="22">
        <v>280233</v>
      </c>
      <c r="M1277" s="75">
        <v>78.7</v>
      </c>
      <c r="N1277" s="22">
        <v>248755</v>
      </c>
      <c r="O1277" s="75">
        <v>69.8</v>
      </c>
      <c r="P1277" s="22">
        <v>1847</v>
      </c>
      <c r="Q1277" s="22">
        <v>530835</v>
      </c>
      <c r="S1277" s="54" t="str">
        <f t="shared" si="1398"/>
        <v>35-39</v>
      </c>
      <c r="T1277" s="55">
        <f t="shared" si="1399"/>
        <v>684</v>
      </c>
      <c r="U1277" s="55">
        <f t="shared" si="1400"/>
        <v>5141</v>
      </c>
      <c r="V1277" s="55">
        <f t="shared" si="1412"/>
        <v>-55</v>
      </c>
      <c r="W1277" s="55">
        <f t="shared" si="1402"/>
        <v>5770</v>
      </c>
      <c r="X1277" s="58">
        <f t="shared" si="1403"/>
        <v>6.1922868006518195E-2</v>
      </c>
      <c r="Y1277" s="55">
        <f t="shared" si="1404"/>
        <v>23.586206896551722</v>
      </c>
      <c r="Z1277" s="55">
        <f t="shared" si="1405"/>
        <v>177.27586206896552</v>
      </c>
      <c r="AA1277" s="55">
        <f t="shared" si="1406"/>
        <v>-1.896551724137931</v>
      </c>
      <c r="AB1277" s="35">
        <f t="shared" si="1411"/>
        <v>29</v>
      </c>
      <c r="AC1277" s="50">
        <f>C1292/B1292</f>
        <v>0.70578420479763504</v>
      </c>
      <c r="AD1277" s="2">
        <f>AC1277/AD1276</f>
        <v>1.0082631497109074</v>
      </c>
      <c r="AE1277" s="47" t="str">
        <f t="shared" si="1392"/>
        <v>30-34</v>
      </c>
      <c r="AF1277" s="45">
        <f t="shared" si="1393"/>
        <v>356228</v>
      </c>
      <c r="AG1277" s="45">
        <f t="shared" si="1394"/>
        <v>280233</v>
      </c>
      <c r="AH1277" s="45">
        <f t="shared" si="1395"/>
        <v>248755</v>
      </c>
      <c r="AI1277" s="45">
        <f t="shared" si="1407"/>
        <v>31478</v>
      </c>
      <c r="AJ1277" s="1">
        <f t="shared" si="1396"/>
        <v>684</v>
      </c>
      <c r="AK1277" s="1">
        <f t="shared" si="1397"/>
        <v>5141</v>
      </c>
    </row>
    <row r="1278" spans="1:37" ht="15" thickBot="1" x14ac:dyDescent="0.4">
      <c r="A1278" s="54" t="str">
        <f t="shared" si="1408"/>
        <v>40-44</v>
      </c>
      <c r="B1278" s="55">
        <f t="shared" si="1409"/>
        <v>319889</v>
      </c>
      <c r="C1278" s="55">
        <f t="shared" si="1387"/>
        <v>258187</v>
      </c>
      <c r="D1278" s="55">
        <f t="shared" si="1388"/>
        <v>80.7</v>
      </c>
      <c r="E1278" s="55">
        <f t="shared" si="1389"/>
        <v>230539</v>
      </c>
      <c r="F1278" s="55">
        <f t="shared" si="1410"/>
        <v>10199</v>
      </c>
      <c r="G1278" s="55">
        <f t="shared" si="1390"/>
        <v>72.099999999999994</v>
      </c>
      <c r="H1278" s="55">
        <f t="shared" si="1391"/>
        <v>498925</v>
      </c>
      <c r="J1278" s="76" t="s">
        <v>313</v>
      </c>
      <c r="K1278" s="24">
        <v>359302</v>
      </c>
      <c r="L1278" s="24">
        <v>295635</v>
      </c>
      <c r="M1278" s="76">
        <v>82.3</v>
      </c>
      <c r="N1278" s="24">
        <v>266968</v>
      </c>
      <c r="O1278" s="76">
        <v>74.3</v>
      </c>
      <c r="P1278" s="24">
        <v>3119</v>
      </c>
      <c r="Q1278" s="24">
        <v>565722</v>
      </c>
      <c r="S1278" s="57" t="str">
        <f t="shared" si="1398"/>
        <v>40-44</v>
      </c>
      <c r="T1278" s="56">
        <f t="shared" si="1399"/>
        <v>37448</v>
      </c>
      <c r="U1278" s="56">
        <f t="shared" si="1400"/>
        <v>36429</v>
      </c>
      <c r="V1278" s="55">
        <f t="shared" si="1412"/>
        <v>-7080</v>
      </c>
      <c r="W1278" s="56">
        <f t="shared" si="1402"/>
        <v>66797</v>
      </c>
      <c r="X1278" s="62">
        <f t="shared" si="1403"/>
        <v>3.3901864928480898</v>
      </c>
      <c r="Y1278" s="55">
        <f t="shared" si="1404"/>
        <v>1291.3103448275863</v>
      </c>
      <c r="Z1278" s="55">
        <f t="shared" si="1405"/>
        <v>1256.1724137931035</v>
      </c>
      <c r="AA1278" s="55">
        <f t="shared" si="1406"/>
        <v>-244.13793103448276</v>
      </c>
      <c r="AB1278" s="35">
        <f t="shared" si="1411"/>
        <v>29</v>
      </c>
      <c r="AC1278" s="52" t="s">
        <v>367</v>
      </c>
      <c r="AD1278" s="2">
        <v>0.7</v>
      </c>
      <c r="AE1278" s="47" t="str">
        <f t="shared" si="1392"/>
        <v>35-39</v>
      </c>
      <c r="AF1278" s="45">
        <f t="shared" si="1393"/>
        <v>359302</v>
      </c>
      <c r="AG1278" s="45">
        <f t="shared" si="1394"/>
        <v>295635</v>
      </c>
      <c r="AH1278" s="45">
        <f t="shared" si="1395"/>
        <v>266968</v>
      </c>
      <c r="AI1278" s="45">
        <f t="shared" si="1407"/>
        <v>28667</v>
      </c>
      <c r="AJ1278" s="1">
        <f t="shared" si="1396"/>
        <v>37448</v>
      </c>
      <c r="AK1278" s="1">
        <f t="shared" si="1397"/>
        <v>36429</v>
      </c>
    </row>
    <row r="1279" spans="1:37" ht="15" thickBot="1" x14ac:dyDescent="0.4">
      <c r="A1279" s="54" t="str">
        <f t="shared" si="1408"/>
        <v>45-49</v>
      </c>
      <c r="B1279" s="55">
        <f t="shared" si="1409"/>
        <v>288547</v>
      </c>
      <c r="C1279" s="55">
        <f t="shared" si="1387"/>
        <v>237379</v>
      </c>
      <c r="D1279" s="55">
        <f t="shared" si="1388"/>
        <v>82.3</v>
      </c>
      <c r="E1279" s="55">
        <f t="shared" si="1389"/>
        <v>214824</v>
      </c>
      <c r="F1279" s="55">
        <f t="shared" si="1410"/>
        <v>11254</v>
      </c>
      <c r="G1279" s="55">
        <f t="shared" si="1390"/>
        <v>74.5</v>
      </c>
      <c r="H1279" s="55">
        <f t="shared" si="1391"/>
        <v>463457</v>
      </c>
      <c r="J1279" s="75" t="s">
        <v>314</v>
      </c>
      <c r="K1279" s="22">
        <v>319889</v>
      </c>
      <c r="L1279" s="22">
        <v>270960</v>
      </c>
      <c r="M1279" s="75">
        <v>84.7</v>
      </c>
      <c r="N1279" s="22">
        <v>249876</v>
      </c>
      <c r="O1279" s="75">
        <v>78.099999999999994</v>
      </c>
      <c r="P1279" s="22">
        <v>15498</v>
      </c>
      <c r="Q1279" s="22">
        <v>536334</v>
      </c>
      <c r="S1279" s="54" t="str">
        <f t="shared" si="1398"/>
        <v>45-49</v>
      </c>
      <c r="T1279" s="55">
        <f t="shared" si="1399"/>
        <v>33581</v>
      </c>
      <c r="U1279" s="55">
        <f t="shared" si="1400"/>
        <v>35052</v>
      </c>
      <c r="V1279" s="55">
        <f t="shared" si="1412"/>
        <v>4244</v>
      </c>
      <c r="W1279" s="55">
        <f t="shared" si="1402"/>
        <v>72877</v>
      </c>
      <c r="X1279" s="58">
        <f t="shared" si="1403"/>
        <v>3.0401050153901865</v>
      </c>
      <c r="Y1279" s="55">
        <f t="shared" si="1404"/>
        <v>1157.9655172413793</v>
      </c>
      <c r="Z1279" s="55">
        <f t="shared" si="1405"/>
        <v>1208.6896551724137</v>
      </c>
      <c r="AA1279" s="55">
        <f t="shared" si="1406"/>
        <v>146.34482758620689</v>
      </c>
      <c r="AB1279" s="35">
        <f t="shared" si="1411"/>
        <v>29</v>
      </c>
      <c r="AC1279" s="50">
        <f>E1292/B1292</f>
        <v>0.62815309391669216</v>
      </c>
      <c r="AD1279" s="2">
        <f>AC1279/AD1278</f>
        <v>0.89736156273813172</v>
      </c>
      <c r="AE1279" s="47" t="str">
        <f t="shared" si="1392"/>
        <v>40-44</v>
      </c>
      <c r="AF1279" s="45">
        <f t="shared" si="1393"/>
        <v>319889</v>
      </c>
      <c r="AG1279" s="45">
        <f t="shared" si="1394"/>
        <v>270960</v>
      </c>
      <c r="AH1279" s="45">
        <f t="shared" si="1395"/>
        <v>249876</v>
      </c>
      <c r="AI1279" s="45">
        <f t="shared" si="1407"/>
        <v>21084</v>
      </c>
      <c r="AJ1279" s="1">
        <f t="shared" si="1396"/>
        <v>33581</v>
      </c>
      <c r="AK1279" s="1">
        <f t="shared" si="1397"/>
        <v>35052</v>
      </c>
    </row>
    <row r="1280" spans="1:37" ht="15" thickBot="1" x14ac:dyDescent="0.4">
      <c r="A1280" s="54" t="str">
        <f t="shared" si="1408"/>
        <v>50-54</v>
      </c>
      <c r="B1280" s="55">
        <f t="shared" si="1409"/>
        <v>266491</v>
      </c>
      <c r="C1280" s="55">
        <f t="shared" si="1387"/>
        <v>225913</v>
      </c>
      <c r="D1280" s="55">
        <f t="shared" si="1388"/>
        <v>84.8</v>
      </c>
      <c r="E1280" s="55">
        <f t="shared" si="1389"/>
        <v>207206</v>
      </c>
      <c r="F1280" s="55">
        <f t="shared" si="1410"/>
        <v>10691</v>
      </c>
      <c r="G1280" s="55">
        <f t="shared" si="1390"/>
        <v>77.8</v>
      </c>
      <c r="H1280" s="55">
        <f t="shared" si="1391"/>
        <v>443810</v>
      </c>
      <c r="J1280" s="76" t="s">
        <v>315</v>
      </c>
      <c r="K1280" s="24">
        <v>288547</v>
      </c>
      <c r="L1280" s="24">
        <v>247253</v>
      </c>
      <c r="M1280" s="76">
        <v>85.7</v>
      </c>
      <c r="N1280" s="24">
        <v>230074</v>
      </c>
      <c r="O1280" s="76">
        <v>79.7</v>
      </c>
      <c r="P1280" s="24">
        <v>16813</v>
      </c>
      <c r="Q1280" s="24">
        <v>494140</v>
      </c>
      <c r="S1280" s="57" t="str">
        <f t="shared" si="1398"/>
        <v>50-54</v>
      </c>
      <c r="T1280" s="56">
        <f t="shared" si="1399"/>
        <v>21340</v>
      </c>
      <c r="U1280" s="56">
        <f t="shared" si="1400"/>
        <v>22868</v>
      </c>
      <c r="V1280" s="55">
        <f t="shared" si="1412"/>
        <v>6122</v>
      </c>
      <c r="W1280" s="56">
        <f t="shared" si="1402"/>
        <v>50330</v>
      </c>
      <c r="X1280" s="62">
        <f t="shared" si="1403"/>
        <v>1.9319210573963426</v>
      </c>
      <c r="Y1280" s="55">
        <f t="shared" si="1404"/>
        <v>735.86206896551721</v>
      </c>
      <c r="Z1280" s="55">
        <f t="shared" si="1405"/>
        <v>788.55172413793105</v>
      </c>
      <c r="AA1280" s="55">
        <f t="shared" si="1406"/>
        <v>211.10344827586206</v>
      </c>
      <c r="AB1280" s="35">
        <f t="shared" si="1411"/>
        <v>29</v>
      </c>
      <c r="AC1280" s="35"/>
      <c r="AD1280" s="36"/>
      <c r="AE1280" s="47" t="str">
        <f t="shared" si="1392"/>
        <v>45-49</v>
      </c>
      <c r="AF1280" s="45">
        <f t="shared" si="1393"/>
        <v>288547</v>
      </c>
      <c r="AG1280" s="45">
        <f t="shared" si="1394"/>
        <v>247253</v>
      </c>
      <c r="AH1280" s="45">
        <f t="shared" si="1395"/>
        <v>230074</v>
      </c>
      <c r="AI1280" s="45">
        <f t="shared" si="1407"/>
        <v>17179</v>
      </c>
      <c r="AJ1280" s="1">
        <f t="shared" si="1396"/>
        <v>21340</v>
      </c>
      <c r="AK1280" s="1">
        <f t="shared" si="1397"/>
        <v>22868</v>
      </c>
    </row>
    <row r="1281" spans="1:37" ht="15" thickBot="1" x14ac:dyDescent="0.4">
      <c r="A1281" s="54" t="str">
        <f t="shared" si="1408"/>
        <v>55-59</v>
      </c>
      <c r="B1281" s="55">
        <f t="shared" si="1409"/>
        <v>284260</v>
      </c>
      <c r="C1281" s="55">
        <f t="shared" si="1387"/>
        <v>240039</v>
      </c>
      <c r="D1281" s="55">
        <f t="shared" si="1388"/>
        <v>84.4</v>
      </c>
      <c r="E1281" s="55">
        <f t="shared" si="1389"/>
        <v>221628</v>
      </c>
      <c r="F1281" s="55">
        <f t="shared" si="1410"/>
        <v>15939</v>
      </c>
      <c r="G1281" s="55">
        <f t="shared" si="1390"/>
        <v>78</v>
      </c>
      <c r="H1281" s="55">
        <f t="shared" si="1391"/>
        <v>477606</v>
      </c>
      <c r="J1281" s="75" t="s">
        <v>316</v>
      </c>
      <c r="K1281" s="22">
        <v>266491</v>
      </c>
      <c r="L1281" s="22">
        <v>234049</v>
      </c>
      <c r="M1281" s="75">
        <v>87.8</v>
      </c>
      <c r="N1281" s="22">
        <v>219570</v>
      </c>
      <c r="O1281" s="75">
        <v>82.4</v>
      </c>
      <c r="P1281" s="22">
        <v>16124</v>
      </c>
      <c r="Q1281" s="22">
        <v>469743</v>
      </c>
      <c r="S1281" s="54" t="str">
        <f t="shared" si="1398"/>
        <v>55-59</v>
      </c>
      <c r="T1281" s="55">
        <f t="shared" si="1399"/>
        <v>-5990</v>
      </c>
      <c r="U1281" s="55">
        <f t="shared" si="1400"/>
        <v>-2058</v>
      </c>
      <c r="V1281" s="55">
        <f t="shared" si="1412"/>
        <v>185</v>
      </c>
      <c r="W1281" s="55">
        <f t="shared" si="1402"/>
        <v>-7863</v>
      </c>
      <c r="X1281" s="58">
        <f t="shared" si="1403"/>
        <v>-0.5422777476009415</v>
      </c>
      <c r="Y1281" s="55">
        <f t="shared" si="1404"/>
        <v>-206.55172413793105</v>
      </c>
      <c r="Z1281" s="55">
        <f t="shared" si="1405"/>
        <v>-70.965517241379317</v>
      </c>
      <c r="AA1281" s="55">
        <f t="shared" si="1406"/>
        <v>6.3793103448275863</v>
      </c>
      <c r="AB1281" s="35">
        <f t="shared" si="1411"/>
        <v>29</v>
      </c>
      <c r="AC1281" s="65">
        <f>J1269</f>
        <v>44494</v>
      </c>
      <c r="AD1281" s="36"/>
      <c r="AE1281" s="47" t="str">
        <f t="shared" si="1392"/>
        <v>50-54</v>
      </c>
      <c r="AF1281" s="45">
        <f t="shared" si="1393"/>
        <v>266491</v>
      </c>
      <c r="AG1281" s="45">
        <f t="shared" si="1394"/>
        <v>234049</v>
      </c>
      <c r="AH1281" s="45">
        <f t="shared" si="1395"/>
        <v>219570</v>
      </c>
      <c r="AI1281" s="45">
        <f t="shared" si="1407"/>
        <v>14479</v>
      </c>
      <c r="AJ1281" s="1">
        <f t="shared" si="1396"/>
        <v>-5990</v>
      </c>
      <c r="AK1281" s="1">
        <f t="shared" si="1397"/>
        <v>-2058</v>
      </c>
    </row>
    <row r="1282" spans="1:37" ht="15" thickBot="1" x14ac:dyDescent="0.4">
      <c r="A1282" s="54" t="str">
        <f t="shared" si="1408"/>
        <v>60-64</v>
      </c>
      <c r="B1282" s="55">
        <f t="shared" si="1409"/>
        <v>264339</v>
      </c>
      <c r="C1282" s="55">
        <f t="shared" si="1387"/>
        <v>236428</v>
      </c>
      <c r="D1282" s="55">
        <f t="shared" si="1388"/>
        <v>89.4</v>
      </c>
      <c r="E1282" s="55">
        <f t="shared" si="1389"/>
        <v>222709</v>
      </c>
      <c r="F1282" s="55">
        <f t="shared" si="1410"/>
        <v>25266</v>
      </c>
      <c r="G1282" s="55">
        <f t="shared" si="1390"/>
        <v>84.2</v>
      </c>
      <c r="H1282" s="55">
        <f t="shared" si="1391"/>
        <v>484403</v>
      </c>
      <c r="J1282" s="76" t="s">
        <v>317</v>
      </c>
      <c r="K1282" s="24">
        <v>284260</v>
      </c>
      <c r="L1282" s="24">
        <v>247188</v>
      </c>
      <c r="M1282" s="76">
        <v>87</v>
      </c>
      <c r="N1282" s="24">
        <v>232378</v>
      </c>
      <c r="O1282" s="76">
        <v>81.8</v>
      </c>
      <c r="P1282" s="24">
        <v>23280</v>
      </c>
      <c r="Q1282" s="24">
        <v>502846</v>
      </c>
      <c r="S1282" s="57" t="str">
        <f t="shared" si="1398"/>
        <v>60-64</v>
      </c>
      <c r="T1282" s="56">
        <f t="shared" si="1399"/>
        <v>10760</v>
      </c>
      <c r="U1282" s="56">
        <f t="shared" si="1400"/>
        <v>9669</v>
      </c>
      <c r="V1282" s="55">
        <f t="shared" si="1412"/>
        <v>-1986</v>
      </c>
      <c r="W1282" s="56">
        <f t="shared" si="1402"/>
        <v>18443</v>
      </c>
      <c r="X1282" s="62">
        <f t="shared" si="1403"/>
        <v>0.97410827448850268</v>
      </c>
      <c r="Y1282" s="55">
        <f t="shared" si="1404"/>
        <v>371.0344827586207</v>
      </c>
      <c r="Z1282" s="55">
        <f t="shared" si="1405"/>
        <v>333.41379310344826</v>
      </c>
      <c r="AA1282" s="55">
        <f t="shared" si="1406"/>
        <v>-68.482758620689651</v>
      </c>
      <c r="AB1282" s="35">
        <f t="shared" si="1411"/>
        <v>29</v>
      </c>
      <c r="AC1282" s="49" t="s">
        <v>365</v>
      </c>
      <c r="AD1282" s="35"/>
      <c r="AE1282" s="47" t="str">
        <f t="shared" si="1392"/>
        <v>55-59</v>
      </c>
      <c r="AF1282" s="45">
        <f t="shared" si="1393"/>
        <v>284260</v>
      </c>
      <c r="AG1282" s="45">
        <f t="shared" si="1394"/>
        <v>247188</v>
      </c>
      <c r="AH1282" s="45">
        <f t="shared" si="1395"/>
        <v>232378</v>
      </c>
      <c r="AI1282" s="45">
        <f t="shared" si="1407"/>
        <v>14810</v>
      </c>
      <c r="AJ1282" s="1">
        <f t="shared" si="1396"/>
        <v>10760</v>
      </c>
      <c r="AK1282" s="1">
        <f t="shared" si="1397"/>
        <v>9669</v>
      </c>
    </row>
    <row r="1283" spans="1:37" ht="15" thickBot="1" x14ac:dyDescent="0.4">
      <c r="A1283" s="54" t="str">
        <f t="shared" si="1408"/>
        <v>65-69</v>
      </c>
      <c r="B1283" s="55">
        <f t="shared" si="1409"/>
        <v>210073</v>
      </c>
      <c r="C1283" s="55">
        <f t="shared" si="1387"/>
        <v>195640</v>
      </c>
      <c r="D1283" s="55">
        <f t="shared" si="1388"/>
        <v>93.1</v>
      </c>
      <c r="E1283" s="55">
        <f t="shared" si="1389"/>
        <v>188464</v>
      </c>
      <c r="F1283" s="55">
        <f t="shared" si="1410"/>
        <v>4624</v>
      </c>
      <c r="G1283" s="55">
        <f t="shared" si="1390"/>
        <v>89.7</v>
      </c>
      <c r="H1283" s="55">
        <f t="shared" si="1391"/>
        <v>388728</v>
      </c>
      <c r="J1283" s="75" t="s">
        <v>318</v>
      </c>
      <c r="K1283" s="22">
        <v>264339</v>
      </c>
      <c r="L1283" s="22">
        <v>241864</v>
      </c>
      <c r="M1283" s="75">
        <v>91.5</v>
      </c>
      <c r="N1283" s="22">
        <v>230983</v>
      </c>
      <c r="O1283" s="75">
        <v>87.4</v>
      </c>
      <c r="P1283" s="22">
        <v>37347</v>
      </c>
      <c r="Q1283" s="22">
        <v>510194</v>
      </c>
      <c r="S1283" s="54" t="str">
        <f t="shared" si="1398"/>
        <v>65-69</v>
      </c>
      <c r="T1283" s="55">
        <f t="shared" si="1399"/>
        <v>46224</v>
      </c>
      <c r="U1283" s="55">
        <f t="shared" si="1400"/>
        <v>42519</v>
      </c>
      <c r="V1283" s="55">
        <f t="shared" si="1412"/>
        <v>32723</v>
      </c>
      <c r="W1283" s="55">
        <f t="shared" si="1402"/>
        <v>121466</v>
      </c>
      <c r="X1283" s="58">
        <f t="shared" si="1403"/>
        <v>4.1846822379141768</v>
      </c>
      <c r="Y1283" s="55">
        <f t="shared" si="1404"/>
        <v>1593.9310344827586</v>
      </c>
      <c r="Z1283" s="55">
        <f t="shared" si="1405"/>
        <v>1466.1724137931035</v>
      </c>
      <c r="AA1283" s="55">
        <f t="shared" si="1406"/>
        <v>1128.3793103448277</v>
      </c>
      <c r="AB1283" s="35">
        <f t="shared" si="1411"/>
        <v>29</v>
      </c>
      <c r="AC1283" s="51" t="s">
        <v>366</v>
      </c>
      <c r="AD1283" s="2">
        <v>0.7</v>
      </c>
      <c r="AE1283" s="47" t="str">
        <f t="shared" si="1392"/>
        <v>60-64</v>
      </c>
      <c r="AF1283" s="45">
        <f t="shared" si="1393"/>
        <v>264339</v>
      </c>
      <c r="AG1283" s="45">
        <f t="shared" si="1394"/>
        <v>241864</v>
      </c>
      <c r="AH1283" s="45">
        <f t="shared" si="1395"/>
        <v>230983</v>
      </c>
      <c r="AI1283" s="45">
        <f t="shared" si="1407"/>
        <v>10881</v>
      </c>
      <c r="AJ1283" s="1">
        <f t="shared" si="1396"/>
        <v>46224</v>
      </c>
      <c r="AK1283" s="1">
        <f t="shared" si="1397"/>
        <v>42519</v>
      </c>
    </row>
    <row r="1284" spans="1:37" ht="15" thickBot="1" x14ac:dyDescent="0.4">
      <c r="A1284" s="54" t="str">
        <f t="shared" si="1408"/>
        <v>70-74</v>
      </c>
      <c r="B1284" s="55">
        <f t="shared" si="1409"/>
        <v>157657</v>
      </c>
      <c r="C1284" s="55">
        <f t="shared" si="1387"/>
        <v>149025</v>
      </c>
      <c r="D1284" s="55">
        <f t="shared" si="1388"/>
        <v>94.5</v>
      </c>
      <c r="E1284" s="55">
        <f t="shared" si="1389"/>
        <v>146790</v>
      </c>
      <c r="F1284" s="55">
        <f t="shared" si="1410"/>
        <v>4930</v>
      </c>
      <c r="G1284" s="55">
        <f t="shared" si="1390"/>
        <v>93.1</v>
      </c>
      <c r="H1284" s="55">
        <f t="shared" si="1391"/>
        <v>300745</v>
      </c>
      <c r="J1284" s="76" t="s">
        <v>319</v>
      </c>
      <c r="K1284" s="24">
        <v>210073</v>
      </c>
      <c r="L1284" s="24">
        <v>198877</v>
      </c>
      <c r="M1284" s="76">
        <v>94.7</v>
      </c>
      <c r="N1284" s="24">
        <v>193608</v>
      </c>
      <c r="O1284" s="76">
        <v>92.2</v>
      </c>
      <c r="P1284" s="24">
        <v>8447</v>
      </c>
      <c r="Q1284" s="24">
        <v>400932</v>
      </c>
      <c r="S1284" s="57" t="str">
        <f t="shared" si="1398"/>
        <v>70-74</v>
      </c>
      <c r="T1284" s="56">
        <f t="shared" si="1399"/>
        <v>49852</v>
      </c>
      <c r="U1284" s="56">
        <f t="shared" si="1400"/>
        <v>46818</v>
      </c>
      <c r="V1284" s="55">
        <f t="shared" si="1412"/>
        <v>3517</v>
      </c>
      <c r="W1284" s="56">
        <f t="shared" si="1402"/>
        <v>100187</v>
      </c>
      <c r="X1284" s="62">
        <f t="shared" si="1403"/>
        <v>4.5131269237733118</v>
      </c>
      <c r="Y1284" s="55">
        <f t="shared" si="1404"/>
        <v>1719.0344827586207</v>
      </c>
      <c r="Z1284" s="55">
        <f t="shared" si="1405"/>
        <v>1614.4137931034484</v>
      </c>
      <c r="AA1284" s="55">
        <f t="shared" si="1406"/>
        <v>121.27586206896552</v>
      </c>
      <c r="AB1284" s="35">
        <f t="shared" si="1411"/>
        <v>29</v>
      </c>
      <c r="AC1284" s="50">
        <f>L1291/K1291</f>
        <v>0.8670602530083964</v>
      </c>
      <c r="AD1284" s="2">
        <f>AC1284/AD1283</f>
        <v>1.2386575042977093</v>
      </c>
      <c r="AE1284" s="48" t="str">
        <f t="shared" si="1392"/>
        <v>65-69</v>
      </c>
      <c r="AF1284" s="45">
        <f t="shared" si="1393"/>
        <v>210073</v>
      </c>
      <c r="AG1284" s="45">
        <f t="shared" si="1394"/>
        <v>198877</v>
      </c>
      <c r="AH1284" s="45">
        <f t="shared" si="1395"/>
        <v>193608</v>
      </c>
      <c r="AI1284" s="46">
        <f t="shared" si="1407"/>
        <v>5269</v>
      </c>
      <c r="AJ1284" s="1">
        <f t="shared" si="1396"/>
        <v>49852</v>
      </c>
      <c r="AK1284" s="1">
        <f t="shared" si="1397"/>
        <v>46818</v>
      </c>
    </row>
    <row r="1285" spans="1:37" ht="15" thickBot="1" x14ac:dyDescent="0.4">
      <c r="A1285" s="54" t="str">
        <f t="shared" si="1408"/>
        <v>75-79</v>
      </c>
      <c r="B1285" s="55">
        <f t="shared" si="1409"/>
        <v>102977</v>
      </c>
      <c r="C1285" s="55">
        <f t="shared" si="1387"/>
        <v>95637</v>
      </c>
      <c r="D1285" s="55">
        <f t="shared" si="1388"/>
        <v>92.9</v>
      </c>
      <c r="E1285" s="55">
        <f t="shared" si="1389"/>
        <v>93838</v>
      </c>
      <c r="F1285" s="55">
        <f t="shared" si="1410"/>
        <v>5228</v>
      </c>
      <c r="G1285" s="55">
        <f t="shared" si="1390"/>
        <v>91.1</v>
      </c>
      <c r="H1285" s="55">
        <f t="shared" si="1391"/>
        <v>194703</v>
      </c>
      <c r="J1285" s="75" t="s">
        <v>320</v>
      </c>
      <c r="K1285" s="22">
        <v>157657</v>
      </c>
      <c r="L1285" s="22">
        <v>150994</v>
      </c>
      <c r="M1285" s="75">
        <v>95.8</v>
      </c>
      <c r="N1285" s="22">
        <v>149856</v>
      </c>
      <c r="O1285" s="75">
        <v>95</v>
      </c>
      <c r="P1285" s="22">
        <v>10095</v>
      </c>
      <c r="Q1285" s="22">
        <v>310945</v>
      </c>
      <c r="S1285" s="54" t="str">
        <f t="shared" si="1398"/>
        <v>75-79</v>
      </c>
      <c r="T1285" s="55">
        <f t="shared" si="1399"/>
        <v>55357</v>
      </c>
      <c r="U1285" s="55">
        <f t="shared" si="1400"/>
        <v>56018</v>
      </c>
      <c r="V1285" s="55">
        <f t="shared" si="1412"/>
        <v>4867</v>
      </c>
      <c r="W1285" s="55">
        <f t="shared" si="1402"/>
        <v>116242</v>
      </c>
      <c r="X1285" s="58">
        <f t="shared" si="1403"/>
        <v>5.0114973746152449</v>
      </c>
      <c r="Y1285" s="55">
        <f t="shared" si="1404"/>
        <v>1908.8620689655172</v>
      </c>
      <c r="Z1285" s="55">
        <f t="shared" si="1405"/>
        <v>1931.655172413793</v>
      </c>
      <c r="AA1285" s="55">
        <f t="shared" si="1406"/>
        <v>167.82758620689654</v>
      </c>
      <c r="AB1285" s="35">
        <f t="shared" si="1411"/>
        <v>29</v>
      </c>
      <c r="AC1285" s="51" t="s">
        <v>367</v>
      </c>
      <c r="AD1285" s="2">
        <v>0.7</v>
      </c>
      <c r="AE1285" s="48" t="str">
        <f t="shared" si="1392"/>
        <v>70-74</v>
      </c>
      <c r="AF1285" s="45">
        <f t="shared" si="1393"/>
        <v>157657</v>
      </c>
      <c r="AG1285" s="45">
        <f t="shared" si="1394"/>
        <v>150994</v>
      </c>
      <c r="AH1285" s="45">
        <f t="shared" si="1395"/>
        <v>149856</v>
      </c>
      <c r="AI1285" s="46">
        <f t="shared" si="1407"/>
        <v>1138</v>
      </c>
      <c r="AJ1285" s="1">
        <f t="shared" si="1396"/>
        <v>55357</v>
      </c>
      <c r="AK1285" s="1">
        <f t="shared" si="1397"/>
        <v>56018</v>
      </c>
    </row>
    <row r="1286" spans="1:37" ht="15" thickBot="1" x14ac:dyDescent="0.4">
      <c r="A1286" s="54" t="str">
        <f t="shared" si="1408"/>
        <v>80-84</v>
      </c>
      <c r="B1286" s="55">
        <f t="shared" si="1409"/>
        <v>68566</v>
      </c>
      <c r="C1286" s="55">
        <f t="shared" si="1387"/>
        <v>63146</v>
      </c>
      <c r="D1286" s="55">
        <f t="shared" si="1388"/>
        <v>92.1</v>
      </c>
      <c r="E1286" s="55">
        <f t="shared" si="1389"/>
        <v>61988</v>
      </c>
      <c r="F1286" s="55">
        <f t="shared" si="1410"/>
        <v>6082</v>
      </c>
      <c r="G1286" s="55">
        <f t="shared" si="1390"/>
        <v>90.4</v>
      </c>
      <c r="H1286" s="55">
        <f t="shared" si="1391"/>
        <v>131216</v>
      </c>
      <c r="J1286" s="76" t="s">
        <v>321</v>
      </c>
      <c r="K1286" s="24">
        <v>102977</v>
      </c>
      <c r="L1286" s="24">
        <v>96718</v>
      </c>
      <c r="M1286" s="76">
        <v>93.9</v>
      </c>
      <c r="N1286" s="24">
        <v>95391</v>
      </c>
      <c r="O1286" s="76">
        <v>92.6</v>
      </c>
      <c r="P1286" s="24">
        <v>42043</v>
      </c>
      <c r="Q1286" s="24">
        <v>234152</v>
      </c>
      <c r="S1286" s="57" t="str">
        <f t="shared" si="1398"/>
        <v>80-84</v>
      </c>
      <c r="T1286" s="56">
        <f t="shared" si="1399"/>
        <v>33572</v>
      </c>
      <c r="U1286" s="56">
        <f t="shared" si="1400"/>
        <v>33403</v>
      </c>
      <c r="V1286" s="55">
        <f t="shared" si="1412"/>
        <v>35961</v>
      </c>
      <c r="W1286" s="56">
        <f t="shared" si="1402"/>
        <v>102936</v>
      </c>
      <c r="X1286" s="62">
        <f t="shared" si="1403"/>
        <v>3.0392902408111535</v>
      </c>
      <c r="Y1286" s="55">
        <f t="shared" si="1404"/>
        <v>1157.655172413793</v>
      </c>
      <c r="Z1286" s="55">
        <f t="shared" si="1405"/>
        <v>1151.8275862068965</v>
      </c>
      <c r="AA1286" s="55">
        <f t="shared" si="1406"/>
        <v>1240.0344827586207</v>
      </c>
      <c r="AB1286" s="35">
        <f t="shared" si="1411"/>
        <v>29</v>
      </c>
      <c r="AC1286" s="50">
        <f>N1291/K1291</f>
        <v>0.79181099347538242</v>
      </c>
      <c r="AD1286" s="2">
        <f>AC1286/AD1285</f>
        <v>1.1311585621076892</v>
      </c>
      <c r="AE1286" s="48" t="str">
        <f t="shared" si="1392"/>
        <v>75-79</v>
      </c>
      <c r="AF1286" s="45">
        <f t="shared" si="1393"/>
        <v>102977</v>
      </c>
      <c r="AG1286" s="45">
        <f t="shared" si="1394"/>
        <v>96718</v>
      </c>
      <c r="AH1286" s="45">
        <f t="shared" si="1395"/>
        <v>95391</v>
      </c>
      <c r="AI1286" s="46">
        <f t="shared" si="1407"/>
        <v>1327</v>
      </c>
      <c r="AJ1286" s="1">
        <f t="shared" si="1396"/>
        <v>33572</v>
      </c>
      <c r="AK1286" s="1">
        <f t="shared" si="1397"/>
        <v>33403</v>
      </c>
    </row>
    <row r="1287" spans="1:37" ht="15" thickBot="1" x14ac:dyDescent="0.4">
      <c r="A1287" s="54" t="str">
        <f t="shared" si="1408"/>
        <v>85-89</v>
      </c>
      <c r="B1287" s="55">
        <f t="shared" si="1409"/>
        <v>44034</v>
      </c>
      <c r="C1287" s="55">
        <f t="shared" si="1387"/>
        <v>40248</v>
      </c>
      <c r="D1287" s="55">
        <f t="shared" si="1388"/>
        <v>91.4</v>
      </c>
      <c r="E1287" s="55">
        <f t="shared" si="1389"/>
        <v>39473</v>
      </c>
      <c r="F1287" s="55">
        <f t="shared" si="1410"/>
        <v>7424</v>
      </c>
      <c r="G1287" s="55">
        <f t="shared" si="1390"/>
        <v>89.6</v>
      </c>
      <c r="H1287" s="55">
        <f t="shared" si="1391"/>
        <v>87145</v>
      </c>
      <c r="J1287" s="75" t="s">
        <v>322</v>
      </c>
      <c r="K1287" s="22">
        <v>68566</v>
      </c>
      <c r="L1287" s="22">
        <v>63761</v>
      </c>
      <c r="M1287" s="75">
        <v>93</v>
      </c>
      <c r="N1287" s="22">
        <v>62810</v>
      </c>
      <c r="O1287" s="75">
        <v>91.6</v>
      </c>
      <c r="P1287" s="22">
        <v>29472</v>
      </c>
      <c r="Q1287" s="22">
        <v>156043</v>
      </c>
      <c r="S1287" s="54" t="str">
        <f t="shared" si="1398"/>
        <v>85-89</v>
      </c>
      <c r="T1287" s="55">
        <f t="shared" si="1399"/>
        <v>23513</v>
      </c>
      <c r="U1287" s="55">
        <f t="shared" si="1400"/>
        <v>23337</v>
      </c>
      <c r="V1287" s="55">
        <f t="shared" si="1412"/>
        <v>22048</v>
      </c>
      <c r="W1287" s="55">
        <f t="shared" si="1402"/>
        <v>68898</v>
      </c>
      <c r="X1287" s="58">
        <f t="shared" si="1403"/>
        <v>2.1286438529784539</v>
      </c>
      <c r="Y1287" s="55">
        <f t="shared" si="1404"/>
        <v>810.79310344827582</v>
      </c>
      <c r="Z1287" s="55">
        <f t="shared" si="1405"/>
        <v>804.72413793103453</v>
      </c>
      <c r="AA1287" s="55">
        <f t="shared" si="1406"/>
        <v>760.27586206896547</v>
      </c>
      <c r="AB1287" s="35">
        <f t="shared" si="1411"/>
        <v>29</v>
      </c>
      <c r="AC1287" s="49" t="s">
        <v>362</v>
      </c>
      <c r="AD1287" s="35"/>
      <c r="AE1287" s="48" t="str">
        <f t="shared" si="1392"/>
        <v>80-84</v>
      </c>
      <c r="AF1287" s="45">
        <f t="shared" si="1393"/>
        <v>68566</v>
      </c>
      <c r="AG1287" s="45">
        <f t="shared" si="1394"/>
        <v>63761</v>
      </c>
      <c r="AH1287" s="45">
        <f t="shared" si="1395"/>
        <v>62810</v>
      </c>
      <c r="AI1287" s="46">
        <f t="shared" si="1407"/>
        <v>951</v>
      </c>
      <c r="AJ1287" s="1">
        <f t="shared" si="1396"/>
        <v>23513</v>
      </c>
      <c r="AK1287" s="1">
        <f t="shared" si="1397"/>
        <v>23337</v>
      </c>
    </row>
    <row r="1288" spans="1:37" ht="15" thickBot="1" x14ac:dyDescent="0.4">
      <c r="A1288" s="54" t="str">
        <f t="shared" si="1408"/>
        <v>90+</v>
      </c>
      <c r="B1288" s="55">
        <f t="shared" si="1409"/>
        <v>27669</v>
      </c>
      <c r="C1288" s="55">
        <f t="shared" si="1387"/>
        <v>25516</v>
      </c>
      <c r="D1288" s="55">
        <f t="shared" si="1388"/>
        <v>92.2</v>
      </c>
      <c r="E1288" s="55">
        <f t="shared" si="1389"/>
        <v>25043</v>
      </c>
      <c r="F1288" s="55">
        <f t="shared" si="1410"/>
        <v>8868</v>
      </c>
      <c r="G1288" s="55">
        <f t="shared" si="1390"/>
        <v>90.5</v>
      </c>
      <c r="H1288" s="55">
        <f t="shared" si="1391"/>
        <v>59427</v>
      </c>
      <c r="J1288" s="76" t="s">
        <v>323</v>
      </c>
      <c r="K1288" s="24">
        <v>44034</v>
      </c>
      <c r="L1288" s="24">
        <v>40573</v>
      </c>
      <c r="M1288" s="76">
        <v>92.1</v>
      </c>
      <c r="N1288" s="24">
        <v>39932</v>
      </c>
      <c r="O1288" s="76">
        <v>90.7</v>
      </c>
      <c r="P1288" s="24">
        <v>20806</v>
      </c>
      <c r="Q1288" s="24">
        <v>101311</v>
      </c>
      <c r="S1288" s="57" t="str">
        <f t="shared" si="1398"/>
        <v>90+</v>
      </c>
      <c r="T1288" s="56">
        <f t="shared" si="1399"/>
        <v>15057</v>
      </c>
      <c r="U1288" s="56">
        <f t="shared" si="1400"/>
        <v>14889</v>
      </c>
      <c r="V1288" s="55">
        <f t="shared" si="1412"/>
        <v>11938</v>
      </c>
      <c r="W1288" s="56">
        <f t="shared" si="1402"/>
        <v>41884</v>
      </c>
      <c r="X1288" s="62">
        <f t="shared" si="1403"/>
        <v>1.3631178707224334</v>
      </c>
      <c r="Y1288" s="55">
        <f t="shared" si="1404"/>
        <v>519.20689655172418</v>
      </c>
      <c r="Z1288" s="55">
        <f t="shared" si="1405"/>
        <v>513.41379310344826</v>
      </c>
      <c r="AA1288" s="55">
        <f t="shared" si="1406"/>
        <v>411.65517241379308</v>
      </c>
      <c r="AB1288" s="35">
        <f t="shared" si="1411"/>
        <v>29</v>
      </c>
      <c r="AC1288" s="51" t="s">
        <v>366</v>
      </c>
      <c r="AD1288" s="2">
        <v>0.7</v>
      </c>
      <c r="AE1288" s="48" t="str">
        <f t="shared" si="1392"/>
        <v>85-89</v>
      </c>
      <c r="AF1288" s="45">
        <f t="shared" si="1393"/>
        <v>44034</v>
      </c>
      <c r="AG1288" s="45">
        <f t="shared" si="1394"/>
        <v>40573</v>
      </c>
      <c r="AH1288" s="45">
        <f t="shared" si="1395"/>
        <v>39932</v>
      </c>
      <c r="AI1288" s="46">
        <f t="shared" si="1407"/>
        <v>641</v>
      </c>
      <c r="AJ1288" s="1">
        <f t="shared" si="1396"/>
        <v>15057</v>
      </c>
      <c r="AK1288" s="1">
        <f t="shared" si="1397"/>
        <v>14889</v>
      </c>
    </row>
    <row r="1289" spans="1:37" ht="15" thickBot="1" x14ac:dyDescent="0.4">
      <c r="A1289" s="54" t="str">
        <f t="shared" si="1408"/>
        <v>Unknown</v>
      </c>
      <c r="B1289" s="55" t="str">
        <f t="shared" si="1409"/>
        <v>NA</v>
      </c>
      <c r="C1289" s="55">
        <f t="shared" si="1387"/>
        <v>60446</v>
      </c>
      <c r="D1289" s="55" t="str">
        <f t="shared" si="1388"/>
        <v>NA</v>
      </c>
      <c r="E1289" s="55">
        <f t="shared" si="1389"/>
        <v>31404</v>
      </c>
      <c r="F1289" s="55">
        <f t="shared" si="1410"/>
        <v>5</v>
      </c>
      <c r="G1289" s="55" t="str">
        <f t="shared" si="1390"/>
        <v>NA</v>
      </c>
      <c r="H1289" s="55">
        <f t="shared" si="1391"/>
        <v>91855</v>
      </c>
      <c r="J1289" s="75" t="s">
        <v>324</v>
      </c>
      <c r="K1289" s="22">
        <v>27669</v>
      </c>
      <c r="L1289" s="22">
        <v>25748</v>
      </c>
      <c r="M1289" s="75">
        <v>93.1</v>
      </c>
      <c r="N1289" s="22">
        <v>25294</v>
      </c>
      <c r="O1289" s="75">
        <v>91.4</v>
      </c>
      <c r="P1289" s="22">
        <v>15937</v>
      </c>
      <c r="Q1289" s="22">
        <v>66979</v>
      </c>
      <c r="S1289" s="54" t="str">
        <f t="shared" si="1398"/>
        <v>Unknown</v>
      </c>
      <c r="T1289" s="54">
        <f t="shared" si="1399"/>
        <v>-34698</v>
      </c>
      <c r="U1289" s="54">
        <f t="shared" si="1400"/>
        <v>-6110</v>
      </c>
      <c r="V1289" s="55">
        <f>P1289-F1289</f>
        <v>15932</v>
      </c>
      <c r="W1289" s="54">
        <f t="shared" si="1402"/>
        <v>-24876</v>
      </c>
      <c r="X1289" s="58">
        <f t="shared" si="1403"/>
        <v>-3.1412275936990768</v>
      </c>
      <c r="Y1289" s="55">
        <f t="shared" si="1404"/>
        <v>-1196.4827586206898</v>
      </c>
      <c r="Z1289" s="55">
        <f t="shared" si="1405"/>
        <v>-210.68965517241378</v>
      </c>
      <c r="AA1289" s="55">
        <f t="shared" si="1406"/>
        <v>549.37931034482756</v>
      </c>
      <c r="AB1289" s="35">
        <f t="shared" si="1411"/>
        <v>29</v>
      </c>
      <c r="AC1289" s="50">
        <f>L1292/K1292</f>
        <v>0.73749849329030792</v>
      </c>
      <c r="AD1289" s="2">
        <f>AC1289/AD1288</f>
        <v>1.0535692761290114</v>
      </c>
      <c r="AE1289" s="47" t="str">
        <f t="shared" si="1392"/>
        <v>90+</v>
      </c>
      <c r="AF1289" s="45">
        <f t="shared" si="1393"/>
        <v>27669</v>
      </c>
      <c r="AG1289" s="45">
        <f t="shared" si="1394"/>
        <v>25748</v>
      </c>
      <c r="AH1289" s="45">
        <f t="shared" si="1395"/>
        <v>25294</v>
      </c>
      <c r="AI1289" s="45">
        <f t="shared" si="1407"/>
        <v>454</v>
      </c>
      <c r="AJ1289" s="1">
        <f t="shared" si="1396"/>
        <v>-34698</v>
      </c>
      <c r="AK1289" s="1">
        <f t="shared" si="1397"/>
        <v>-6110</v>
      </c>
    </row>
    <row r="1290" spans="1:37" ht="15" thickBot="1" x14ac:dyDescent="0.4">
      <c r="A1290" s="76" t="s">
        <v>325</v>
      </c>
      <c r="B1290" s="76" t="s">
        <v>326</v>
      </c>
      <c r="C1290" s="24">
        <v>64555</v>
      </c>
      <c r="D1290" s="76" t="s">
        <v>326</v>
      </c>
      <c r="E1290" s="24">
        <v>33994</v>
      </c>
      <c r="F1290" s="76">
        <v>8</v>
      </c>
      <c r="G1290" s="76">
        <v>8</v>
      </c>
      <c r="H1290" s="24">
        <v>98557</v>
      </c>
      <c r="J1290" s="76" t="s">
        <v>325</v>
      </c>
      <c r="K1290" s="76" t="s">
        <v>326</v>
      </c>
      <c r="L1290" s="24">
        <v>64426</v>
      </c>
      <c r="M1290" s="76" t="s">
        <v>326</v>
      </c>
      <c r="N1290" s="24">
        <v>33878</v>
      </c>
      <c r="O1290" s="76" t="s">
        <v>326</v>
      </c>
      <c r="P1290" s="76">
        <v>9</v>
      </c>
      <c r="Q1290" s="24">
        <v>98313</v>
      </c>
      <c r="S1290" s="54" t="str">
        <f t="shared" si="1398"/>
        <v>Unknown</v>
      </c>
      <c r="T1290" s="54">
        <f t="shared" si="1399"/>
        <v>-129</v>
      </c>
      <c r="U1290" s="54">
        <f t="shared" si="1400"/>
        <v>-116</v>
      </c>
      <c r="V1290" s="55">
        <f>P1290-F1290</f>
        <v>1</v>
      </c>
      <c r="W1290" s="54">
        <f t="shared" si="1402"/>
        <v>-244</v>
      </c>
      <c r="X1290" s="58">
        <f t="shared" si="1403"/>
        <v>-1.1678435632808256E-2</v>
      </c>
      <c r="Y1290" s="55">
        <f t="shared" si="1404"/>
        <v>-4.4482758620689653</v>
      </c>
      <c r="Z1290" s="55">
        <f t="shared" si="1405"/>
        <v>-4</v>
      </c>
      <c r="AA1290" s="55">
        <f t="shared" si="1406"/>
        <v>3.4482758620689655E-2</v>
      </c>
      <c r="AB1290" s="35">
        <f t="shared" si="1411"/>
        <v>29</v>
      </c>
      <c r="AC1290" s="106"/>
      <c r="AD1290" s="2"/>
      <c r="AE1290" s="107"/>
      <c r="AF1290" s="108"/>
      <c r="AG1290" s="108"/>
      <c r="AH1290" s="108"/>
      <c r="AI1290" s="108"/>
      <c r="AJ1290" s="1"/>
      <c r="AK1290" s="1"/>
    </row>
    <row r="1291" spans="1:37" ht="15" thickBot="1" x14ac:dyDescent="0.4">
      <c r="A1291" s="54" t="str">
        <f t="shared" ref="A1291:A1292" si="1413">J1267</f>
        <v>12+</v>
      </c>
      <c r="B1291" s="55">
        <f t="shared" ref="B1291:B1292" si="1414">K1267</f>
        <v>3761140</v>
      </c>
      <c r="C1291" s="55">
        <f t="shared" ref="C1291:C1292" si="1415">L1267</f>
        <v>3120898</v>
      </c>
      <c r="D1291" s="55">
        <f t="shared" ref="D1291:D1292" si="1416">M1267</f>
        <v>83</v>
      </c>
      <c r="E1291" s="55">
        <f t="shared" ref="E1291:E1292" si="1417">N1267</f>
        <v>2777622</v>
      </c>
      <c r="F1291" s="55">
        <f>P1267</f>
        <v>114757</v>
      </c>
      <c r="G1291" s="55">
        <f>O1267</f>
        <v>73.8</v>
      </c>
      <c r="H1291" s="55">
        <f>Q1267</f>
        <v>6013277</v>
      </c>
      <c r="J1291" s="75" t="s">
        <v>327</v>
      </c>
      <c r="K1291" s="22">
        <v>3761140</v>
      </c>
      <c r="L1291" s="22">
        <v>3261135</v>
      </c>
      <c r="M1291" s="75">
        <v>86.7</v>
      </c>
      <c r="N1291" s="22">
        <v>2978112</v>
      </c>
      <c r="O1291" s="75">
        <v>79.2</v>
      </c>
      <c r="P1291" s="22">
        <v>243327</v>
      </c>
      <c r="Q1291" s="22">
        <v>6482574</v>
      </c>
      <c r="S1291" s="57" t="str">
        <f t="shared" si="1398"/>
        <v>12+</v>
      </c>
      <c r="T1291" s="60">
        <f>L1291-C1291</f>
        <v>140237</v>
      </c>
      <c r="U1291" s="60">
        <f t="shared" si="1400"/>
        <v>200490</v>
      </c>
      <c r="V1291" s="60">
        <f>P1291-F1291</f>
        <v>128570</v>
      </c>
      <c r="W1291" s="63">
        <f t="shared" si="1402"/>
        <v>469297</v>
      </c>
      <c r="X1291" s="62">
        <f t="shared" si="1403"/>
        <v>12.695726959985516</v>
      </c>
      <c r="Y1291" s="60">
        <f t="shared" si="1404"/>
        <v>4835.7586206896549</v>
      </c>
      <c r="Z1291" s="60">
        <f t="shared" si="1405"/>
        <v>6913.4482758620688</v>
      </c>
      <c r="AA1291" s="60">
        <f t="shared" si="1406"/>
        <v>4433.4482758620688</v>
      </c>
      <c r="AB1291" s="35">
        <f>AB1289</f>
        <v>29</v>
      </c>
      <c r="AC1291" s="51" t="s">
        <v>367</v>
      </c>
      <c r="AD1291" s="2">
        <v>0.7</v>
      </c>
      <c r="AE1291" s="35"/>
      <c r="AF1291" s="35"/>
      <c r="AG1291" s="38"/>
      <c r="AH1291" s="35"/>
      <c r="AI1291" s="35"/>
      <c r="AJ1291" s="35"/>
      <c r="AK1291" s="35"/>
    </row>
    <row r="1292" spans="1:37" x14ac:dyDescent="0.35">
      <c r="A1292" s="54" t="str">
        <f t="shared" si="1413"/>
        <v>ALL</v>
      </c>
      <c r="B1292" s="55">
        <f t="shared" si="1414"/>
        <v>4421887</v>
      </c>
      <c r="C1292" s="55">
        <f t="shared" si="1415"/>
        <v>3120898</v>
      </c>
      <c r="D1292" s="55">
        <f t="shared" si="1416"/>
        <v>70.599999999999994</v>
      </c>
      <c r="E1292" s="55">
        <f t="shared" si="1417"/>
        <v>2777622</v>
      </c>
      <c r="F1292" s="55">
        <f>P1268</f>
        <v>114757</v>
      </c>
      <c r="G1292" s="55">
        <f>O1268</f>
        <v>62.8</v>
      </c>
      <c r="H1292" s="55">
        <f>Q1268</f>
        <v>6013277</v>
      </c>
      <c r="J1292" s="76" t="s">
        <v>328</v>
      </c>
      <c r="K1292" s="24">
        <v>4421887</v>
      </c>
      <c r="L1292" s="24">
        <v>3261135</v>
      </c>
      <c r="M1292" s="76">
        <v>73.8</v>
      </c>
      <c r="N1292" s="24">
        <v>2978112</v>
      </c>
      <c r="O1292" s="76">
        <v>67.3</v>
      </c>
      <c r="P1292" s="24">
        <v>243327</v>
      </c>
      <c r="Q1292" s="24">
        <v>6482574</v>
      </c>
      <c r="S1292" s="54" t="str">
        <f t="shared" si="1398"/>
        <v>ALL</v>
      </c>
      <c r="T1292" s="60">
        <f t="shared" ref="T1292" si="1418">L1292-C1292</f>
        <v>140237</v>
      </c>
      <c r="U1292" s="60">
        <f t="shared" si="1400"/>
        <v>200490</v>
      </c>
      <c r="V1292" s="60">
        <f>P1292-F1292</f>
        <v>128570</v>
      </c>
      <c r="W1292" s="63">
        <f t="shared" si="1402"/>
        <v>469297</v>
      </c>
      <c r="X1292" s="58">
        <f t="shared" si="1403"/>
        <v>12.695726959985516</v>
      </c>
      <c r="Y1292" s="60">
        <f t="shared" si="1404"/>
        <v>4835.7586206896549</v>
      </c>
      <c r="Z1292" s="60">
        <f t="shared" si="1405"/>
        <v>6913.4482758620688</v>
      </c>
      <c r="AA1292" s="60">
        <f t="shared" si="1406"/>
        <v>4433.4482758620688</v>
      </c>
      <c r="AB1292" s="35">
        <f t="shared" si="1411"/>
        <v>29</v>
      </c>
      <c r="AC1292" s="50">
        <f>N1292/K1292</f>
        <v>0.67349346557250334</v>
      </c>
      <c r="AD1292" s="2">
        <f>AC1292/AD1291</f>
        <v>0.96213352224643345</v>
      </c>
      <c r="AE1292" s="35"/>
      <c r="AF1292" s="35"/>
      <c r="AG1292" s="2">
        <f>T1291/L1291</f>
        <v>4.3002512928780934E-2</v>
      </c>
      <c r="AH1292" s="2">
        <f>U1291/N1291</f>
        <v>6.7321175294951976E-2</v>
      </c>
      <c r="AI1292" s="2">
        <f>W1291/Q1291</f>
        <v>7.2393620188523883E-2</v>
      </c>
      <c r="AJ1292" s="35"/>
      <c r="AK1292" s="35"/>
    </row>
    <row r="1294" spans="1:37" x14ac:dyDescent="0.35">
      <c r="Q1294">
        <f>Q1291/H1291</f>
        <v>1.0780434694759613</v>
      </c>
    </row>
    <row r="1295" spans="1:37" x14ac:dyDescent="0.35">
      <c r="Q1295">
        <f>H1291/Q1291</f>
        <v>0.92760637981147609</v>
      </c>
    </row>
  </sheetData>
  <mergeCells count="168">
    <mergeCell ref="J1245:Q1245"/>
    <mergeCell ref="J1269:Q1269"/>
    <mergeCell ref="S1269:Z1269"/>
    <mergeCell ref="A1269:H1269"/>
    <mergeCell ref="J1197:Q1197"/>
    <mergeCell ref="A1197:H1197"/>
    <mergeCell ref="S1197:Z1197"/>
    <mergeCell ref="AM1200:AQ1200"/>
    <mergeCell ref="A1059:H1059"/>
    <mergeCell ref="J1059:Q1059"/>
    <mergeCell ref="S1059:Z1059"/>
    <mergeCell ref="A1013:H1013"/>
    <mergeCell ref="S1013:Z1013"/>
    <mergeCell ref="AM1131:AQ1131"/>
    <mergeCell ref="A1082:H1082"/>
    <mergeCell ref="J1082:Q1082"/>
    <mergeCell ref="S1082:Z1082"/>
    <mergeCell ref="A1105:H1105"/>
    <mergeCell ref="J1174:Q1174"/>
    <mergeCell ref="S1174:Z1174"/>
    <mergeCell ref="AM1177:AQ1177"/>
    <mergeCell ref="A1174:H1174"/>
    <mergeCell ref="J1151:Q1151"/>
    <mergeCell ref="A1151:H1151"/>
    <mergeCell ref="S1151:Z1151"/>
    <mergeCell ref="AM1154:AQ1154"/>
    <mergeCell ref="J967:Q967"/>
    <mergeCell ref="A967:H967"/>
    <mergeCell ref="S967:Z967"/>
    <mergeCell ref="J944:Q944"/>
    <mergeCell ref="A944:H944"/>
    <mergeCell ref="S944:Z944"/>
    <mergeCell ref="J1013:Q1013"/>
    <mergeCell ref="A1036:H1036"/>
    <mergeCell ref="J1036:Q1036"/>
    <mergeCell ref="S1036:Z1036"/>
    <mergeCell ref="J875:Q875"/>
    <mergeCell ref="A875:H875"/>
    <mergeCell ref="S875:Z875"/>
    <mergeCell ref="J829:Q829"/>
    <mergeCell ref="A829:H829"/>
    <mergeCell ref="S829:Z829"/>
    <mergeCell ref="J921:Q921"/>
    <mergeCell ref="A921:H921"/>
    <mergeCell ref="S921:Z921"/>
    <mergeCell ref="J898:Q898"/>
    <mergeCell ref="A898:H898"/>
    <mergeCell ref="S898:Z898"/>
    <mergeCell ref="J783:Q783"/>
    <mergeCell ref="A783:H783"/>
    <mergeCell ref="S783:Z783"/>
    <mergeCell ref="J852:Q852"/>
    <mergeCell ref="A852:H852"/>
    <mergeCell ref="S852:Z852"/>
    <mergeCell ref="S645:Z645"/>
    <mergeCell ref="J645:Q645"/>
    <mergeCell ref="A645:H645"/>
    <mergeCell ref="J691:Q691"/>
    <mergeCell ref="A691:H691"/>
    <mergeCell ref="S691:Z691"/>
    <mergeCell ref="J668:Q668"/>
    <mergeCell ref="A668:H668"/>
    <mergeCell ref="S668:Z668"/>
    <mergeCell ref="J737:Q737"/>
    <mergeCell ref="A737:H737"/>
    <mergeCell ref="S737:Z737"/>
    <mergeCell ref="S760:Z760"/>
    <mergeCell ref="J760:Q760"/>
    <mergeCell ref="A760:H760"/>
    <mergeCell ref="J806:Q806"/>
    <mergeCell ref="S806:Z806"/>
    <mergeCell ref="A806:H806"/>
    <mergeCell ref="J576:Q576"/>
    <mergeCell ref="A576:H576"/>
    <mergeCell ref="S576:Z576"/>
    <mergeCell ref="J507:Q507"/>
    <mergeCell ref="A507:H507"/>
    <mergeCell ref="S507:Z507"/>
    <mergeCell ref="J530:Q530"/>
    <mergeCell ref="A530:H530"/>
    <mergeCell ref="S530:Z530"/>
    <mergeCell ref="A24:H24"/>
    <mergeCell ref="J24:Q24"/>
    <mergeCell ref="A47:H47"/>
    <mergeCell ref="J47:Q47"/>
    <mergeCell ref="S24:Z24"/>
    <mergeCell ref="S47:Z47"/>
    <mergeCell ref="A70:H70"/>
    <mergeCell ref="A93:H93"/>
    <mergeCell ref="A116:H116"/>
    <mergeCell ref="S70:Z70"/>
    <mergeCell ref="S93:Z93"/>
    <mergeCell ref="S116:Z116"/>
    <mergeCell ref="J70:Q70"/>
    <mergeCell ref="J93:Q93"/>
    <mergeCell ref="J116:Q116"/>
    <mergeCell ref="J300:Q300"/>
    <mergeCell ref="A300:H300"/>
    <mergeCell ref="S300:Z300"/>
    <mergeCell ref="J323:Q323"/>
    <mergeCell ref="A323:H323"/>
    <mergeCell ref="S323:Z323"/>
    <mergeCell ref="S139:Z139"/>
    <mergeCell ref="A461:H461"/>
    <mergeCell ref="S461:Z461"/>
    <mergeCell ref="S254:Z254"/>
    <mergeCell ref="J139:Q139"/>
    <mergeCell ref="J162:Q162"/>
    <mergeCell ref="J185:Q185"/>
    <mergeCell ref="A185:H185"/>
    <mergeCell ref="J438:Q438"/>
    <mergeCell ref="S438:Z438"/>
    <mergeCell ref="J392:Q392"/>
    <mergeCell ref="A392:H392"/>
    <mergeCell ref="S392:Z392"/>
    <mergeCell ref="J461:Q461"/>
    <mergeCell ref="A369:H369"/>
    <mergeCell ref="S369:Z369"/>
    <mergeCell ref="J369:Q369"/>
    <mergeCell ref="A346:H346"/>
    <mergeCell ref="S346:Z346"/>
    <mergeCell ref="J346:Q346"/>
    <mergeCell ref="J990:Q990"/>
    <mergeCell ref="A990:H990"/>
    <mergeCell ref="S990:Z990"/>
    <mergeCell ref="J714:Q714"/>
    <mergeCell ref="A714:H714"/>
    <mergeCell ref="S714:Z714"/>
    <mergeCell ref="S415:Z415"/>
    <mergeCell ref="J415:Q415"/>
    <mergeCell ref="A415:H415"/>
    <mergeCell ref="A438:H438"/>
    <mergeCell ref="J484:Q484"/>
    <mergeCell ref="A484:H484"/>
    <mergeCell ref="S484:Z484"/>
    <mergeCell ref="J599:Q599"/>
    <mergeCell ref="A599:H599"/>
    <mergeCell ref="S599:Z599"/>
    <mergeCell ref="J622:Q622"/>
    <mergeCell ref="A622:H622"/>
    <mergeCell ref="S622:Z622"/>
    <mergeCell ref="J553:Q553"/>
    <mergeCell ref="A553:H553"/>
    <mergeCell ref="S553:Z553"/>
    <mergeCell ref="J1221:Q1221"/>
    <mergeCell ref="A1221:H1221"/>
    <mergeCell ref="S1221:Z1221"/>
    <mergeCell ref="AM1224:AQ1224"/>
    <mergeCell ref="S162:Z162"/>
    <mergeCell ref="A139:H139"/>
    <mergeCell ref="S185:Z185"/>
    <mergeCell ref="A162:H162"/>
    <mergeCell ref="J1105:Q1105"/>
    <mergeCell ref="S1105:Z1105"/>
    <mergeCell ref="A1128:H1128"/>
    <mergeCell ref="J1128:Q1128"/>
    <mergeCell ref="S1128:Z1128"/>
    <mergeCell ref="S208:Z208"/>
    <mergeCell ref="A277:H277"/>
    <mergeCell ref="J277:Q277"/>
    <mergeCell ref="S277:Z277"/>
    <mergeCell ref="S231:Z231"/>
    <mergeCell ref="A231:H231"/>
    <mergeCell ref="J231:Q231"/>
    <mergeCell ref="A254:H254"/>
    <mergeCell ref="J208:Q208"/>
    <mergeCell ref="A208:H208"/>
    <mergeCell ref="J254:Q254"/>
  </mergeCells>
  <pageMargins left="0.7" right="0.7" top="0.75" bottom="0.75" header="0.3" footer="0.3"/>
  <pageSetup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96AF7-88F4-4614-AE39-5193C189DE36}">
  <dimension ref="A1:AG437"/>
  <sheetViews>
    <sheetView topLeftCell="A391" workbookViewId="0">
      <selection activeCell="H439" sqref="H439"/>
    </sheetView>
  </sheetViews>
  <sheetFormatPr defaultRowHeight="14.5" x14ac:dyDescent="0.35"/>
  <cols>
    <col min="1" max="1" width="8.7265625" style="35"/>
    <col min="2" max="2" width="9.26953125" style="35" customWidth="1"/>
    <col min="3" max="3" width="8.7265625" style="35"/>
    <col min="4" max="4" width="16" style="35" customWidth="1"/>
    <col min="5" max="5" width="8.7265625" style="35"/>
    <col min="6" max="6" width="14" style="35" customWidth="1"/>
    <col min="7" max="7" width="11.26953125" style="35" customWidth="1"/>
    <col min="8" max="8" width="8" style="35" customWidth="1"/>
    <col min="9" max="9" width="8.7265625" style="35"/>
    <col min="10" max="10" width="9.81640625" style="35" customWidth="1"/>
    <col min="11" max="11" width="9.81640625" style="35" bestFit="1" customWidth="1"/>
    <col min="12" max="12" width="16.54296875" style="35" customWidth="1"/>
    <col min="13" max="13" width="9.7265625" style="35" customWidth="1"/>
    <col min="14" max="14" width="14.08984375" style="35" customWidth="1"/>
    <col min="15" max="15" width="11.54296875" style="35" customWidth="1"/>
    <col min="16" max="19" width="8.7265625" style="35"/>
    <col min="20" max="20" width="12.36328125" style="35" customWidth="1"/>
    <col min="21" max="21" width="10.1796875" style="35" customWidth="1"/>
    <col min="22" max="22" width="10.08984375" style="35" bestFit="1" customWidth="1"/>
    <col min="23" max="23" width="10.08984375" style="35" customWidth="1"/>
    <col min="24" max="24" width="7.81640625" style="35" customWidth="1"/>
    <col min="25" max="25" width="24.54296875" style="35" customWidth="1"/>
    <col min="26" max="26" width="10.36328125" style="35" customWidth="1"/>
    <col min="27" max="27" width="10.1796875" style="35" bestFit="1" customWidth="1"/>
    <col min="28" max="28" width="16.54296875" style="35" customWidth="1"/>
    <col min="29" max="29" width="11.08984375" style="35" customWidth="1"/>
    <col min="30" max="30" width="14.54296875" style="35" customWidth="1"/>
    <col min="31" max="31" width="11.6328125" style="35" customWidth="1"/>
    <col min="32" max="32" width="10.08984375" style="35" bestFit="1" customWidth="1"/>
    <col min="33" max="33" width="8.81640625" style="35" bestFit="1" customWidth="1"/>
    <col min="34" max="34" width="10.08984375" style="35" bestFit="1" customWidth="1"/>
    <col min="35" max="43" width="8.7265625" style="35"/>
    <col min="44" max="44" width="11.1796875" style="35" customWidth="1"/>
    <col min="45" max="45" width="11.54296875" style="35" customWidth="1"/>
    <col min="46" max="16384" width="8.7265625" style="35"/>
  </cols>
  <sheetData>
    <row r="1" spans="1:33" x14ac:dyDescent="0.35">
      <c r="A1" s="110">
        <v>44343</v>
      </c>
      <c r="B1" s="110"/>
      <c r="C1" s="110"/>
      <c r="D1" s="110"/>
      <c r="E1" s="110"/>
      <c r="F1" s="110"/>
      <c r="G1" s="110"/>
      <c r="I1" s="110">
        <v>44344</v>
      </c>
      <c r="J1" s="110"/>
      <c r="K1" s="110"/>
      <c r="L1" s="110"/>
      <c r="M1" s="110"/>
      <c r="N1" s="110"/>
      <c r="O1" s="110"/>
      <c r="Q1" s="113" t="str">
        <f>"Change " &amp; TEXT(A1,"DDDD MMM DD, YYYY") &amp; " -  " &amp;TEXT(I1,"DDDD MMM DD, YYYY")</f>
        <v>Change Thursday May 27, 2021 -  Friday May 28, 2021</v>
      </c>
      <c r="R1" s="113"/>
      <c r="S1" s="113"/>
      <c r="T1" s="113"/>
      <c r="U1" s="113"/>
      <c r="V1" s="113"/>
      <c r="W1" s="113"/>
      <c r="Y1" s="65">
        <f>A1</f>
        <v>44343</v>
      </c>
    </row>
    <row r="2" spans="1:33" ht="27.5" customHeight="1" x14ac:dyDescent="0.35">
      <c r="A2" s="53" t="s">
        <v>305</v>
      </c>
      <c r="B2" s="53" t="s">
        <v>2</v>
      </c>
      <c r="C2" s="53" t="s">
        <v>302</v>
      </c>
      <c r="D2" s="53" t="s">
        <v>306</v>
      </c>
      <c r="E2" s="53" t="s">
        <v>303</v>
      </c>
      <c r="F2" s="53" t="s">
        <v>307</v>
      </c>
      <c r="G2" s="53" t="s">
        <v>304</v>
      </c>
      <c r="I2" s="53" t="s">
        <v>305</v>
      </c>
      <c r="J2" s="53" t="s">
        <v>2</v>
      </c>
      <c r="K2" s="53" t="s">
        <v>302</v>
      </c>
      <c r="L2" s="53" t="s">
        <v>306</v>
      </c>
      <c r="M2" s="53" t="s">
        <v>303</v>
      </c>
      <c r="N2" s="53" t="s">
        <v>307</v>
      </c>
      <c r="O2" s="53" t="s">
        <v>304</v>
      </c>
      <c r="Q2" s="53" t="s">
        <v>305</v>
      </c>
      <c r="R2" s="53" t="s">
        <v>302</v>
      </c>
      <c r="S2" s="53" t="s">
        <v>303</v>
      </c>
      <c r="T2" s="53" t="s">
        <v>304</v>
      </c>
      <c r="U2" s="53" t="s">
        <v>335</v>
      </c>
      <c r="V2" s="53" t="s">
        <v>336</v>
      </c>
      <c r="W2" s="53" t="s">
        <v>337</v>
      </c>
      <c r="Y2" s="49" t="s">
        <v>365</v>
      </c>
      <c r="Z2" s="64"/>
      <c r="AA2" s="47" t="str">
        <f t="shared" ref="AA2:AC21" si="0">I2</f>
        <v>Age group</v>
      </c>
      <c r="AB2" s="47" t="str">
        <f t="shared" si="0"/>
        <v>Population</v>
      </c>
      <c r="AC2" s="47" t="str">
        <f t="shared" si="0"/>
        <v>Dose 1</v>
      </c>
      <c r="AD2" s="47" t="str">
        <f t="shared" ref="AD2:AD21" si="1">M2</f>
        <v>Dose 2</v>
      </c>
      <c r="AE2" s="47" t="s">
        <v>334</v>
      </c>
      <c r="AF2" s="47" t="str">
        <f t="shared" ref="AF2:AG21" si="2">R2</f>
        <v>Dose 1</v>
      </c>
      <c r="AG2" s="47" t="str">
        <f t="shared" si="2"/>
        <v>Dose 2</v>
      </c>
    </row>
    <row r="3" spans="1:33" x14ac:dyDescent="0.35">
      <c r="A3" s="54" t="s">
        <v>308</v>
      </c>
      <c r="B3" s="55">
        <v>663783</v>
      </c>
      <c r="C3" s="54">
        <v>0</v>
      </c>
      <c r="D3" s="54">
        <v>0</v>
      </c>
      <c r="E3" s="54">
        <v>0</v>
      </c>
      <c r="F3" s="54">
        <v>0</v>
      </c>
      <c r="G3" s="54">
        <v>0</v>
      </c>
      <c r="I3" s="54" t="s">
        <v>308</v>
      </c>
      <c r="J3" s="55">
        <v>663783</v>
      </c>
      <c r="K3" s="54">
        <v>0</v>
      </c>
      <c r="L3" s="54">
        <v>0</v>
      </c>
      <c r="M3" s="54">
        <v>0</v>
      </c>
      <c r="N3" s="54">
        <v>0</v>
      </c>
      <c r="O3" s="54">
        <v>0</v>
      </c>
      <c r="Q3" s="54" t="str">
        <f t="shared" ref="Q3:Q23" si="3">A3</f>
        <v>00-11</v>
      </c>
      <c r="R3" s="55">
        <f t="shared" ref="R3:R23" si="4">K3-C3</f>
        <v>0</v>
      </c>
      <c r="S3" s="55">
        <f t="shared" ref="S3:S23" si="5">M3-E3</f>
        <v>0</v>
      </c>
      <c r="T3" s="55">
        <f t="shared" ref="T3:T23" si="6">O3-G3</f>
        <v>0</v>
      </c>
      <c r="U3" s="58">
        <f t="shared" ref="U3:U23" si="7">R3/R$22</f>
        <v>0</v>
      </c>
      <c r="V3" s="55">
        <f>R3/$X3</f>
        <v>0</v>
      </c>
      <c r="W3" s="55">
        <f>S3/$X3</f>
        <v>0</v>
      </c>
      <c r="X3" s="35">
        <f>IF(DATEDIF(A1,I1,"D")&lt;1,1,DATEDIF(A1,I1,"D"))</f>
        <v>1</v>
      </c>
      <c r="Y3" s="51" t="s">
        <v>366</v>
      </c>
      <c r="Z3" s="2">
        <v>0.7</v>
      </c>
      <c r="AA3" s="47" t="str">
        <f t="shared" si="0"/>
        <v>00-11</v>
      </c>
      <c r="AB3" s="45">
        <f t="shared" si="0"/>
        <v>663783</v>
      </c>
      <c r="AC3" s="45">
        <f t="shared" si="0"/>
        <v>0</v>
      </c>
      <c r="AD3" s="45">
        <f t="shared" si="1"/>
        <v>0</v>
      </c>
      <c r="AE3" s="45">
        <f t="shared" ref="AE3:AE21" si="8">AC3-AD3</f>
        <v>0</v>
      </c>
      <c r="AF3" s="1">
        <f t="shared" si="2"/>
        <v>0</v>
      </c>
      <c r="AG3" s="1">
        <f t="shared" si="2"/>
        <v>0</v>
      </c>
    </row>
    <row r="4" spans="1:33" x14ac:dyDescent="0.35">
      <c r="A4" s="59" t="s">
        <v>329</v>
      </c>
      <c r="B4" s="56">
        <v>166087</v>
      </c>
      <c r="C4" s="60">
        <v>48891</v>
      </c>
      <c r="D4" s="57">
        <v>29.4</v>
      </c>
      <c r="E4" s="69">
        <v>13</v>
      </c>
      <c r="F4" s="57">
        <v>0</v>
      </c>
      <c r="G4" s="56">
        <v>48904</v>
      </c>
      <c r="I4" s="59" t="s">
        <v>329</v>
      </c>
      <c r="J4" s="56">
        <v>166087</v>
      </c>
      <c r="K4" s="60">
        <v>57848</v>
      </c>
      <c r="L4" s="57">
        <v>34.799999999999997</v>
      </c>
      <c r="M4" s="69">
        <v>32</v>
      </c>
      <c r="N4" s="57">
        <v>0</v>
      </c>
      <c r="O4" s="56">
        <v>57880</v>
      </c>
      <c r="Q4" s="59" t="str">
        <f t="shared" si="3"/>
        <v>12-14</v>
      </c>
      <c r="R4" s="60">
        <f t="shared" si="4"/>
        <v>8957</v>
      </c>
      <c r="S4" s="60">
        <f t="shared" si="5"/>
        <v>19</v>
      </c>
      <c r="T4" s="60">
        <f t="shared" si="6"/>
        <v>8976</v>
      </c>
      <c r="U4" s="61">
        <f t="shared" si="7"/>
        <v>9.0877730542506668E-2</v>
      </c>
      <c r="V4" s="60">
        <f t="shared" ref="V4:W23" si="9">R4/$X4</f>
        <v>8957</v>
      </c>
      <c r="W4" s="60">
        <f t="shared" si="9"/>
        <v>19</v>
      </c>
      <c r="X4" s="35">
        <f>X3</f>
        <v>1</v>
      </c>
      <c r="Y4" s="50">
        <f>C22/B22</f>
        <v>0.57734064294457899</v>
      </c>
      <c r="Z4" s="2">
        <f>Y4/Z3</f>
        <v>0.8247723470636843</v>
      </c>
      <c r="AA4" s="47" t="str">
        <f t="shared" si="0"/>
        <v>12-14</v>
      </c>
      <c r="AB4" s="45">
        <f t="shared" si="0"/>
        <v>166087</v>
      </c>
      <c r="AC4" s="45">
        <f t="shared" si="0"/>
        <v>57848</v>
      </c>
      <c r="AD4" s="45">
        <f t="shared" si="1"/>
        <v>32</v>
      </c>
      <c r="AE4" s="45">
        <f t="shared" si="8"/>
        <v>57816</v>
      </c>
      <c r="AF4" s="1">
        <f t="shared" si="2"/>
        <v>8957</v>
      </c>
      <c r="AG4" s="1">
        <f t="shared" si="2"/>
        <v>19</v>
      </c>
    </row>
    <row r="5" spans="1:33" x14ac:dyDescent="0.35">
      <c r="A5" s="54" t="s">
        <v>309</v>
      </c>
      <c r="B5" s="55">
        <v>258656</v>
      </c>
      <c r="C5" s="60">
        <v>94259</v>
      </c>
      <c r="D5" s="54">
        <v>36.4</v>
      </c>
      <c r="E5" s="60">
        <v>1316</v>
      </c>
      <c r="F5" s="54">
        <v>0.5</v>
      </c>
      <c r="G5" s="55">
        <v>95575</v>
      </c>
      <c r="I5" s="54" t="s">
        <v>309</v>
      </c>
      <c r="J5" s="55">
        <v>258656</v>
      </c>
      <c r="K5" s="60">
        <v>108073</v>
      </c>
      <c r="L5" s="54">
        <v>41.8</v>
      </c>
      <c r="M5" s="60">
        <v>1538</v>
      </c>
      <c r="N5" s="54">
        <v>0.6</v>
      </c>
      <c r="O5" s="55">
        <v>109611</v>
      </c>
      <c r="Q5" s="54" t="str">
        <f t="shared" si="3"/>
        <v>15-19</v>
      </c>
      <c r="R5" s="60">
        <f t="shared" si="4"/>
        <v>13814</v>
      </c>
      <c r="S5" s="60">
        <f t="shared" si="5"/>
        <v>222</v>
      </c>
      <c r="T5" s="60">
        <f t="shared" si="6"/>
        <v>14036</v>
      </c>
      <c r="U5" s="61">
        <f t="shared" si="7"/>
        <v>0.14015685717474458</v>
      </c>
      <c r="V5" s="60">
        <f t="shared" si="9"/>
        <v>13814</v>
      </c>
      <c r="W5" s="60">
        <f t="shared" si="9"/>
        <v>222</v>
      </c>
      <c r="X5" s="35">
        <f t="shared" ref="X5:X23" si="10">X4</f>
        <v>1</v>
      </c>
      <c r="Y5" s="52" t="s">
        <v>367</v>
      </c>
      <c r="Z5" s="2">
        <v>0.7</v>
      </c>
      <c r="AA5" s="47" t="str">
        <f t="shared" si="0"/>
        <v>15-19</v>
      </c>
      <c r="AB5" s="45">
        <f t="shared" si="0"/>
        <v>258656</v>
      </c>
      <c r="AC5" s="45">
        <f t="shared" si="0"/>
        <v>108073</v>
      </c>
      <c r="AD5" s="45">
        <f t="shared" si="1"/>
        <v>1538</v>
      </c>
      <c r="AE5" s="45">
        <f t="shared" si="8"/>
        <v>106535</v>
      </c>
      <c r="AF5" s="1">
        <f t="shared" si="2"/>
        <v>13814</v>
      </c>
      <c r="AG5" s="1">
        <f t="shared" si="2"/>
        <v>222</v>
      </c>
    </row>
    <row r="6" spans="1:33" x14ac:dyDescent="0.35">
      <c r="A6" s="57" t="s">
        <v>310</v>
      </c>
      <c r="B6" s="56">
        <v>276991</v>
      </c>
      <c r="C6" s="56">
        <v>105439</v>
      </c>
      <c r="D6" s="57">
        <v>38.1</v>
      </c>
      <c r="E6" s="56">
        <v>5772</v>
      </c>
      <c r="F6" s="57">
        <v>2.1</v>
      </c>
      <c r="G6" s="56">
        <v>111211</v>
      </c>
      <c r="I6" s="57" t="s">
        <v>310</v>
      </c>
      <c r="J6" s="56">
        <v>276991</v>
      </c>
      <c r="K6" s="56">
        <v>117326</v>
      </c>
      <c r="L6" s="57">
        <v>42.4</v>
      </c>
      <c r="M6" s="56">
        <v>6264</v>
      </c>
      <c r="N6" s="57">
        <v>2.2999999999999998</v>
      </c>
      <c r="O6" s="56">
        <v>123590</v>
      </c>
      <c r="Q6" s="57" t="str">
        <f t="shared" si="3"/>
        <v>20-24</v>
      </c>
      <c r="R6" s="56">
        <f t="shared" si="4"/>
        <v>11887</v>
      </c>
      <c r="S6" s="56">
        <f t="shared" si="5"/>
        <v>492</v>
      </c>
      <c r="T6" s="56">
        <f t="shared" si="6"/>
        <v>12379</v>
      </c>
      <c r="U6" s="62">
        <f t="shared" si="7"/>
        <v>0.12060551333691825</v>
      </c>
      <c r="V6" s="55">
        <f t="shared" si="9"/>
        <v>11887</v>
      </c>
      <c r="W6" s="55">
        <f t="shared" si="9"/>
        <v>492</v>
      </c>
      <c r="X6" s="35">
        <f t="shared" si="10"/>
        <v>1</v>
      </c>
      <c r="Y6" s="50">
        <f>E22/B22</f>
        <v>9.3111383134656903E-2</v>
      </c>
      <c r="Z6" s="2">
        <f>Y6/Z5</f>
        <v>0.13301626162093844</v>
      </c>
      <c r="AA6" s="47" t="str">
        <f t="shared" si="0"/>
        <v>20-24</v>
      </c>
      <c r="AB6" s="45">
        <f t="shared" si="0"/>
        <v>276991</v>
      </c>
      <c r="AC6" s="45">
        <f t="shared" si="0"/>
        <v>117326</v>
      </c>
      <c r="AD6" s="45">
        <f t="shared" si="1"/>
        <v>6264</v>
      </c>
      <c r="AE6" s="45">
        <f t="shared" si="8"/>
        <v>111062</v>
      </c>
      <c r="AF6" s="1">
        <f t="shared" si="2"/>
        <v>11887</v>
      </c>
      <c r="AG6" s="1">
        <f t="shared" si="2"/>
        <v>492</v>
      </c>
    </row>
    <row r="7" spans="1:33" x14ac:dyDescent="0.35">
      <c r="A7" s="54" t="s">
        <v>311</v>
      </c>
      <c r="B7" s="55">
        <v>310735</v>
      </c>
      <c r="C7" s="55">
        <v>123809</v>
      </c>
      <c r="D7" s="54">
        <v>39.799999999999997</v>
      </c>
      <c r="E7" s="55">
        <v>10421</v>
      </c>
      <c r="F7" s="54">
        <v>3.4</v>
      </c>
      <c r="G7" s="55">
        <v>134230</v>
      </c>
      <c r="I7" s="54" t="s">
        <v>311</v>
      </c>
      <c r="J7" s="55">
        <v>310735</v>
      </c>
      <c r="K7" s="55">
        <v>135104</v>
      </c>
      <c r="L7" s="54">
        <v>43.5</v>
      </c>
      <c r="M7" s="55">
        <v>11057</v>
      </c>
      <c r="N7" s="54">
        <v>3.6</v>
      </c>
      <c r="O7" s="55">
        <v>146161</v>
      </c>
      <c r="Q7" s="54" t="str">
        <f t="shared" si="3"/>
        <v>25-29</v>
      </c>
      <c r="R7" s="55">
        <f t="shared" si="4"/>
        <v>11295</v>
      </c>
      <c r="S7" s="55">
        <f t="shared" si="5"/>
        <v>636</v>
      </c>
      <c r="T7" s="55">
        <f t="shared" si="6"/>
        <v>11931</v>
      </c>
      <c r="U7" s="58">
        <f t="shared" si="7"/>
        <v>0.11459908077231359</v>
      </c>
      <c r="V7" s="55">
        <f t="shared" si="9"/>
        <v>11295</v>
      </c>
      <c r="W7" s="55">
        <f t="shared" si="9"/>
        <v>636</v>
      </c>
      <c r="X7" s="35">
        <f t="shared" si="10"/>
        <v>1</v>
      </c>
      <c r="Y7" s="49" t="s">
        <v>363</v>
      </c>
      <c r="AA7" s="47" t="str">
        <f t="shared" si="0"/>
        <v>25-29</v>
      </c>
      <c r="AB7" s="45">
        <f t="shared" si="0"/>
        <v>310735</v>
      </c>
      <c r="AC7" s="45">
        <f t="shared" si="0"/>
        <v>135104</v>
      </c>
      <c r="AD7" s="45">
        <f t="shared" si="1"/>
        <v>11057</v>
      </c>
      <c r="AE7" s="45">
        <f t="shared" si="8"/>
        <v>124047</v>
      </c>
      <c r="AF7" s="1">
        <f t="shared" si="2"/>
        <v>11295</v>
      </c>
      <c r="AG7" s="1">
        <f t="shared" si="2"/>
        <v>636</v>
      </c>
    </row>
    <row r="8" spans="1:33" x14ac:dyDescent="0.35">
      <c r="A8" s="57" t="s">
        <v>312</v>
      </c>
      <c r="B8" s="56">
        <v>356322</v>
      </c>
      <c r="C8" s="56">
        <v>163541</v>
      </c>
      <c r="D8" s="57">
        <v>45.9</v>
      </c>
      <c r="E8" s="56">
        <v>13096</v>
      </c>
      <c r="F8" s="57">
        <v>3.7</v>
      </c>
      <c r="G8" s="56">
        <v>176637</v>
      </c>
      <c r="I8" s="57" t="s">
        <v>312</v>
      </c>
      <c r="J8" s="56">
        <v>356322</v>
      </c>
      <c r="K8" s="56">
        <v>174860</v>
      </c>
      <c r="L8" s="57">
        <v>49.1</v>
      </c>
      <c r="M8" s="56">
        <v>14067</v>
      </c>
      <c r="N8" s="57">
        <v>3.9</v>
      </c>
      <c r="O8" s="56">
        <v>188927</v>
      </c>
      <c r="Q8" s="57" t="str">
        <f t="shared" si="3"/>
        <v>30-34</v>
      </c>
      <c r="R8" s="56">
        <f t="shared" si="4"/>
        <v>11319</v>
      </c>
      <c r="S8" s="56">
        <f t="shared" si="5"/>
        <v>971</v>
      </c>
      <c r="T8" s="56">
        <f t="shared" si="6"/>
        <v>12290</v>
      </c>
      <c r="U8" s="62">
        <f t="shared" si="7"/>
        <v>0.11484258479520297</v>
      </c>
      <c r="V8" s="55">
        <f t="shared" si="9"/>
        <v>11319</v>
      </c>
      <c r="W8" s="55">
        <f t="shared" si="9"/>
        <v>971</v>
      </c>
      <c r="X8" s="35">
        <f t="shared" si="10"/>
        <v>1</v>
      </c>
      <c r="Y8" s="51" t="s">
        <v>366</v>
      </c>
      <c r="Z8" s="2">
        <v>0.7</v>
      </c>
      <c r="AA8" s="47" t="str">
        <f t="shared" si="0"/>
        <v>30-34</v>
      </c>
      <c r="AB8" s="45">
        <f t="shared" si="0"/>
        <v>356322</v>
      </c>
      <c r="AC8" s="45">
        <f t="shared" si="0"/>
        <v>174860</v>
      </c>
      <c r="AD8" s="45">
        <f t="shared" si="1"/>
        <v>14067</v>
      </c>
      <c r="AE8" s="45">
        <f t="shared" si="8"/>
        <v>160793</v>
      </c>
      <c r="AF8" s="1">
        <f t="shared" si="2"/>
        <v>11319</v>
      </c>
      <c r="AG8" s="1">
        <f t="shared" si="2"/>
        <v>971</v>
      </c>
    </row>
    <row r="9" spans="1:33" x14ac:dyDescent="0.35">
      <c r="A9" s="54" t="s">
        <v>313</v>
      </c>
      <c r="B9" s="55">
        <v>366699</v>
      </c>
      <c r="C9" s="55">
        <v>180681</v>
      </c>
      <c r="D9" s="54">
        <v>49.3</v>
      </c>
      <c r="E9" s="55">
        <v>14755</v>
      </c>
      <c r="F9" s="54">
        <v>4</v>
      </c>
      <c r="G9" s="55">
        <v>195436</v>
      </c>
      <c r="I9" s="54" t="s">
        <v>313</v>
      </c>
      <c r="J9" s="55">
        <v>366699</v>
      </c>
      <c r="K9" s="55">
        <v>192482</v>
      </c>
      <c r="L9" s="54">
        <v>52.5</v>
      </c>
      <c r="M9" s="55">
        <v>15929</v>
      </c>
      <c r="N9" s="54">
        <v>4.3</v>
      </c>
      <c r="O9" s="55">
        <v>208411</v>
      </c>
      <c r="Q9" s="54" t="str">
        <f t="shared" si="3"/>
        <v>35-39</v>
      </c>
      <c r="R9" s="55">
        <f t="shared" si="4"/>
        <v>11801</v>
      </c>
      <c r="S9" s="55">
        <f t="shared" si="5"/>
        <v>1174</v>
      </c>
      <c r="T9" s="55">
        <f t="shared" si="6"/>
        <v>12975</v>
      </c>
      <c r="U9" s="58">
        <f t="shared" si="7"/>
        <v>0.11973295725489798</v>
      </c>
      <c r="V9" s="55">
        <f t="shared" si="9"/>
        <v>11801</v>
      </c>
      <c r="W9" s="55">
        <f t="shared" si="9"/>
        <v>1174</v>
      </c>
      <c r="X9" s="35">
        <f t="shared" si="10"/>
        <v>1</v>
      </c>
      <c r="Y9" s="50">
        <f>C23/B23</f>
        <v>0.49161943818819798</v>
      </c>
      <c r="Z9" s="2">
        <f>Y9/Z8</f>
        <v>0.70231348312599717</v>
      </c>
      <c r="AA9" s="47" t="str">
        <f t="shared" si="0"/>
        <v>35-39</v>
      </c>
      <c r="AB9" s="45">
        <f t="shared" si="0"/>
        <v>366699</v>
      </c>
      <c r="AC9" s="45">
        <f t="shared" si="0"/>
        <v>192482</v>
      </c>
      <c r="AD9" s="45">
        <f t="shared" si="1"/>
        <v>15929</v>
      </c>
      <c r="AE9" s="45">
        <f t="shared" si="8"/>
        <v>176553</v>
      </c>
      <c r="AF9" s="1">
        <f t="shared" si="2"/>
        <v>11801</v>
      </c>
      <c r="AG9" s="1">
        <f t="shared" si="2"/>
        <v>1174</v>
      </c>
    </row>
    <row r="10" spans="1:33" x14ac:dyDescent="0.35">
      <c r="A10" s="57" t="s">
        <v>314</v>
      </c>
      <c r="B10" s="56">
        <v>325544</v>
      </c>
      <c r="C10" s="56">
        <v>180312</v>
      </c>
      <c r="D10" s="57">
        <v>55.4</v>
      </c>
      <c r="E10" s="56">
        <v>13884</v>
      </c>
      <c r="F10" s="57">
        <v>4.3</v>
      </c>
      <c r="G10" s="56">
        <v>194196</v>
      </c>
      <c r="I10" s="57" t="s">
        <v>314</v>
      </c>
      <c r="J10" s="56">
        <v>325544</v>
      </c>
      <c r="K10" s="56">
        <v>188540</v>
      </c>
      <c r="L10" s="57">
        <v>57.9</v>
      </c>
      <c r="M10" s="56">
        <v>15017</v>
      </c>
      <c r="N10" s="57">
        <v>4.5999999999999996</v>
      </c>
      <c r="O10" s="56">
        <v>203557</v>
      </c>
      <c r="Q10" s="57" t="str">
        <f t="shared" si="3"/>
        <v>40-44</v>
      </c>
      <c r="R10" s="56">
        <f t="shared" si="4"/>
        <v>8228</v>
      </c>
      <c r="S10" s="56">
        <f t="shared" si="5"/>
        <v>1133</v>
      </c>
      <c r="T10" s="56">
        <f t="shared" si="6"/>
        <v>9361</v>
      </c>
      <c r="U10" s="62">
        <f t="shared" si="7"/>
        <v>8.3481295847241815E-2</v>
      </c>
      <c r="V10" s="55">
        <f t="shared" si="9"/>
        <v>8228</v>
      </c>
      <c r="W10" s="55">
        <f t="shared" si="9"/>
        <v>1133</v>
      </c>
      <c r="X10" s="35">
        <f t="shared" si="10"/>
        <v>1</v>
      </c>
      <c r="Y10" s="52" t="s">
        <v>367</v>
      </c>
      <c r="Z10" s="2">
        <v>0.7</v>
      </c>
      <c r="AA10" s="47" t="str">
        <f t="shared" si="0"/>
        <v>40-44</v>
      </c>
      <c r="AB10" s="45">
        <f t="shared" si="0"/>
        <v>325544</v>
      </c>
      <c r="AC10" s="45">
        <f t="shared" si="0"/>
        <v>188540</v>
      </c>
      <c r="AD10" s="45">
        <f t="shared" si="1"/>
        <v>15017</v>
      </c>
      <c r="AE10" s="45">
        <f t="shared" si="8"/>
        <v>173523</v>
      </c>
      <c r="AF10" s="1">
        <f t="shared" si="2"/>
        <v>8228</v>
      </c>
      <c r="AG10" s="1">
        <f t="shared" si="2"/>
        <v>1133</v>
      </c>
    </row>
    <row r="11" spans="1:33" x14ac:dyDescent="0.35">
      <c r="A11" s="54" t="s">
        <v>315</v>
      </c>
      <c r="B11" s="55">
        <v>291312</v>
      </c>
      <c r="C11" s="55">
        <v>173668</v>
      </c>
      <c r="D11" s="54">
        <v>59.6</v>
      </c>
      <c r="E11" s="55">
        <v>13370</v>
      </c>
      <c r="F11" s="54">
        <v>4.5999999999999996</v>
      </c>
      <c r="G11" s="55">
        <v>187038</v>
      </c>
      <c r="I11" s="54" t="s">
        <v>315</v>
      </c>
      <c r="J11" s="55">
        <v>291312</v>
      </c>
      <c r="K11" s="55">
        <v>180429</v>
      </c>
      <c r="L11" s="54">
        <v>61.9</v>
      </c>
      <c r="M11" s="55">
        <v>14500</v>
      </c>
      <c r="N11" s="54">
        <v>5</v>
      </c>
      <c r="O11" s="55">
        <v>194929</v>
      </c>
      <c r="Q11" s="54" t="str">
        <f t="shared" si="3"/>
        <v>45-49</v>
      </c>
      <c r="R11" s="55">
        <f t="shared" si="4"/>
        <v>6761</v>
      </c>
      <c r="S11" s="55">
        <f t="shared" si="5"/>
        <v>1130</v>
      </c>
      <c r="T11" s="55">
        <f t="shared" si="6"/>
        <v>7891</v>
      </c>
      <c r="U11" s="58">
        <f t="shared" si="7"/>
        <v>6.8597112448128564E-2</v>
      </c>
      <c r="V11" s="55">
        <f t="shared" si="9"/>
        <v>6761</v>
      </c>
      <c r="W11" s="55">
        <f t="shared" si="9"/>
        <v>1130</v>
      </c>
      <c r="X11" s="35">
        <f t="shared" si="10"/>
        <v>1</v>
      </c>
      <c r="Y11" s="50">
        <f>E23/B23</f>
        <v>7.9286581370957149E-2</v>
      </c>
      <c r="Z11" s="2">
        <f>Y11/Z10</f>
        <v>0.11326654481565308</v>
      </c>
      <c r="AA11" s="47" t="str">
        <f t="shared" si="0"/>
        <v>45-49</v>
      </c>
      <c r="AB11" s="45">
        <f t="shared" si="0"/>
        <v>291312</v>
      </c>
      <c r="AC11" s="45">
        <f t="shared" si="0"/>
        <v>180429</v>
      </c>
      <c r="AD11" s="45">
        <f t="shared" si="1"/>
        <v>14500</v>
      </c>
      <c r="AE11" s="45">
        <f t="shared" si="8"/>
        <v>165929</v>
      </c>
      <c r="AF11" s="1">
        <f t="shared" si="2"/>
        <v>6761</v>
      </c>
      <c r="AG11" s="1">
        <f t="shared" si="2"/>
        <v>1130</v>
      </c>
    </row>
    <row r="12" spans="1:33" x14ac:dyDescent="0.35">
      <c r="A12" s="57" t="s">
        <v>316</v>
      </c>
      <c r="B12" s="56">
        <v>262948</v>
      </c>
      <c r="C12" s="56">
        <v>176346</v>
      </c>
      <c r="D12" s="57">
        <v>67.099999999999994</v>
      </c>
      <c r="E12" s="56">
        <v>12624</v>
      </c>
      <c r="F12" s="57">
        <v>4.8</v>
      </c>
      <c r="G12" s="56">
        <v>188970</v>
      </c>
      <c r="I12" s="57" t="s">
        <v>316</v>
      </c>
      <c r="J12" s="56">
        <v>262948</v>
      </c>
      <c r="K12" s="56">
        <v>181015</v>
      </c>
      <c r="L12" s="57">
        <v>68.8</v>
      </c>
      <c r="M12" s="56">
        <v>13950</v>
      </c>
      <c r="N12" s="57">
        <v>5.3</v>
      </c>
      <c r="O12" s="56">
        <v>194965</v>
      </c>
      <c r="Q12" s="57" t="str">
        <f t="shared" si="3"/>
        <v>50-54</v>
      </c>
      <c r="R12" s="56">
        <f t="shared" si="4"/>
        <v>4669</v>
      </c>
      <c r="S12" s="56">
        <f t="shared" si="5"/>
        <v>1326</v>
      </c>
      <c r="T12" s="56">
        <f t="shared" si="6"/>
        <v>5995</v>
      </c>
      <c r="U12" s="62">
        <f t="shared" si="7"/>
        <v>4.7371678452937778E-2</v>
      </c>
      <c r="V12" s="55">
        <f t="shared" si="9"/>
        <v>4669</v>
      </c>
      <c r="W12" s="55">
        <f t="shared" si="9"/>
        <v>1326</v>
      </c>
      <c r="X12" s="35">
        <f t="shared" si="10"/>
        <v>1</v>
      </c>
      <c r="Z12" s="36"/>
      <c r="AA12" s="47" t="str">
        <f t="shared" si="0"/>
        <v>50-54</v>
      </c>
      <c r="AB12" s="45">
        <f t="shared" si="0"/>
        <v>262948</v>
      </c>
      <c r="AC12" s="45">
        <f t="shared" si="0"/>
        <v>181015</v>
      </c>
      <c r="AD12" s="45">
        <f t="shared" si="1"/>
        <v>13950</v>
      </c>
      <c r="AE12" s="45">
        <f t="shared" si="8"/>
        <v>167065</v>
      </c>
      <c r="AF12" s="1">
        <f t="shared" si="2"/>
        <v>4669</v>
      </c>
      <c r="AG12" s="1">
        <f t="shared" si="2"/>
        <v>1326</v>
      </c>
    </row>
    <row r="13" spans="1:33" x14ac:dyDescent="0.35">
      <c r="A13" s="54" t="s">
        <v>317</v>
      </c>
      <c r="B13" s="55">
        <v>285387</v>
      </c>
      <c r="C13" s="55">
        <v>196859</v>
      </c>
      <c r="D13" s="54">
        <v>69</v>
      </c>
      <c r="E13" s="55">
        <v>13362</v>
      </c>
      <c r="F13" s="54">
        <v>4.7</v>
      </c>
      <c r="G13" s="55">
        <v>210221</v>
      </c>
      <c r="I13" s="54" t="s">
        <v>317</v>
      </c>
      <c r="J13" s="55">
        <v>285387</v>
      </c>
      <c r="K13" s="55">
        <v>200790</v>
      </c>
      <c r="L13" s="54">
        <v>70.400000000000006</v>
      </c>
      <c r="M13" s="55">
        <v>14896</v>
      </c>
      <c r="N13" s="54">
        <v>5.2</v>
      </c>
      <c r="O13" s="55">
        <v>215686</v>
      </c>
      <c r="Q13" s="54" t="str">
        <f t="shared" si="3"/>
        <v>55-59</v>
      </c>
      <c r="R13" s="55">
        <f t="shared" si="4"/>
        <v>3931</v>
      </c>
      <c r="S13" s="55">
        <f t="shared" si="5"/>
        <v>1534</v>
      </c>
      <c r="T13" s="55">
        <f t="shared" si="6"/>
        <v>5465</v>
      </c>
      <c r="U13" s="58">
        <f t="shared" si="7"/>
        <v>3.9883929749089393E-2</v>
      </c>
      <c r="V13" s="55">
        <f t="shared" si="9"/>
        <v>3931</v>
      </c>
      <c r="W13" s="55">
        <f t="shared" si="9"/>
        <v>1534</v>
      </c>
      <c r="X13" s="35">
        <f t="shared" si="10"/>
        <v>1</v>
      </c>
      <c r="Y13" s="65">
        <f>I1</f>
        <v>44344</v>
      </c>
      <c r="Z13" s="36"/>
      <c r="AA13" s="47" t="str">
        <f t="shared" si="0"/>
        <v>55-59</v>
      </c>
      <c r="AB13" s="45">
        <f t="shared" si="0"/>
        <v>285387</v>
      </c>
      <c r="AC13" s="45">
        <f t="shared" si="0"/>
        <v>200790</v>
      </c>
      <c r="AD13" s="45">
        <f t="shared" si="1"/>
        <v>14896</v>
      </c>
      <c r="AE13" s="45">
        <f t="shared" si="8"/>
        <v>185894</v>
      </c>
      <c r="AF13" s="1">
        <f t="shared" si="2"/>
        <v>3931</v>
      </c>
      <c r="AG13" s="1">
        <f t="shared" si="2"/>
        <v>1534</v>
      </c>
    </row>
    <row r="14" spans="1:33" x14ac:dyDescent="0.35">
      <c r="A14" s="57" t="s">
        <v>318</v>
      </c>
      <c r="B14" s="56">
        <v>271707</v>
      </c>
      <c r="C14" s="56">
        <v>203173</v>
      </c>
      <c r="D14" s="57">
        <v>74.8</v>
      </c>
      <c r="E14" s="56">
        <v>15241</v>
      </c>
      <c r="F14" s="57">
        <v>5.6</v>
      </c>
      <c r="G14" s="56">
        <v>218414</v>
      </c>
      <c r="I14" s="57" t="s">
        <v>318</v>
      </c>
      <c r="J14" s="56">
        <v>271707</v>
      </c>
      <c r="K14" s="56">
        <v>205992</v>
      </c>
      <c r="L14" s="57">
        <v>75.8</v>
      </c>
      <c r="M14" s="56">
        <v>17218</v>
      </c>
      <c r="N14" s="57">
        <v>6.3</v>
      </c>
      <c r="O14" s="56">
        <v>223210</v>
      </c>
      <c r="Q14" s="57" t="str">
        <f t="shared" si="3"/>
        <v>60-64</v>
      </c>
      <c r="R14" s="56">
        <f t="shared" si="4"/>
        <v>2819</v>
      </c>
      <c r="S14" s="56">
        <f t="shared" si="5"/>
        <v>1977</v>
      </c>
      <c r="T14" s="56">
        <f t="shared" si="6"/>
        <v>4796</v>
      </c>
      <c r="U14" s="62">
        <f t="shared" si="7"/>
        <v>2.8601576688548208E-2</v>
      </c>
      <c r="V14" s="55">
        <f t="shared" si="9"/>
        <v>2819</v>
      </c>
      <c r="W14" s="55">
        <f t="shared" si="9"/>
        <v>1977</v>
      </c>
      <c r="X14" s="35">
        <f t="shared" si="10"/>
        <v>1</v>
      </c>
      <c r="Y14" s="49" t="s">
        <v>365</v>
      </c>
      <c r="Z14" s="36"/>
      <c r="AA14" s="47" t="str">
        <f t="shared" si="0"/>
        <v>60-64</v>
      </c>
      <c r="AB14" s="45">
        <f t="shared" si="0"/>
        <v>271707</v>
      </c>
      <c r="AC14" s="45">
        <f t="shared" si="0"/>
        <v>205992</v>
      </c>
      <c r="AD14" s="45">
        <f t="shared" si="1"/>
        <v>17218</v>
      </c>
      <c r="AE14" s="45">
        <f t="shared" si="8"/>
        <v>188774</v>
      </c>
      <c r="AF14" s="1">
        <f t="shared" si="2"/>
        <v>2819</v>
      </c>
      <c r="AG14" s="1">
        <f t="shared" si="2"/>
        <v>1977</v>
      </c>
    </row>
    <row r="15" spans="1:33" x14ac:dyDescent="0.35">
      <c r="A15" s="54" t="s">
        <v>319</v>
      </c>
      <c r="B15" s="55">
        <v>217596</v>
      </c>
      <c r="C15" s="55">
        <v>176883</v>
      </c>
      <c r="D15" s="54">
        <v>81.3</v>
      </c>
      <c r="E15" s="55">
        <v>18744</v>
      </c>
      <c r="F15" s="54">
        <v>8.6</v>
      </c>
      <c r="G15" s="55">
        <v>195627</v>
      </c>
      <c r="I15" s="54" t="s">
        <v>319</v>
      </c>
      <c r="J15" s="55">
        <v>217596</v>
      </c>
      <c r="K15" s="55">
        <v>178040</v>
      </c>
      <c r="L15" s="54">
        <v>81.8</v>
      </c>
      <c r="M15" s="55">
        <v>22336</v>
      </c>
      <c r="N15" s="54">
        <v>10.3</v>
      </c>
      <c r="O15" s="55">
        <v>200376</v>
      </c>
      <c r="Q15" s="54" t="str">
        <f t="shared" si="3"/>
        <v>65-69</v>
      </c>
      <c r="R15" s="55">
        <f t="shared" si="4"/>
        <v>1157</v>
      </c>
      <c r="S15" s="55">
        <f t="shared" si="5"/>
        <v>3592</v>
      </c>
      <c r="T15" s="55">
        <f t="shared" si="6"/>
        <v>4749</v>
      </c>
      <c r="U15" s="58">
        <f t="shared" si="7"/>
        <v>1.1738923103458771E-2</v>
      </c>
      <c r="V15" s="55">
        <f t="shared" si="9"/>
        <v>1157</v>
      </c>
      <c r="W15" s="55">
        <f t="shared" si="9"/>
        <v>3592</v>
      </c>
      <c r="X15" s="35">
        <f t="shared" si="10"/>
        <v>1</v>
      </c>
      <c r="Y15" s="51" t="s">
        <v>366</v>
      </c>
      <c r="Z15" s="2">
        <v>0.7</v>
      </c>
      <c r="AA15" s="47" t="str">
        <f t="shared" si="0"/>
        <v>65-69</v>
      </c>
      <c r="AB15" s="45">
        <f t="shared" si="0"/>
        <v>217596</v>
      </c>
      <c r="AC15" s="45">
        <f t="shared" si="0"/>
        <v>178040</v>
      </c>
      <c r="AD15" s="45">
        <f t="shared" si="1"/>
        <v>22336</v>
      </c>
      <c r="AE15" s="45">
        <f t="shared" si="8"/>
        <v>155704</v>
      </c>
      <c r="AF15" s="1">
        <f t="shared" si="2"/>
        <v>1157</v>
      </c>
      <c r="AG15" s="1">
        <f t="shared" si="2"/>
        <v>3592</v>
      </c>
    </row>
    <row r="16" spans="1:33" x14ac:dyDescent="0.35">
      <c r="A16" s="57" t="s">
        <v>320</v>
      </c>
      <c r="B16" s="56">
        <v>166506</v>
      </c>
      <c r="C16" s="56">
        <v>137636</v>
      </c>
      <c r="D16" s="57">
        <v>82.7</v>
      </c>
      <c r="E16" s="56">
        <v>29959</v>
      </c>
      <c r="F16" s="57">
        <v>18</v>
      </c>
      <c r="G16" s="56">
        <v>167595</v>
      </c>
      <c r="I16" s="57" t="s">
        <v>320</v>
      </c>
      <c r="J16" s="56">
        <v>166506</v>
      </c>
      <c r="K16" s="56">
        <v>138331</v>
      </c>
      <c r="L16" s="57">
        <v>83.1</v>
      </c>
      <c r="M16" s="56">
        <v>33066</v>
      </c>
      <c r="N16" s="57">
        <v>19.899999999999999</v>
      </c>
      <c r="O16" s="56">
        <v>171397</v>
      </c>
      <c r="Q16" s="57" t="str">
        <f t="shared" si="3"/>
        <v>70-74</v>
      </c>
      <c r="R16" s="56">
        <f t="shared" si="4"/>
        <v>695</v>
      </c>
      <c r="S16" s="56">
        <f t="shared" si="5"/>
        <v>3107</v>
      </c>
      <c r="T16" s="56">
        <f t="shared" si="6"/>
        <v>3802</v>
      </c>
      <c r="U16" s="62">
        <f t="shared" si="7"/>
        <v>7.0514706628382424E-3</v>
      </c>
      <c r="V16" s="55">
        <f t="shared" si="9"/>
        <v>695</v>
      </c>
      <c r="W16" s="55">
        <f t="shared" si="9"/>
        <v>3107</v>
      </c>
      <c r="X16" s="35">
        <f t="shared" si="10"/>
        <v>1</v>
      </c>
      <c r="Y16" s="50">
        <f>K22/J22</f>
        <v>0.60323100928324136</v>
      </c>
      <c r="Z16" s="2">
        <f>Y16/Z15</f>
        <v>0.86175858469034483</v>
      </c>
      <c r="AA16" s="48" t="str">
        <f t="shared" si="0"/>
        <v>70-74</v>
      </c>
      <c r="AB16" s="45">
        <f t="shared" si="0"/>
        <v>166506</v>
      </c>
      <c r="AC16" s="45">
        <f t="shared" si="0"/>
        <v>138331</v>
      </c>
      <c r="AD16" s="45">
        <f t="shared" si="1"/>
        <v>33066</v>
      </c>
      <c r="AE16" s="46">
        <f t="shared" si="8"/>
        <v>105265</v>
      </c>
      <c r="AF16" s="1">
        <f t="shared" si="2"/>
        <v>695</v>
      </c>
      <c r="AG16" s="1">
        <f t="shared" si="2"/>
        <v>3107</v>
      </c>
    </row>
    <row r="17" spans="1:33" x14ac:dyDescent="0.35">
      <c r="A17" s="54" t="s">
        <v>321</v>
      </c>
      <c r="B17" s="55">
        <v>107003</v>
      </c>
      <c r="C17" s="55">
        <v>90334</v>
      </c>
      <c r="D17" s="54">
        <v>84.4</v>
      </c>
      <c r="E17" s="55">
        <v>75463</v>
      </c>
      <c r="F17" s="54">
        <v>70.5</v>
      </c>
      <c r="G17" s="55">
        <v>165797</v>
      </c>
      <c r="I17" s="54" t="s">
        <v>321</v>
      </c>
      <c r="J17" s="55">
        <v>107003</v>
      </c>
      <c r="K17" s="55">
        <v>90616</v>
      </c>
      <c r="L17" s="54">
        <v>84.7</v>
      </c>
      <c r="M17" s="55">
        <v>75833</v>
      </c>
      <c r="N17" s="54">
        <v>70.900000000000006</v>
      </c>
      <c r="O17" s="55">
        <v>166449</v>
      </c>
      <c r="Q17" s="54" t="str">
        <f t="shared" si="3"/>
        <v>75-79</v>
      </c>
      <c r="R17" s="55">
        <f t="shared" si="4"/>
        <v>282</v>
      </c>
      <c r="S17" s="55">
        <f t="shared" si="5"/>
        <v>370</v>
      </c>
      <c r="T17" s="55">
        <f t="shared" si="6"/>
        <v>652</v>
      </c>
      <c r="U17" s="58">
        <f t="shared" si="7"/>
        <v>2.8611722689501932E-3</v>
      </c>
      <c r="V17" s="55">
        <f t="shared" si="9"/>
        <v>282</v>
      </c>
      <c r="W17" s="55">
        <f t="shared" si="9"/>
        <v>370</v>
      </c>
      <c r="X17" s="35">
        <f t="shared" si="10"/>
        <v>1</v>
      </c>
      <c r="Y17" s="52" t="s">
        <v>367</v>
      </c>
      <c r="Z17" s="2">
        <v>0.7</v>
      </c>
      <c r="AA17" s="48" t="str">
        <f t="shared" si="0"/>
        <v>75-79</v>
      </c>
      <c r="AB17" s="45">
        <f t="shared" si="0"/>
        <v>107003</v>
      </c>
      <c r="AC17" s="45">
        <f t="shared" si="0"/>
        <v>90616</v>
      </c>
      <c r="AD17" s="45">
        <f t="shared" si="1"/>
        <v>75833</v>
      </c>
      <c r="AE17" s="46">
        <f t="shared" si="8"/>
        <v>14783</v>
      </c>
      <c r="AF17" s="1">
        <f t="shared" si="2"/>
        <v>282</v>
      </c>
      <c r="AG17" s="1">
        <f t="shared" si="2"/>
        <v>370</v>
      </c>
    </row>
    <row r="18" spans="1:33" x14ac:dyDescent="0.35">
      <c r="A18" s="57" t="s">
        <v>322</v>
      </c>
      <c r="B18" s="56">
        <v>69877</v>
      </c>
      <c r="C18" s="56">
        <v>60261</v>
      </c>
      <c r="D18" s="57">
        <v>86.2</v>
      </c>
      <c r="E18" s="56">
        <v>51438</v>
      </c>
      <c r="F18" s="57">
        <v>73.599999999999994</v>
      </c>
      <c r="G18" s="56">
        <v>111699</v>
      </c>
      <c r="I18" s="57" t="s">
        <v>322</v>
      </c>
      <c r="J18" s="56">
        <v>69877</v>
      </c>
      <c r="K18" s="56">
        <v>60438</v>
      </c>
      <c r="L18" s="57">
        <v>86.5</v>
      </c>
      <c r="M18" s="56">
        <v>51679</v>
      </c>
      <c r="N18" s="57">
        <v>74</v>
      </c>
      <c r="O18" s="56">
        <v>112117</v>
      </c>
      <c r="Q18" s="57" t="str">
        <f t="shared" si="3"/>
        <v>80-84</v>
      </c>
      <c r="R18" s="56">
        <f t="shared" si="4"/>
        <v>177</v>
      </c>
      <c r="S18" s="56">
        <f t="shared" si="5"/>
        <v>241</v>
      </c>
      <c r="T18" s="56">
        <f t="shared" si="6"/>
        <v>418</v>
      </c>
      <c r="U18" s="62">
        <f t="shared" si="7"/>
        <v>1.7958421688091639E-3</v>
      </c>
      <c r="V18" s="55">
        <f t="shared" si="9"/>
        <v>177</v>
      </c>
      <c r="W18" s="55">
        <f t="shared" si="9"/>
        <v>241</v>
      </c>
      <c r="X18" s="35">
        <f t="shared" si="10"/>
        <v>1</v>
      </c>
      <c r="Y18" s="50">
        <f>M22/J22</f>
        <v>9.7757994777848412E-2</v>
      </c>
      <c r="Z18" s="2">
        <f>Y18/Z17</f>
        <v>0.13965427825406918</v>
      </c>
      <c r="AA18" s="48" t="str">
        <f t="shared" si="0"/>
        <v>80-84</v>
      </c>
      <c r="AB18" s="45">
        <f t="shared" si="0"/>
        <v>69877</v>
      </c>
      <c r="AC18" s="45">
        <f t="shared" si="0"/>
        <v>60438</v>
      </c>
      <c r="AD18" s="45">
        <f t="shared" si="1"/>
        <v>51679</v>
      </c>
      <c r="AE18" s="46">
        <f t="shared" si="8"/>
        <v>8759</v>
      </c>
      <c r="AF18" s="1">
        <f t="shared" si="2"/>
        <v>177</v>
      </c>
      <c r="AG18" s="1">
        <f t="shared" si="2"/>
        <v>241</v>
      </c>
    </row>
    <row r="19" spans="1:33" x14ac:dyDescent="0.35">
      <c r="A19" s="54" t="s">
        <v>323</v>
      </c>
      <c r="B19" s="55">
        <v>44852</v>
      </c>
      <c r="C19" s="55">
        <v>38715</v>
      </c>
      <c r="D19" s="54">
        <v>86.3</v>
      </c>
      <c r="E19" s="55">
        <v>33679</v>
      </c>
      <c r="F19" s="54">
        <v>75.099999999999994</v>
      </c>
      <c r="G19" s="55">
        <v>72394</v>
      </c>
      <c r="I19" s="54" t="s">
        <v>323</v>
      </c>
      <c r="J19" s="55">
        <v>44852</v>
      </c>
      <c r="K19" s="55">
        <v>38811</v>
      </c>
      <c r="L19" s="54">
        <v>86.5</v>
      </c>
      <c r="M19" s="55">
        <v>33846</v>
      </c>
      <c r="N19" s="54">
        <v>75.5</v>
      </c>
      <c r="O19" s="55">
        <v>72657</v>
      </c>
      <c r="Q19" s="54" t="str">
        <f t="shared" si="3"/>
        <v>85-89</v>
      </c>
      <c r="R19" s="55">
        <f t="shared" si="4"/>
        <v>96</v>
      </c>
      <c r="S19" s="55">
        <f t="shared" si="5"/>
        <v>167</v>
      </c>
      <c r="T19" s="55">
        <f t="shared" si="6"/>
        <v>263</v>
      </c>
      <c r="U19" s="58">
        <f t="shared" si="7"/>
        <v>9.7401609155751262E-4</v>
      </c>
      <c r="V19" s="55">
        <f t="shared" si="9"/>
        <v>96</v>
      </c>
      <c r="W19" s="55">
        <f t="shared" si="9"/>
        <v>167</v>
      </c>
      <c r="X19" s="35">
        <f t="shared" si="10"/>
        <v>1</v>
      </c>
      <c r="Y19" s="49" t="s">
        <v>362</v>
      </c>
      <c r="AA19" s="48" t="str">
        <f t="shared" si="0"/>
        <v>85-89</v>
      </c>
      <c r="AB19" s="45">
        <f t="shared" si="0"/>
        <v>44852</v>
      </c>
      <c r="AC19" s="45">
        <f t="shared" si="0"/>
        <v>38811</v>
      </c>
      <c r="AD19" s="45">
        <f t="shared" si="1"/>
        <v>33846</v>
      </c>
      <c r="AE19" s="46">
        <f t="shared" si="8"/>
        <v>4965</v>
      </c>
      <c r="AF19" s="1">
        <f t="shared" si="2"/>
        <v>96</v>
      </c>
      <c r="AG19" s="1">
        <f t="shared" si="2"/>
        <v>167</v>
      </c>
    </row>
    <row r="20" spans="1:33" x14ac:dyDescent="0.35">
      <c r="A20" s="57" t="s">
        <v>324</v>
      </c>
      <c r="B20" s="56">
        <v>28637</v>
      </c>
      <c r="C20" s="56">
        <v>24755</v>
      </c>
      <c r="D20" s="57">
        <v>86.4</v>
      </c>
      <c r="E20" s="56">
        <v>22005</v>
      </c>
      <c r="F20" s="57">
        <v>76.8</v>
      </c>
      <c r="G20" s="56">
        <v>46760</v>
      </c>
      <c r="I20" s="57" t="s">
        <v>324</v>
      </c>
      <c r="J20" s="56">
        <v>28637</v>
      </c>
      <c r="K20" s="56">
        <v>24799</v>
      </c>
      <c r="L20" s="57">
        <v>86.6</v>
      </c>
      <c r="M20" s="56">
        <v>22096</v>
      </c>
      <c r="N20" s="57">
        <v>77.099999999999994</v>
      </c>
      <c r="O20" s="56">
        <v>46895</v>
      </c>
      <c r="Q20" s="57" t="str">
        <f t="shared" si="3"/>
        <v>90+</v>
      </c>
      <c r="R20" s="56">
        <f t="shared" si="4"/>
        <v>44</v>
      </c>
      <c r="S20" s="56">
        <f t="shared" si="5"/>
        <v>91</v>
      </c>
      <c r="T20" s="56">
        <f t="shared" si="6"/>
        <v>135</v>
      </c>
      <c r="U20" s="62">
        <f t="shared" si="7"/>
        <v>4.4642404196385997E-4</v>
      </c>
      <c r="V20" s="55">
        <f t="shared" si="9"/>
        <v>44</v>
      </c>
      <c r="W20" s="55">
        <f t="shared" si="9"/>
        <v>91</v>
      </c>
      <c r="X20" s="35">
        <f t="shared" si="10"/>
        <v>1</v>
      </c>
      <c r="Y20" s="51" t="s">
        <v>366</v>
      </c>
      <c r="Z20" s="2">
        <v>0.7</v>
      </c>
      <c r="AA20" s="48" t="str">
        <f t="shared" si="0"/>
        <v>90+</v>
      </c>
      <c r="AB20" s="45">
        <f t="shared" si="0"/>
        <v>28637</v>
      </c>
      <c r="AC20" s="45">
        <f t="shared" si="0"/>
        <v>24799</v>
      </c>
      <c r="AD20" s="45">
        <f t="shared" si="1"/>
        <v>22096</v>
      </c>
      <c r="AE20" s="46">
        <f t="shared" si="8"/>
        <v>2703</v>
      </c>
      <c r="AF20" s="1">
        <f t="shared" si="2"/>
        <v>44</v>
      </c>
      <c r="AG20" s="1">
        <f t="shared" si="2"/>
        <v>91</v>
      </c>
    </row>
    <row r="21" spans="1:33" ht="15.5" customHeight="1" x14ac:dyDescent="0.35">
      <c r="A21" s="54" t="s">
        <v>325</v>
      </c>
      <c r="B21" s="54" t="s">
        <v>326</v>
      </c>
      <c r="C21" s="55">
        <v>22293</v>
      </c>
      <c r="D21" s="54" t="s">
        <v>326</v>
      </c>
      <c r="E21" s="55">
        <v>9320</v>
      </c>
      <c r="F21" s="54" t="s">
        <v>326</v>
      </c>
      <c r="G21" s="55">
        <v>31613</v>
      </c>
      <c r="I21" s="54" t="s">
        <v>325</v>
      </c>
      <c r="J21" s="54" t="s">
        <v>326</v>
      </c>
      <c r="K21" s="55">
        <v>22922</v>
      </c>
      <c r="L21" s="54" t="s">
        <v>326</v>
      </c>
      <c r="M21" s="55">
        <v>8827</v>
      </c>
      <c r="N21" s="54" t="s">
        <v>326</v>
      </c>
      <c r="O21" s="55">
        <v>31749</v>
      </c>
      <c r="Q21" s="54" t="str">
        <f t="shared" si="3"/>
        <v>Unknown</v>
      </c>
      <c r="R21" s="54">
        <f t="shared" si="4"/>
        <v>629</v>
      </c>
      <c r="S21" s="54">
        <f t="shared" si="5"/>
        <v>-493</v>
      </c>
      <c r="T21" s="54">
        <f t="shared" si="6"/>
        <v>136</v>
      </c>
      <c r="U21" s="58">
        <f t="shared" si="7"/>
        <v>6.381834599892452E-3</v>
      </c>
      <c r="V21" s="55">
        <f t="shared" si="9"/>
        <v>629</v>
      </c>
      <c r="W21" s="55">
        <f t="shared" si="9"/>
        <v>-493</v>
      </c>
      <c r="X21" s="35">
        <f t="shared" si="10"/>
        <v>1</v>
      </c>
      <c r="Y21" s="50">
        <f>K23/J23</f>
        <v>0.51366570759508201</v>
      </c>
      <c r="Z21" s="2">
        <f>Y21/Z20</f>
        <v>0.73380815370726005</v>
      </c>
      <c r="AA21" s="47" t="str">
        <f t="shared" si="0"/>
        <v>Unknown</v>
      </c>
      <c r="AB21" s="45" t="str">
        <f t="shared" si="0"/>
        <v>NA</v>
      </c>
      <c r="AC21" s="45">
        <f t="shared" si="0"/>
        <v>22922</v>
      </c>
      <c r="AD21" s="45">
        <f t="shared" si="1"/>
        <v>8827</v>
      </c>
      <c r="AE21" s="45">
        <f t="shared" si="8"/>
        <v>14095</v>
      </c>
      <c r="AF21" s="1">
        <f t="shared" si="2"/>
        <v>629</v>
      </c>
      <c r="AG21" s="1">
        <f t="shared" si="2"/>
        <v>-493</v>
      </c>
    </row>
    <row r="22" spans="1:33" x14ac:dyDescent="0.35">
      <c r="A22" s="57" t="s">
        <v>327</v>
      </c>
      <c r="B22" s="56">
        <v>3806860</v>
      </c>
      <c r="C22" s="56">
        <v>2197855</v>
      </c>
      <c r="D22" s="57">
        <v>57.7</v>
      </c>
      <c r="E22" s="56">
        <v>354462</v>
      </c>
      <c r="F22" s="57">
        <v>9.3000000000000007</v>
      </c>
      <c r="G22" s="56">
        <v>2552317</v>
      </c>
      <c r="I22" s="57" t="s">
        <v>327</v>
      </c>
      <c r="J22" s="56">
        <v>3806860</v>
      </c>
      <c r="K22" s="56">
        <v>2296416</v>
      </c>
      <c r="L22" s="57">
        <v>60.3</v>
      </c>
      <c r="M22" s="56">
        <v>372151</v>
      </c>
      <c r="N22" s="57">
        <v>9.8000000000000007</v>
      </c>
      <c r="O22" s="56">
        <v>2668567</v>
      </c>
      <c r="Q22" s="57" t="str">
        <f t="shared" si="3"/>
        <v>12+</v>
      </c>
      <c r="R22" s="60">
        <f>K22-C22</f>
        <v>98561</v>
      </c>
      <c r="S22" s="60">
        <f t="shared" si="5"/>
        <v>17689</v>
      </c>
      <c r="T22" s="63">
        <f t="shared" si="6"/>
        <v>116250</v>
      </c>
      <c r="U22" s="62">
        <f t="shared" si="7"/>
        <v>1</v>
      </c>
      <c r="V22" s="60">
        <f t="shared" si="9"/>
        <v>98561</v>
      </c>
      <c r="W22" s="60">
        <f t="shared" si="9"/>
        <v>17689</v>
      </c>
      <c r="X22" s="35">
        <f t="shared" si="10"/>
        <v>1</v>
      </c>
      <c r="Y22" s="52" t="s">
        <v>367</v>
      </c>
      <c r="Z22" s="2">
        <v>0.7</v>
      </c>
      <c r="AC22" s="38"/>
    </row>
    <row r="23" spans="1:33" x14ac:dyDescent="0.35">
      <c r="A23" s="54" t="s">
        <v>328</v>
      </c>
      <c r="B23" s="55">
        <v>4470643</v>
      </c>
      <c r="C23" s="55">
        <v>2197855</v>
      </c>
      <c r="D23" s="54">
        <v>49.2</v>
      </c>
      <c r="E23" s="55">
        <v>354462</v>
      </c>
      <c r="F23" s="54">
        <v>7.9</v>
      </c>
      <c r="G23" s="55">
        <v>2552317</v>
      </c>
      <c r="I23" s="54" t="s">
        <v>328</v>
      </c>
      <c r="J23" s="55">
        <v>4470643</v>
      </c>
      <c r="K23" s="55">
        <v>2296416</v>
      </c>
      <c r="L23" s="54">
        <v>51.4</v>
      </c>
      <c r="M23" s="55">
        <v>372151</v>
      </c>
      <c r="N23" s="54">
        <v>8.3000000000000007</v>
      </c>
      <c r="O23" s="55">
        <v>2668567</v>
      </c>
      <c r="Q23" s="54" t="str">
        <f t="shared" si="3"/>
        <v>ALL</v>
      </c>
      <c r="R23" s="60">
        <f t="shared" si="4"/>
        <v>98561</v>
      </c>
      <c r="S23" s="60">
        <f t="shared" si="5"/>
        <v>17689</v>
      </c>
      <c r="T23" s="63">
        <f t="shared" si="6"/>
        <v>116250</v>
      </c>
      <c r="U23" s="58">
        <f t="shared" si="7"/>
        <v>1</v>
      </c>
      <c r="V23" s="60">
        <f t="shared" si="9"/>
        <v>98561</v>
      </c>
      <c r="W23" s="60">
        <f t="shared" si="9"/>
        <v>17689</v>
      </c>
      <c r="X23" s="35">
        <f t="shared" si="10"/>
        <v>1</v>
      </c>
      <c r="Y23" s="50">
        <f>M23/J23</f>
        <v>8.3243282901363402E-2</v>
      </c>
      <c r="Z23" s="2">
        <f>Y23/Z22</f>
        <v>0.1189189755733763</v>
      </c>
      <c r="AC23" s="2">
        <f>R22/K22</f>
        <v>4.2919488455053438E-2</v>
      </c>
      <c r="AD23" s="2">
        <f>S22/M22</f>
        <v>4.7531781454302154E-2</v>
      </c>
      <c r="AE23" s="2">
        <f>T22/O22</f>
        <v>4.3562706126546571E-2</v>
      </c>
    </row>
    <row r="24" spans="1:33" x14ac:dyDescent="0.35">
      <c r="A24" s="110">
        <f>I1</f>
        <v>44344</v>
      </c>
      <c r="B24" s="110"/>
      <c r="C24" s="110"/>
      <c r="D24" s="110"/>
      <c r="E24" s="110"/>
      <c r="F24" s="110"/>
      <c r="G24" s="110"/>
      <c r="I24" s="110">
        <v>44345</v>
      </c>
      <c r="J24" s="110"/>
      <c r="K24" s="110"/>
      <c r="L24" s="110"/>
      <c r="M24" s="110"/>
      <c r="N24" s="110"/>
      <c r="O24" s="110"/>
      <c r="Q24" s="113" t="str">
        <f>"Change " &amp; TEXT(A24,"DDDD MMM DD, YYYY") &amp; " -  " &amp;TEXT(I24,"DDDD MMM DD, YYYY")</f>
        <v>Change Friday May 28, 2021 -  Saturday May 29, 2021</v>
      </c>
      <c r="R24" s="113"/>
      <c r="S24" s="113"/>
      <c r="T24" s="113"/>
      <c r="U24" s="113"/>
      <c r="V24" s="113"/>
      <c r="W24" s="113"/>
      <c r="Y24" s="65">
        <f>A24</f>
        <v>44344</v>
      </c>
    </row>
    <row r="25" spans="1:33" ht="32.5" customHeight="1" x14ac:dyDescent="0.35">
      <c r="A25" s="53" t="str">
        <f>I2</f>
        <v>Age group</v>
      </c>
      <c r="B25" s="53" t="str">
        <f t="shared" ref="B25:G26" si="11">J2</f>
        <v>Population</v>
      </c>
      <c r="C25" s="53" t="str">
        <f t="shared" si="11"/>
        <v>Dose 1</v>
      </c>
      <c r="D25" s="53" t="str">
        <f t="shared" si="11"/>
        <v>% of population with at least 1 dose</v>
      </c>
      <c r="E25" s="53" t="str">
        <f t="shared" si="11"/>
        <v>Dose 2</v>
      </c>
      <c r="F25" s="53" t="str">
        <f t="shared" si="11"/>
        <v>% of population fully vaccinated</v>
      </c>
      <c r="G25" s="53" t="str">
        <f t="shared" si="11"/>
        <v>Total administered</v>
      </c>
      <c r="I25" s="53" t="s">
        <v>305</v>
      </c>
      <c r="J25" s="53" t="s">
        <v>2</v>
      </c>
      <c r="K25" s="53" t="s">
        <v>302</v>
      </c>
      <c r="L25" s="53" t="s">
        <v>306</v>
      </c>
      <c r="M25" s="53" t="s">
        <v>303</v>
      </c>
      <c r="N25" s="53" t="s">
        <v>307</v>
      </c>
      <c r="O25" s="53" t="s">
        <v>304</v>
      </c>
      <c r="Q25" s="53" t="s">
        <v>305</v>
      </c>
      <c r="R25" s="53" t="s">
        <v>302</v>
      </c>
      <c r="S25" s="53" t="s">
        <v>303</v>
      </c>
      <c r="T25" s="53" t="s">
        <v>304</v>
      </c>
      <c r="U25" s="53" t="s">
        <v>335</v>
      </c>
      <c r="V25" s="53" t="s">
        <v>336</v>
      </c>
      <c r="W25" s="53" t="s">
        <v>337</v>
      </c>
      <c r="Y25" s="49" t="s">
        <v>365</v>
      </c>
      <c r="Z25" s="64"/>
      <c r="AA25" s="47" t="str">
        <f t="shared" ref="AA25:AC44" si="12">I25</f>
        <v>Age group</v>
      </c>
      <c r="AB25" s="47" t="str">
        <f t="shared" si="12"/>
        <v>Population</v>
      </c>
      <c r="AC25" s="47" t="str">
        <f t="shared" si="12"/>
        <v>Dose 1</v>
      </c>
      <c r="AD25" s="47" t="str">
        <f t="shared" ref="AD25:AD44" si="13">M25</f>
        <v>Dose 2</v>
      </c>
      <c r="AE25" s="47" t="s">
        <v>334</v>
      </c>
      <c r="AF25" s="47" t="str">
        <f t="shared" ref="AF25:AG44" si="14">R25</f>
        <v>Dose 1</v>
      </c>
      <c r="AG25" s="47" t="str">
        <f t="shared" si="14"/>
        <v>Dose 2</v>
      </c>
    </row>
    <row r="26" spans="1:33" x14ac:dyDescent="0.35">
      <c r="A26" s="54" t="str">
        <f>I3</f>
        <v>00-11</v>
      </c>
      <c r="B26" s="55">
        <f>J3</f>
        <v>663783</v>
      </c>
      <c r="C26" s="55">
        <f t="shared" si="11"/>
        <v>0</v>
      </c>
      <c r="D26" s="55">
        <f t="shared" si="11"/>
        <v>0</v>
      </c>
      <c r="E26" s="55">
        <f t="shared" si="11"/>
        <v>0</v>
      </c>
      <c r="F26" s="55">
        <f t="shared" si="11"/>
        <v>0</v>
      </c>
      <c r="G26" s="55">
        <f t="shared" si="11"/>
        <v>0</v>
      </c>
      <c r="I26" s="54" t="s">
        <v>308</v>
      </c>
      <c r="J26" s="55">
        <v>663783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Q26" s="54" t="str">
        <f t="shared" ref="Q26:Q46" si="15">A26</f>
        <v>00-11</v>
      </c>
      <c r="R26" s="55">
        <f t="shared" ref="R26:R44" si="16">K26-C26</f>
        <v>0</v>
      </c>
      <c r="S26" s="55">
        <f t="shared" ref="S26:S46" si="17">M26-E26</f>
        <v>0</v>
      </c>
      <c r="T26" s="55">
        <f t="shared" ref="T26:T46" si="18">O26-G26</f>
        <v>0</v>
      </c>
      <c r="U26" s="58">
        <f t="shared" ref="U26:U46" si="19">R26/R$46</f>
        <v>0</v>
      </c>
      <c r="V26" s="55">
        <f>R26/$X26</f>
        <v>0</v>
      </c>
      <c r="W26" s="55">
        <f>S26/$X26</f>
        <v>0</v>
      </c>
      <c r="X26" s="35">
        <f>IF(DATEDIF(A24,I24,"D")&lt;1,1,DATEDIF(A24,I24,"D"))</f>
        <v>1</v>
      </c>
      <c r="Y26" s="51" t="s">
        <v>366</v>
      </c>
      <c r="Z26" s="2">
        <v>0.7</v>
      </c>
      <c r="AA26" s="47" t="str">
        <f t="shared" si="12"/>
        <v>00-11</v>
      </c>
      <c r="AB26" s="45">
        <f t="shared" si="12"/>
        <v>663783</v>
      </c>
      <c r="AC26" s="45">
        <f t="shared" si="12"/>
        <v>0</v>
      </c>
      <c r="AD26" s="45">
        <f t="shared" si="13"/>
        <v>0</v>
      </c>
      <c r="AE26" s="45">
        <f t="shared" ref="AE26:AE44" si="20">AC26-AD26</f>
        <v>0</v>
      </c>
      <c r="AF26" s="1">
        <f t="shared" si="14"/>
        <v>0</v>
      </c>
      <c r="AG26" s="1">
        <f t="shared" si="14"/>
        <v>0</v>
      </c>
    </row>
    <row r="27" spans="1:33" x14ac:dyDescent="0.35">
      <c r="A27" s="54" t="str">
        <f t="shared" ref="A27:G46" si="21">I4</f>
        <v>12-14</v>
      </c>
      <c r="B27" s="55">
        <f t="shared" si="21"/>
        <v>166087</v>
      </c>
      <c r="C27" s="60">
        <f t="shared" si="21"/>
        <v>57848</v>
      </c>
      <c r="D27" s="55">
        <f t="shared" si="21"/>
        <v>34.799999999999997</v>
      </c>
      <c r="E27" s="60">
        <f t="shared" si="21"/>
        <v>32</v>
      </c>
      <c r="F27" s="55">
        <f t="shared" si="21"/>
        <v>0</v>
      </c>
      <c r="G27" s="55">
        <f t="shared" si="21"/>
        <v>57880</v>
      </c>
      <c r="I27" s="67">
        <v>44544</v>
      </c>
      <c r="J27" s="56">
        <v>166087</v>
      </c>
      <c r="K27" s="60">
        <v>62252</v>
      </c>
      <c r="L27" s="57">
        <v>37.5</v>
      </c>
      <c r="M27" s="69">
        <v>53</v>
      </c>
      <c r="N27" s="57">
        <v>0</v>
      </c>
      <c r="O27" s="56">
        <v>62305</v>
      </c>
      <c r="Q27" s="59" t="str">
        <f t="shared" si="15"/>
        <v>12-14</v>
      </c>
      <c r="R27" s="60">
        <f t="shared" si="16"/>
        <v>4404</v>
      </c>
      <c r="S27" s="60">
        <f t="shared" si="17"/>
        <v>21</v>
      </c>
      <c r="T27" s="60">
        <f t="shared" si="18"/>
        <v>4425</v>
      </c>
      <c r="U27" s="61">
        <f t="shared" si="19"/>
        <v>0.10181246532272979</v>
      </c>
      <c r="V27" s="60">
        <f t="shared" ref="V27:W46" si="22">R27/$X27</f>
        <v>4404</v>
      </c>
      <c r="W27" s="60">
        <f t="shared" si="22"/>
        <v>21</v>
      </c>
      <c r="X27" s="35">
        <f>X26</f>
        <v>1</v>
      </c>
      <c r="Y27" s="50">
        <f>C45/B45</f>
        <v>0.60323100928324136</v>
      </c>
      <c r="Z27" s="2">
        <f>Y27/Z26</f>
        <v>0.86175858469034483</v>
      </c>
      <c r="AA27" s="47">
        <f t="shared" si="12"/>
        <v>44544</v>
      </c>
      <c r="AB27" s="45">
        <f t="shared" si="12"/>
        <v>166087</v>
      </c>
      <c r="AC27" s="45">
        <f t="shared" si="12"/>
        <v>62252</v>
      </c>
      <c r="AD27" s="45">
        <f t="shared" si="13"/>
        <v>53</v>
      </c>
      <c r="AE27" s="45">
        <f t="shared" si="20"/>
        <v>62199</v>
      </c>
      <c r="AF27" s="1">
        <f t="shared" si="14"/>
        <v>4404</v>
      </c>
      <c r="AG27" s="1">
        <f t="shared" si="14"/>
        <v>21</v>
      </c>
    </row>
    <row r="28" spans="1:33" x14ac:dyDescent="0.35">
      <c r="A28" s="54" t="str">
        <f t="shared" si="21"/>
        <v>15-19</v>
      </c>
      <c r="B28" s="55">
        <f t="shared" si="21"/>
        <v>258656</v>
      </c>
      <c r="C28" s="60">
        <f t="shared" si="21"/>
        <v>108073</v>
      </c>
      <c r="D28" s="55">
        <f t="shared" si="21"/>
        <v>41.8</v>
      </c>
      <c r="E28" s="60">
        <f t="shared" si="21"/>
        <v>1538</v>
      </c>
      <c r="F28" s="55">
        <f t="shared" si="21"/>
        <v>0.6</v>
      </c>
      <c r="G28" s="55">
        <f t="shared" si="21"/>
        <v>109611</v>
      </c>
      <c r="I28" s="54" t="s">
        <v>309</v>
      </c>
      <c r="J28" s="55">
        <v>258656</v>
      </c>
      <c r="K28" s="60">
        <v>114098</v>
      </c>
      <c r="L28" s="54">
        <v>44.1</v>
      </c>
      <c r="M28" s="60">
        <v>1678</v>
      </c>
      <c r="N28" s="54">
        <v>0.6</v>
      </c>
      <c r="O28" s="55">
        <v>115776</v>
      </c>
      <c r="Q28" s="54" t="str">
        <f t="shared" si="15"/>
        <v>15-19</v>
      </c>
      <c r="R28" s="60">
        <f t="shared" si="16"/>
        <v>6025</v>
      </c>
      <c r="S28" s="60">
        <f t="shared" si="17"/>
        <v>140</v>
      </c>
      <c r="T28" s="60">
        <f t="shared" si="18"/>
        <v>6165</v>
      </c>
      <c r="U28" s="61">
        <f t="shared" si="19"/>
        <v>0.13928703532457926</v>
      </c>
      <c r="V28" s="60">
        <f t="shared" si="22"/>
        <v>6025</v>
      </c>
      <c r="W28" s="60">
        <f t="shared" si="22"/>
        <v>140</v>
      </c>
      <c r="X28" s="35">
        <f t="shared" ref="X28:X46" si="23">X27</f>
        <v>1</v>
      </c>
      <c r="Y28" s="52" t="s">
        <v>367</v>
      </c>
      <c r="Z28" s="2">
        <v>0.7</v>
      </c>
      <c r="AA28" s="47" t="str">
        <f t="shared" si="12"/>
        <v>15-19</v>
      </c>
      <c r="AB28" s="45">
        <f t="shared" si="12"/>
        <v>258656</v>
      </c>
      <c r="AC28" s="45">
        <f t="shared" si="12"/>
        <v>114098</v>
      </c>
      <c r="AD28" s="45">
        <f t="shared" si="13"/>
        <v>1678</v>
      </c>
      <c r="AE28" s="45">
        <f t="shared" si="20"/>
        <v>112420</v>
      </c>
      <c r="AF28" s="1">
        <f t="shared" si="14"/>
        <v>6025</v>
      </c>
      <c r="AG28" s="1">
        <f t="shared" si="14"/>
        <v>140</v>
      </c>
    </row>
    <row r="29" spans="1:33" x14ac:dyDescent="0.35">
      <c r="A29" s="54" t="str">
        <f t="shared" si="21"/>
        <v>20-24</v>
      </c>
      <c r="B29" s="55">
        <f t="shared" si="21"/>
        <v>276991</v>
      </c>
      <c r="C29" s="55">
        <f t="shared" si="21"/>
        <v>117326</v>
      </c>
      <c r="D29" s="55">
        <f t="shared" si="21"/>
        <v>42.4</v>
      </c>
      <c r="E29" s="55">
        <f t="shared" si="21"/>
        <v>6264</v>
      </c>
      <c r="F29" s="55">
        <f t="shared" si="21"/>
        <v>2.2999999999999998</v>
      </c>
      <c r="G29" s="55">
        <f t="shared" si="21"/>
        <v>123590</v>
      </c>
      <c r="I29" s="57" t="s">
        <v>310</v>
      </c>
      <c r="J29" s="56">
        <v>276991</v>
      </c>
      <c r="K29" s="56">
        <v>122457</v>
      </c>
      <c r="L29" s="57">
        <v>44.2</v>
      </c>
      <c r="M29" s="56">
        <v>6520</v>
      </c>
      <c r="N29" s="57">
        <v>2.4</v>
      </c>
      <c r="O29" s="56">
        <v>128977</v>
      </c>
      <c r="Q29" s="57" t="str">
        <f t="shared" si="15"/>
        <v>20-24</v>
      </c>
      <c r="R29" s="56">
        <f t="shared" si="16"/>
        <v>5131</v>
      </c>
      <c r="S29" s="56">
        <f t="shared" si="17"/>
        <v>256</v>
      </c>
      <c r="T29" s="56">
        <f t="shared" si="18"/>
        <v>5387</v>
      </c>
      <c r="U29" s="62">
        <f t="shared" si="19"/>
        <v>0.11861938228222674</v>
      </c>
      <c r="V29" s="55">
        <f t="shared" si="22"/>
        <v>5131</v>
      </c>
      <c r="W29" s="55">
        <f t="shared" si="22"/>
        <v>256</v>
      </c>
      <c r="X29" s="35">
        <f t="shared" si="23"/>
        <v>1</v>
      </c>
      <c r="Y29" s="50">
        <f>E45/B45</f>
        <v>9.7757994777848412E-2</v>
      </c>
      <c r="Z29" s="2">
        <f>Y29/Z28</f>
        <v>0.13965427825406918</v>
      </c>
      <c r="AA29" s="47" t="str">
        <f t="shared" si="12"/>
        <v>20-24</v>
      </c>
      <c r="AB29" s="45">
        <f t="shared" si="12"/>
        <v>276991</v>
      </c>
      <c r="AC29" s="45">
        <f t="shared" si="12"/>
        <v>122457</v>
      </c>
      <c r="AD29" s="45">
        <f t="shared" si="13"/>
        <v>6520</v>
      </c>
      <c r="AE29" s="45">
        <f t="shared" si="20"/>
        <v>115937</v>
      </c>
      <c r="AF29" s="1">
        <f t="shared" si="14"/>
        <v>5131</v>
      </c>
      <c r="AG29" s="1">
        <f t="shared" si="14"/>
        <v>256</v>
      </c>
    </row>
    <row r="30" spans="1:33" x14ac:dyDescent="0.35">
      <c r="A30" s="54" t="str">
        <f t="shared" si="21"/>
        <v>25-29</v>
      </c>
      <c r="B30" s="55">
        <f t="shared" si="21"/>
        <v>310735</v>
      </c>
      <c r="C30" s="55">
        <f t="shared" si="21"/>
        <v>135104</v>
      </c>
      <c r="D30" s="55">
        <f t="shared" si="21"/>
        <v>43.5</v>
      </c>
      <c r="E30" s="55">
        <f t="shared" si="21"/>
        <v>11057</v>
      </c>
      <c r="F30" s="55">
        <f t="shared" si="21"/>
        <v>3.6</v>
      </c>
      <c r="G30" s="55">
        <f t="shared" si="21"/>
        <v>146161</v>
      </c>
      <c r="I30" s="54" t="s">
        <v>311</v>
      </c>
      <c r="J30" s="55">
        <v>310735</v>
      </c>
      <c r="K30" s="55">
        <v>140199</v>
      </c>
      <c r="L30" s="54">
        <v>45.1</v>
      </c>
      <c r="M30" s="55">
        <v>11410</v>
      </c>
      <c r="N30" s="54">
        <v>3.7</v>
      </c>
      <c r="O30" s="55">
        <v>151609</v>
      </c>
      <c r="Q30" s="54" t="str">
        <f t="shared" si="15"/>
        <v>25-29</v>
      </c>
      <c r="R30" s="55">
        <f t="shared" si="16"/>
        <v>5095</v>
      </c>
      <c r="S30" s="55">
        <f t="shared" si="17"/>
        <v>353</v>
      </c>
      <c r="T30" s="55">
        <f t="shared" si="18"/>
        <v>5448</v>
      </c>
      <c r="U30" s="58">
        <f t="shared" si="19"/>
        <v>0.1177871277972998</v>
      </c>
      <c r="V30" s="55">
        <f t="shared" si="22"/>
        <v>5095</v>
      </c>
      <c r="W30" s="55">
        <f t="shared" si="22"/>
        <v>353</v>
      </c>
      <c r="X30" s="35">
        <f t="shared" si="23"/>
        <v>1</v>
      </c>
      <c r="Y30" s="49" t="s">
        <v>363</v>
      </c>
      <c r="AA30" s="47" t="str">
        <f t="shared" si="12"/>
        <v>25-29</v>
      </c>
      <c r="AB30" s="45">
        <f t="shared" si="12"/>
        <v>310735</v>
      </c>
      <c r="AC30" s="45">
        <f t="shared" si="12"/>
        <v>140199</v>
      </c>
      <c r="AD30" s="45">
        <f t="shared" si="13"/>
        <v>11410</v>
      </c>
      <c r="AE30" s="45">
        <f t="shared" si="20"/>
        <v>128789</v>
      </c>
      <c r="AF30" s="1">
        <f t="shared" si="14"/>
        <v>5095</v>
      </c>
      <c r="AG30" s="1">
        <f t="shared" si="14"/>
        <v>353</v>
      </c>
    </row>
    <row r="31" spans="1:33" x14ac:dyDescent="0.35">
      <c r="A31" s="54" t="str">
        <f t="shared" si="21"/>
        <v>30-34</v>
      </c>
      <c r="B31" s="55">
        <f t="shared" si="21"/>
        <v>356322</v>
      </c>
      <c r="C31" s="55">
        <f t="shared" si="21"/>
        <v>174860</v>
      </c>
      <c r="D31" s="55">
        <f t="shared" si="21"/>
        <v>49.1</v>
      </c>
      <c r="E31" s="55">
        <f t="shared" si="21"/>
        <v>14067</v>
      </c>
      <c r="F31" s="55">
        <f t="shared" si="21"/>
        <v>3.9</v>
      </c>
      <c r="G31" s="55">
        <f t="shared" si="21"/>
        <v>188927</v>
      </c>
      <c r="I31" s="57" t="s">
        <v>312</v>
      </c>
      <c r="J31" s="56">
        <v>356322</v>
      </c>
      <c r="K31" s="56">
        <v>179436</v>
      </c>
      <c r="L31" s="57">
        <v>50.4</v>
      </c>
      <c r="M31" s="56">
        <v>14613</v>
      </c>
      <c r="N31" s="57">
        <v>4.0999999999999996</v>
      </c>
      <c r="O31" s="56">
        <v>194049</v>
      </c>
      <c r="Q31" s="57" t="str">
        <f t="shared" si="15"/>
        <v>30-34</v>
      </c>
      <c r="R31" s="56">
        <f t="shared" si="16"/>
        <v>4576</v>
      </c>
      <c r="S31" s="56">
        <f t="shared" si="17"/>
        <v>546</v>
      </c>
      <c r="T31" s="56">
        <f t="shared" si="18"/>
        <v>5122</v>
      </c>
      <c r="U31" s="62">
        <f t="shared" si="19"/>
        <v>0.10578879230626966</v>
      </c>
      <c r="V31" s="55">
        <f t="shared" si="22"/>
        <v>4576</v>
      </c>
      <c r="W31" s="55">
        <f t="shared" si="22"/>
        <v>546</v>
      </c>
      <c r="X31" s="35">
        <f t="shared" si="23"/>
        <v>1</v>
      </c>
      <c r="Y31" s="51" t="s">
        <v>366</v>
      </c>
      <c r="Z31" s="2">
        <v>0.7</v>
      </c>
      <c r="AA31" s="47" t="str">
        <f t="shared" si="12"/>
        <v>30-34</v>
      </c>
      <c r="AB31" s="45">
        <f t="shared" si="12"/>
        <v>356322</v>
      </c>
      <c r="AC31" s="45">
        <f t="shared" si="12"/>
        <v>179436</v>
      </c>
      <c r="AD31" s="45">
        <f t="shared" si="13"/>
        <v>14613</v>
      </c>
      <c r="AE31" s="45">
        <f t="shared" si="20"/>
        <v>164823</v>
      </c>
      <c r="AF31" s="1">
        <f t="shared" si="14"/>
        <v>4576</v>
      </c>
      <c r="AG31" s="1">
        <f t="shared" si="14"/>
        <v>546</v>
      </c>
    </row>
    <row r="32" spans="1:33" x14ac:dyDescent="0.35">
      <c r="A32" s="54" t="str">
        <f t="shared" si="21"/>
        <v>35-39</v>
      </c>
      <c r="B32" s="55">
        <f t="shared" si="21"/>
        <v>366699</v>
      </c>
      <c r="C32" s="55">
        <f t="shared" si="21"/>
        <v>192482</v>
      </c>
      <c r="D32" s="55">
        <f t="shared" si="21"/>
        <v>52.5</v>
      </c>
      <c r="E32" s="55">
        <f t="shared" si="21"/>
        <v>15929</v>
      </c>
      <c r="F32" s="55">
        <f t="shared" si="21"/>
        <v>4.3</v>
      </c>
      <c r="G32" s="55">
        <f t="shared" si="21"/>
        <v>208411</v>
      </c>
      <c r="I32" s="54" t="s">
        <v>313</v>
      </c>
      <c r="J32" s="55">
        <v>366699</v>
      </c>
      <c r="K32" s="55">
        <v>197383</v>
      </c>
      <c r="L32" s="54">
        <v>53.8</v>
      </c>
      <c r="M32" s="55">
        <v>16515</v>
      </c>
      <c r="N32" s="54">
        <v>4.5</v>
      </c>
      <c r="O32" s="55">
        <v>213898</v>
      </c>
      <c r="Q32" s="54" t="str">
        <f t="shared" si="15"/>
        <v>35-39</v>
      </c>
      <c r="R32" s="55">
        <f t="shared" si="16"/>
        <v>4901</v>
      </c>
      <c r="S32" s="55">
        <f t="shared" si="17"/>
        <v>586</v>
      </c>
      <c r="T32" s="55">
        <f t="shared" si="18"/>
        <v>5487</v>
      </c>
      <c r="U32" s="58">
        <f t="shared" si="19"/>
        <v>0.11330220085074903</v>
      </c>
      <c r="V32" s="55">
        <f t="shared" si="22"/>
        <v>4901</v>
      </c>
      <c r="W32" s="55">
        <f t="shared" si="22"/>
        <v>586</v>
      </c>
      <c r="X32" s="35">
        <f t="shared" si="23"/>
        <v>1</v>
      </c>
      <c r="Y32" s="50">
        <f>C46/B46</f>
        <v>0.51366570759508201</v>
      </c>
      <c r="Z32" s="2">
        <f>Y32/Z31</f>
        <v>0.73380815370726005</v>
      </c>
      <c r="AA32" s="47" t="str">
        <f t="shared" si="12"/>
        <v>35-39</v>
      </c>
      <c r="AB32" s="45">
        <f t="shared" si="12"/>
        <v>366699</v>
      </c>
      <c r="AC32" s="45">
        <f t="shared" si="12"/>
        <v>197383</v>
      </c>
      <c r="AD32" s="45">
        <f t="shared" si="13"/>
        <v>16515</v>
      </c>
      <c r="AE32" s="45">
        <f t="shared" si="20"/>
        <v>180868</v>
      </c>
      <c r="AF32" s="1">
        <f t="shared" si="14"/>
        <v>4901</v>
      </c>
      <c r="AG32" s="1">
        <f t="shared" si="14"/>
        <v>586</v>
      </c>
    </row>
    <row r="33" spans="1:33" x14ac:dyDescent="0.35">
      <c r="A33" s="54" t="str">
        <f t="shared" si="21"/>
        <v>40-44</v>
      </c>
      <c r="B33" s="55">
        <f t="shared" si="21"/>
        <v>325544</v>
      </c>
      <c r="C33" s="55">
        <f t="shared" si="21"/>
        <v>188540</v>
      </c>
      <c r="D33" s="55">
        <f t="shared" si="21"/>
        <v>57.9</v>
      </c>
      <c r="E33" s="55">
        <f t="shared" si="21"/>
        <v>15017</v>
      </c>
      <c r="F33" s="55">
        <f t="shared" si="21"/>
        <v>4.5999999999999996</v>
      </c>
      <c r="G33" s="55">
        <f t="shared" si="21"/>
        <v>203557</v>
      </c>
      <c r="I33" s="57" t="s">
        <v>314</v>
      </c>
      <c r="J33" s="56">
        <v>325544</v>
      </c>
      <c r="K33" s="56">
        <v>192242</v>
      </c>
      <c r="L33" s="57">
        <v>59.1</v>
      </c>
      <c r="M33" s="56">
        <v>15619</v>
      </c>
      <c r="N33" s="57">
        <v>4.8</v>
      </c>
      <c r="O33" s="56">
        <v>207861</v>
      </c>
      <c r="Q33" s="57" t="str">
        <f t="shared" si="15"/>
        <v>40-44</v>
      </c>
      <c r="R33" s="56">
        <f t="shared" si="16"/>
        <v>3702</v>
      </c>
      <c r="S33" s="56">
        <f t="shared" si="17"/>
        <v>602</v>
      </c>
      <c r="T33" s="56">
        <f t="shared" si="18"/>
        <v>4304</v>
      </c>
      <c r="U33" s="62">
        <f t="shared" si="19"/>
        <v>8.5583502866654337E-2</v>
      </c>
      <c r="V33" s="55">
        <f t="shared" si="22"/>
        <v>3702</v>
      </c>
      <c r="W33" s="55">
        <f t="shared" si="22"/>
        <v>602</v>
      </c>
      <c r="X33" s="35">
        <f t="shared" si="23"/>
        <v>1</v>
      </c>
      <c r="Y33" s="52" t="s">
        <v>367</v>
      </c>
      <c r="Z33" s="2">
        <v>0.7</v>
      </c>
      <c r="AA33" s="47" t="str">
        <f t="shared" si="12"/>
        <v>40-44</v>
      </c>
      <c r="AB33" s="45">
        <f t="shared" si="12"/>
        <v>325544</v>
      </c>
      <c r="AC33" s="45">
        <f t="shared" si="12"/>
        <v>192242</v>
      </c>
      <c r="AD33" s="45">
        <f t="shared" si="13"/>
        <v>15619</v>
      </c>
      <c r="AE33" s="45">
        <f t="shared" si="20"/>
        <v>176623</v>
      </c>
      <c r="AF33" s="1">
        <f t="shared" si="14"/>
        <v>3702</v>
      </c>
      <c r="AG33" s="1">
        <f t="shared" si="14"/>
        <v>602</v>
      </c>
    </row>
    <row r="34" spans="1:33" x14ac:dyDescent="0.35">
      <c r="A34" s="54" t="str">
        <f t="shared" si="21"/>
        <v>45-49</v>
      </c>
      <c r="B34" s="55">
        <f t="shared" si="21"/>
        <v>291312</v>
      </c>
      <c r="C34" s="55">
        <f t="shared" si="21"/>
        <v>180429</v>
      </c>
      <c r="D34" s="55">
        <f t="shared" si="21"/>
        <v>61.9</v>
      </c>
      <c r="E34" s="55">
        <f t="shared" si="21"/>
        <v>14500</v>
      </c>
      <c r="F34" s="55">
        <f t="shared" si="21"/>
        <v>5</v>
      </c>
      <c r="G34" s="55">
        <f t="shared" si="21"/>
        <v>194929</v>
      </c>
      <c r="I34" s="54" t="s">
        <v>315</v>
      </c>
      <c r="J34" s="55">
        <v>291312</v>
      </c>
      <c r="K34" s="55">
        <v>183422</v>
      </c>
      <c r="L34" s="54">
        <v>63</v>
      </c>
      <c r="M34" s="55">
        <v>15092</v>
      </c>
      <c r="N34" s="54">
        <v>5.2</v>
      </c>
      <c r="O34" s="55">
        <v>198514</v>
      </c>
      <c r="Q34" s="54" t="str">
        <f t="shared" si="15"/>
        <v>45-49</v>
      </c>
      <c r="R34" s="55">
        <f t="shared" si="16"/>
        <v>2993</v>
      </c>
      <c r="S34" s="55">
        <f t="shared" si="17"/>
        <v>592</v>
      </c>
      <c r="T34" s="55">
        <f t="shared" si="18"/>
        <v>3585</v>
      </c>
      <c r="U34" s="58">
        <f t="shared" si="19"/>
        <v>6.919271314962086E-2</v>
      </c>
      <c r="V34" s="55">
        <f t="shared" si="22"/>
        <v>2993</v>
      </c>
      <c r="W34" s="55">
        <f t="shared" si="22"/>
        <v>592</v>
      </c>
      <c r="X34" s="35">
        <f t="shared" si="23"/>
        <v>1</v>
      </c>
      <c r="Y34" s="50">
        <f>E46/B46</f>
        <v>8.3243282901363402E-2</v>
      </c>
      <c r="Z34" s="2">
        <f>Y34/Z33</f>
        <v>0.1189189755733763</v>
      </c>
      <c r="AA34" s="47" t="str">
        <f t="shared" si="12"/>
        <v>45-49</v>
      </c>
      <c r="AB34" s="45">
        <f t="shared" si="12"/>
        <v>291312</v>
      </c>
      <c r="AC34" s="45">
        <f t="shared" si="12"/>
        <v>183422</v>
      </c>
      <c r="AD34" s="45">
        <f t="shared" si="13"/>
        <v>15092</v>
      </c>
      <c r="AE34" s="45">
        <f t="shared" si="20"/>
        <v>168330</v>
      </c>
      <c r="AF34" s="1">
        <f t="shared" si="14"/>
        <v>2993</v>
      </c>
      <c r="AG34" s="1">
        <f t="shared" si="14"/>
        <v>592</v>
      </c>
    </row>
    <row r="35" spans="1:33" x14ac:dyDescent="0.35">
      <c r="A35" s="54" t="str">
        <f t="shared" si="21"/>
        <v>50-54</v>
      </c>
      <c r="B35" s="55">
        <f t="shared" si="21"/>
        <v>262948</v>
      </c>
      <c r="C35" s="55">
        <f t="shared" si="21"/>
        <v>181015</v>
      </c>
      <c r="D35" s="55">
        <f t="shared" si="21"/>
        <v>68.8</v>
      </c>
      <c r="E35" s="55">
        <f t="shared" si="21"/>
        <v>13950</v>
      </c>
      <c r="F35" s="55">
        <f t="shared" si="21"/>
        <v>5.3</v>
      </c>
      <c r="G35" s="55">
        <f t="shared" si="21"/>
        <v>194965</v>
      </c>
      <c r="I35" s="57" t="s">
        <v>316</v>
      </c>
      <c r="J35" s="56">
        <v>262948</v>
      </c>
      <c r="K35" s="56">
        <v>183060</v>
      </c>
      <c r="L35" s="57">
        <v>69.599999999999994</v>
      </c>
      <c r="M35" s="56">
        <v>14593</v>
      </c>
      <c r="N35" s="57">
        <v>5.5</v>
      </c>
      <c r="O35" s="56">
        <v>197653</v>
      </c>
      <c r="Q35" s="57" t="str">
        <f t="shared" si="15"/>
        <v>50-54</v>
      </c>
      <c r="R35" s="56">
        <f t="shared" si="16"/>
        <v>2045</v>
      </c>
      <c r="S35" s="56">
        <f t="shared" si="17"/>
        <v>643</v>
      </c>
      <c r="T35" s="56">
        <f t="shared" si="18"/>
        <v>2688</v>
      </c>
      <c r="U35" s="62">
        <f t="shared" si="19"/>
        <v>4.7276678379877937E-2</v>
      </c>
      <c r="V35" s="55">
        <f t="shared" si="22"/>
        <v>2045</v>
      </c>
      <c r="W35" s="55">
        <f t="shared" si="22"/>
        <v>643</v>
      </c>
      <c r="X35" s="35">
        <f t="shared" si="23"/>
        <v>1</v>
      </c>
      <c r="Z35" s="36"/>
      <c r="AA35" s="47" t="str">
        <f t="shared" si="12"/>
        <v>50-54</v>
      </c>
      <c r="AB35" s="45">
        <f t="shared" si="12"/>
        <v>262948</v>
      </c>
      <c r="AC35" s="45">
        <f t="shared" si="12"/>
        <v>183060</v>
      </c>
      <c r="AD35" s="45">
        <f t="shared" si="13"/>
        <v>14593</v>
      </c>
      <c r="AE35" s="45">
        <f t="shared" si="20"/>
        <v>168467</v>
      </c>
      <c r="AF35" s="1">
        <f t="shared" si="14"/>
        <v>2045</v>
      </c>
      <c r="AG35" s="1">
        <f t="shared" si="14"/>
        <v>643</v>
      </c>
    </row>
    <row r="36" spans="1:33" x14ac:dyDescent="0.35">
      <c r="A36" s="54" t="str">
        <f t="shared" si="21"/>
        <v>55-59</v>
      </c>
      <c r="B36" s="55">
        <f t="shared" si="21"/>
        <v>285387</v>
      </c>
      <c r="C36" s="55">
        <f t="shared" si="21"/>
        <v>200790</v>
      </c>
      <c r="D36" s="55">
        <f t="shared" si="21"/>
        <v>70.400000000000006</v>
      </c>
      <c r="E36" s="55">
        <f t="shared" si="21"/>
        <v>14896</v>
      </c>
      <c r="F36" s="55">
        <f t="shared" si="21"/>
        <v>5.2</v>
      </c>
      <c r="G36" s="55">
        <f t="shared" si="21"/>
        <v>215686</v>
      </c>
      <c r="I36" s="54" t="s">
        <v>317</v>
      </c>
      <c r="J36" s="55">
        <v>285387</v>
      </c>
      <c r="K36" s="55">
        <v>202482</v>
      </c>
      <c r="L36" s="54">
        <v>70.900000000000006</v>
      </c>
      <c r="M36" s="55">
        <v>15643</v>
      </c>
      <c r="N36" s="54">
        <v>5.5</v>
      </c>
      <c r="O36" s="55">
        <v>218125</v>
      </c>
      <c r="Q36" s="54" t="str">
        <f t="shared" si="15"/>
        <v>55-59</v>
      </c>
      <c r="R36" s="55">
        <f t="shared" si="16"/>
        <v>1692</v>
      </c>
      <c r="S36" s="55">
        <f t="shared" si="17"/>
        <v>747</v>
      </c>
      <c r="T36" s="55">
        <f t="shared" si="18"/>
        <v>2439</v>
      </c>
      <c r="U36" s="58">
        <f t="shared" si="19"/>
        <v>3.9115960791566491E-2</v>
      </c>
      <c r="V36" s="55">
        <f t="shared" si="22"/>
        <v>1692</v>
      </c>
      <c r="W36" s="55">
        <f t="shared" si="22"/>
        <v>747</v>
      </c>
      <c r="X36" s="35">
        <f t="shared" si="23"/>
        <v>1</v>
      </c>
      <c r="Y36" s="65">
        <f>I24</f>
        <v>44345</v>
      </c>
      <c r="Z36" s="36"/>
      <c r="AA36" s="47" t="str">
        <f t="shared" si="12"/>
        <v>55-59</v>
      </c>
      <c r="AB36" s="45">
        <f t="shared" si="12"/>
        <v>285387</v>
      </c>
      <c r="AC36" s="45">
        <f t="shared" si="12"/>
        <v>202482</v>
      </c>
      <c r="AD36" s="45">
        <f t="shared" si="13"/>
        <v>15643</v>
      </c>
      <c r="AE36" s="45">
        <f t="shared" si="20"/>
        <v>186839</v>
      </c>
      <c r="AF36" s="1">
        <f t="shared" si="14"/>
        <v>1692</v>
      </c>
      <c r="AG36" s="1">
        <f t="shared" si="14"/>
        <v>747</v>
      </c>
    </row>
    <row r="37" spans="1:33" x14ac:dyDescent="0.35">
      <c r="A37" s="54" t="str">
        <f t="shared" si="21"/>
        <v>60-64</v>
      </c>
      <c r="B37" s="55">
        <f t="shared" si="21"/>
        <v>271707</v>
      </c>
      <c r="C37" s="55">
        <f t="shared" si="21"/>
        <v>205992</v>
      </c>
      <c r="D37" s="55">
        <f t="shared" si="21"/>
        <v>75.8</v>
      </c>
      <c r="E37" s="55">
        <f t="shared" si="21"/>
        <v>17218</v>
      </c>
      <c r="F37" s="55">
        <f t="shared" si="21"/>
        <v>6.3</v>
      </c>
      <c r="G37" s="55">
        <f t="shared" si="21"/>
        <v>223210</v>
      </c>
      <c r="I37" s="57" t="s">
        <v>318</v>
      </c>
      <c r="J37" s="56">
        <v>271707</v>
      </c>
      <c r="K37" s="56">
        <v>207146</v>
      </c>
      <c r="L37" s="57">
        <v>76.2</v>
      </c>
      <c r="M37" s="56">
        <v>18116</v>
      </c>
      <c r="N37" s="57">
        <v>6.7</v>
      </c>
      <c r="O37" s="56">
        <v>225262</v>
      </c>
      <c r="Q37" s="57" t="str">
        <f t="shared" si="15"/>
        <v>60-64</v>
      </c>
      <c r="R37" s="56">
        <f t="shared" si="16"/>
        <v>1154</v>
      </c>
      <c r="S37" s="56">
        <f t="shared" si="17"/>
        <v>898</v>
      </c>
      <c r="T37" s="56">
        <f t="shared" si="18"/>
        <v>2052</v>
      </c>
      <c r="U37" s="62">
        <f t="shared" si="19"/>
        <v>2.6678379877936007E-2</v>
      </c>
      <c r="V37" s="55">
        <f t="shared" si="22"/>
        <v>1154</v>
      </c>
      <c r="W37" s="55">
        <f t="shared" si="22"/>
        <v>898</v>
      </c>
      <c r="X37" s="35">
        <f t="shared" si="23"/>
        <v>1</v>
      </c>
      <c r="Y37" s="49" t="s">
        <v>365</v>
      </c>
      <c r="Z37" s="36"/>
      <c r="AA37" s="47" t="str">
        <f t="shared" si="12"/>
        <v>60-64</v>
      </c>
      <c r="AB37" s="45">
        <f t="shared" si="12"/>
        <v>271707</v>
      </c>
      <c r="AC37" s="45">
        <f t="shared" si="12"/>
        <v>207146</v>
      </c>
      <c r="AD37" s="45">
        <f t="shared" si="13"/>
        <v>18116</v>
      </c>
      <c r="AE37" s="45">
        <f t="shared" si="20"/>
        <v>189030</v>
      </c>
      <c r="AF37" s="1">
        <f t="shared" si="14"/>
        <v>1154</v>
      </c>
      <c r="AG37" s="1">
        <f t="shared" si="14"/>
        <v>898</v>
      </c>
    </row>
    <row r="38" spans="1:33" x14ac:dyDescent="0.35">
      <c r="A38" s="54" t="str">
        <f t="shared" si="21"/>
        <v>65-69</v>
      </c>
      <c r="B38" s="55">
        <f t="shared" si="21"/>
        <v>217596</v>
      </c>
      <c r="C38" s="55">
        <f t="shared" si="21"/>
        <v>178040</v>
      </c>
      <c r="D38" s="55">
        <f t="shared" si="21"/>
        <v>81.8</v>
      </c>
      <c r="E38" s="55">
        <f t="shared" si="21"/>
        <v>22336</v>
      </c>
      <c r="F38" s="55">
        <f t="shared" si="21"/>
        <v>10.3</v>
      </c>
      <c r="G38" s="55">
        <f t="shared" si="21"/>
        <v>200376</v>
      </c>
      <c r="I38" s="54" t="s">
        <v>319</v>
      </c>
      <c r="J38" s="55">
        <v>217596</v>
      </c>
      <c r="K38" s="55">
        <v>178528</v>
      </c>
      <c r="L38" s="54">
        <v>82</v>
      </c>
      <c r="M38" s="55">
        <v>24120</v>
      </c>
      <c r="N38" s="54">
        <v>11.1</v>
      </c>
      <c r="O38" s="55">
        <v>202648</v>
      </c>
      <c r="Q38" s="54" t="str">
        <f t="shared" si="15"/>
        <v>65-69</v>
      </c>
      <c r="R38" s="55">
        <f t="shared" si="16"/>
        <v>488</v>
      </c>
      <c r="S38" s="55">
        <f t="shared" si="17"/>
        <v>1784</v>
      </c>
      <c r="T38" s="55">
        <f t="shared" si="18"/>
        <v>2272</v>
      </c>
      <c r="U38" s="58">
        <f t="shared" si="19"/>
        <v>1.1281671906787498E-2</v>
      </c>
      <c r="V38" s="55">
        <f t="shared" si="22"/>
        <v>488</v>
      </c>
      <c r="W38" s="55">
        <f t="shared" si="22"/>
        <v>1784</v>
      </c>
      <c r="X38" s="35">
        <f t="shared" si="23"/>
        <v>1</v>
      </c>
      <c r="Y38" s="51" t="s">
        <v>366</v>
      </c>
      <c r="Z38" s="2">
        <v>0.7</v>
      </c>
      <c r="AA38" s="47" t="str">
        <f t="shared" si="12"/>
        <v>65-69</v>
      </c>
      <c r="AB38" s="45">
        <f t="shared" si="12"/>
        <v>217596</v>
      </c>
      <c r="AC38" s="45">
        <f t="shared" si="12"/>
        <v>178528</v>
      </c>
      <c r="AD38" s="45">
        <f t="shared" si="13"/>
        <v>24120</v>
      </c>
      <c r="AE38" s="45">
        <f t="shared" si="20"/>
        <v>154408</v>
      </c>
      <c r="AF38" s="1">
        <f t="shared" si="14"/>
        <v>488</v>
      </c>
      <c r="AG38" s="1">
        <f t="shared" si="14"/>
        <v>1784</v>
      </c>
    </row>
    <row r="39" spans="1:33" x14ac:dyDescent="0.35">
      <c r="A39" s="54" t="str">
        <f t="shared" si="21"/>
        <v>70-74</v>
      </c>
      <c r="B39" s="55">
        <f t="shared" si="21"/>
        <v>166506</v>
      </c>
      <c r="C39" s="55">
        <f t="shared" si="21"/>
        <v>138331</v>
      </c>
      <c r="D39" s="55">
        <f t="shared" si="21"/>
        <v>83.1</v>
      </c>
      <c r="E39" s="55">
        <f t="shared" si="21"/>
        <v>33066</v>
      </c>
      <c r="F39" s="55">
        <f t="shared" si="21"/>
        <v>19.899999999999999</v>
      </c>
      <c r="G39" s="55">
        <f t="shared" si="21"/>
        <v>171397</v>
      </c>
      <c r="I39" s="57" t="s">
        <v>320</v>
      </c>
      <c r="J39" s="56">
        <v>166506</v>
      </c>
      <c r="K39" s="56">
        <v>138620</v>
      </c>
      <c r="L39" s="57">
        <v>83.3</v>
      </c>
      <c r="M39" s="56">
        <v>34590</v>
      </c>
      <c r="N39" s="57">
        <v>20.8</v>
      </c>
      <c r="O39" s="56">
        <v>173210</v>
      </c>
      <c r="Q39" s="57" t="str">
        <f t="shared" si="15"/>
        <v>70-74</v>
      </c>
      <c r="R39" s="56">
        <f t="shared" si="16"/>
        <v>289</v>
      </c>
      <c r="S39" s="56">
        <f t="shared" si="17"/>
        <v>1524</v>
      </c>
      <c r="T39" s="56">
        <f t="shared" si="18"/>
        <v>1813</v>
      </c>
      <c r="U39" s="62">
        <f t="shared" si="19"/>
        <v>6.6811540595524323E-3</v>
      </c>
      <c r="V39" s="55">
        <f t="shared" si="22"/>
        <v>289</v>
      </c>
      <c r="W39" s="55">
        <f t="shared" si="22"/>
        <v>1524</v>
      </c>
      <c r="X39" s="35">
        <f t="shared" si="23"/>
        <v>1</v>
      </c>
      <c r="Y39" s="50">
        <f>K45/J45</f>
        <v>0.61459365461298809</v>
      </c>
      <c r="Z39" s="2">
        <f>Y39/Z38</f>
        <v>0.87799093516141158</v>
      </c>
      <c r="AA39" s="48" t="str">
        <f t="shared" si="12"/>
        <v>70-74</v>
      </c>
      <c r="AB39" s="45">
        <f t="shared" si="12"/>
        <v>166506</v>
      </c>
      <c r="AC39" s="45">
        <f t="shared" si="12"/>
        <v>138620</v>
      </c>
      <c r="AD39" s="45">
        <f t="shared" si="13"/>
        <v>34590</v>
      </c>
      <c r="AE39" s="46">
        <f t="shared" si="20"/>
        <v>104030</v>
      </c>
      <c r="AF39" s="1">
        <f t="shared" si="14"/>
        <v>289</v>
      </c>
      <c r="AG39" s="1">
        <f t="shared" si="14"/>
        <v>1524</v>
      </c>
    </row>
    <row r="40" spans="1:33" x14ac:dyDescent="0.35">
      <c r="A40" s="54" t="str">
        <f t="shared" si="21"/>
        <v>75-79</v>
      </c>
      <c r="B40" s="55">
        <f t="shared" si="21"/>
        <v>107003</v>
      </c>
      <c r="C40" s="55">
        <f t="shared" si="21"/>
        <v>90616</v>
      </c>
      <c r="D40" s="55">
        <f t="shared" si="21"/>
        <v>84.7</v>
      </c>
      <c r="E40" s="55">
        <f t="shared" si="21"/>
        <v>75833</v>
      </c>
      <c r="F40" s="55">
        <f t="shared" si="21"/>
        <v>70.900000000000006</v>
      </c>
      <c r="G40" s="55">
        <f t="shared" si="21"/>
        <v>166449</v>
      </c>
      <c r="I40" s="54" t="s">
        <v>321</v>
      </c>
      <c r="J40" s="55">
        <v>107003</v>
      </c>
      <c r="K40" s="55">
        <v>90728</v>
      </c>
      <c r="L40" s="54">
        <v>84.8</v>
      </c>
      <c r="M40" s="55">
        <v>76002</v>
      </c>
      <c r="N40" s="54">
        <v>71</v>
      </c>
      <c r="O40" s="55">
        <v>166730</v>
      </c>
      <c r="Q40" s="54" t="str">
        <f t="shared" si="15"/>
        <v>75-79</v>
      </c>
      <c r="R40" s="55">
        <f t="shared" si="16"/>
        <v>112</v>
      </c>
      <c r="S40" s="55">
        <f t="shared" si="17"/>
        <v>169</v>
      </c>
      <c r="T40" s="55">
        <f t="shared" si="18"/>
        <v>281</v>
      </c>
      <c r="U40" s="58">
        <f t="shared" si="19"/>
        <v>2.5892361753282783E-3</v>
      </c>
      <c r="V40" s="55">
        <f t="shared" si="22"/>
        <v>112</v>
      </c>
      <c r="W40" s="55">
        <f t="shared" si="22"/>
        <v>169</v>
      </c>
      <c r="X40" s="35">
        <f t="shared" si="23"/>
        <v>1</v>
      </c>
      <c r="Y40" s="52" t="s">
        <v>367</v>
      </c>
      <c r="Z40" s="2">
        <v>0.7</v>
      </c>
      <c r="AA40" s="48" t="str">
        <f t="shared" si="12"/>
        <v>75-79</v>
      </c>
      <c r="AB40" s="45">
        <f t="shared" si="12"/>
        <v>107003</v>
      </c>
      <c r="AC40" s="45">
        <f t="shared" si="12"/>
        <v>90728</v>
      </c>
      <c r="AD40" s="45">
        <f t="shared" si="13"/>
        <v>76002</v>
      </c>
      <c r="AE40" s="46">
        <f t="shared" si="20"/>
        <v>14726</v>
      </c>
      <c r="AF40" s="1">
        <f t="shared" si="14"/>
        <v>112</v>
      </c>
      <c r="AG40" s="1">
        <f t="shared" si="14"/>
        <v>169</v>
      </c>
    </row>
    <row r="41" spans="1:33" x14ac:dyDescent="0.35">
      <c r="A41" s="54" t="str">
        <f t="shared" si="21"/>
        <v>80-84</v>
      </c>
      <c r="B41" s="55">
        <f t="shared" si="21"/>
        <v>69877</v>
      </c>
      <c r="C41" s="55">
        <f t="shared" si="21"/>
        <v>60438</v>
      </c>
      <c r="D41" s="55">
        <f t="shared" si="21"/>
        <v>86.5</v>
      </c>
      <c r="E41" s="55">
        <f t="shared" si="21"/>
        <v>51679</v>
      </c>
      <c r="F41" s="55">
        <f t="shared" si="21"/>
        <v>74</v>
      </c>
      <c r="G41" s="55">
        <f t="shared" si="21"/>
        <v>112117</v>
      </c>
      <c r="I41" s="57" t="s">
        <v>322</v>
      </c>
      <c r="J41" s="56">
        <v>69877</v>
      </c>
      <c r="K41" s="56">
        <v>60507</v>
      </c>
      <c r="L41" s="57">
        <v>86.6</v>
      </c>
      <c r="M41" s="56">
        <v>51799</v>
      </c>
      <c r="N41" s="57">
        <v>74.099999999999994</v>
      </c>
      <c r="O41" s="56">
        <v>112306</v>
      </c>
      <c r="Q41" s="57" t="str">
        <f t="shared" si="15"/>
        <v>80-84</v>
      </c>
      <c r="R41" s="56">
        <f t="shared" si="16"/>
        <v>69</v>
      </c>
      <c r="S41" s="56">
        <f t="shared" si="17"/>
        <v>120</v>
      </c>
      <c r="T41" s="56">
        <f t="shared" si="18"/>
        <v>189</v>
      </c>
      <c r="U41" s="62">
        <f t="shared" si="19"/>
        <v>1.5951544294433141E-3</v>
      </c>
      <c r="V41" s="55">
        <f t="shared" si="22"/>
        <v>69</v>
      </c>
      <c r="W41" s="55">
        <f t="shared" si="22"/>
        <v>120</v>
      </c>
      <c r="X41" s="35">
        <f t="shared" si="23"/>
        <v>1</v>
      </c>
      <c r="Y41" s="50">
        <f>M45/J45</f>
        <v>0.10008642293123467</v>
      </c>
      <c r="Z41" s="2">
        <f>Y41/Z40</f>
        <v>0.1429806041874781</v>
      </c>
      <c r="AA41" s="48" t="str">
        <f t="shared" si="12"/>
        <v>80-84</v>
      </c>
      <c r="AB41" s="45">
        <f t="shared" si="12"/>
        <v>69877</v>
      </c>
      <c r="AC41" s="45">
        <f t="shared" si="12"/>
        <v>60507</v>
      </c>
      <c r="AD41" s="45">
        <f t="shared" si="13"/>
        <v>51799</v>
      </c>
      <c r="AE41" s="46">
        <f t="shared" si="20"/>
        <v>8708</v>
      </c>
      <c r="AF41" s="1">
        <f t="shared" si="14"/>
        <v>69</v>
      </c>
      <c r="AG41" s="1">
        <f t="shared" si="14"/>
        <v>120</v>
      </c>
    </row>
    <row r="42" spans="1:33" x14ac:dyDescent="0.35">
      <c r="A42" s="54" t="str">
        <f t="shared" si="21"/>
        <v>85-89</v>
      </c>
      <c r="B42" s="55">
        <f t="shared" si="21"/>
        <v>44852</v>
      </c>
      <c r="C42" s="55">
        <f t="shared" si="21"/>
        <v>38811</v>
      </c>
      <c r="D42" s="55">
        <f t="shared" si="21"/>
        <v>86.5</v>
      </c>
      <c r="E42" s="55">
        <f t="shared" si="21"/>
        <v>33846</v>
      </c>
      <c r="F42" s="55">
        <f t="shared" si="21"/>
        <v>75.5</v>
      </c>
      <c r="G42" s="55">
        <f t="shared" si="21"/>
        <v>72657</v>
      </c>
      <c r="I42" s="54" t="s">
        <v>323</v>
      </c>
      <c r="J42" s="55">
        <v>44852</v>
      </c>
      <c r="K42" s="55">
        <v>38847</v>
      </c>
      <c r="L42" s="54">
        <v>86.6</v>
      </c>
      <c r="M42" s="55">
        <v>33927</v>
      </c>
      <c r="N42" s="54">
        <v>75.599999999999994</v>
      </c>
      <c r="O42" s="55">
        <v>72774</v>
      </c>
      <c r="Q42" s="54" t="str">
        <f t="shared" si="15"/>
        <v>85-89</v>
      </c>
      <c r="R42" s="55">
        <f t="shared" si="16"/>
        <v>36</v>
      </c>
      <c r="S42" s="55">
        <f t="shared" si="17"/>
        <v>81</v>
      </c>
      <c r="T42" s="55">
        <f t="shared" si="18"/>
        <v>117</v>
      </c>
      <c r="U42" s="58">
        <f t="shared" si="19"/>
        <v>8.3225448492694652E-4</v>
      </c>
      <c r="V42" s="55">
        <f t="shared" si="22"/>
        <v>36</v>
      </c>
      <c r="W42" s="55">
        <f t="shared" si="22"/>
        <v>81</v>
      </c>
      <c r="X42" s="35">
        <f t="shared" si="23"/>
        <v>1</v>
      </c>
      <c r="Y42" s="49" t="s">
        <v>362</v>
      </c>
      <c r="AA42" s="48" t="str">
        <f t="shared" si="12"/>
        <v>85-89</v>
      </c>
      <c r="AB42" s="45">
        <f t="shared" si="12"/>
        <v>44852</v>
      </c>
      <c r="AC42" s="45">
        <f t="shared" si="12"/>
        <v>38847</v>
      </c>
      <c r="AD42" s="45">
        <f t="shared" si="13"/>
        <v>33927</v>
      </c>
      <c r="AE42" s="46">
        <f t="shared" si="20"/>
        <v>4920</v>
      </c>
      <c r="AF42" s="1">
        <f t="shared" si="14"/>
        <v>36</v>
      </c>
      <c r="AG42" s="1">
        <f t="shared" si="14"/>
        <v>81</v>
      </c>
    </row>
    <row r="43" spans="1:33" x14ac:dyDescent="0.35">
      <c r="A43" s="54" t="str">
        <f t="shared" si="21"/>
        <v>90+</v>
      </c>
      <c r="B43" s="55">
        <f t="shared" si="21"/>
        <v>28637</v>
      </c>
      <c r="C43" s="55">
        <f t="shared" si="21"/>
        <v>24799</v>
      </c>
      <c r="D43" s="55">
        <f t="shared" si="21"/>
        <v>86.6</v>
      </c>
      <c r="E43" s="55">
        <f t="shared" si="21"/>
        <v>22096</v>
      </c>
      <c r="F43" s="55">
        <f t="shared" si="21"/>
        <v>77.099999999999994</v>
      </c>
      <c r="G43" s="55">
        <f t="shared" si="21"/>
        <v>46895</v>
      </c>
      <c r="I43" s="57" t="s">
        <v>324</v>
      </c>
      <c r="J43" s="56">
        <v>28637</v>
      </c>
      <c r="K43" s="56">
        <v>24819</v>
      </c>
      <c r="L43" s="57">
        <v>86.7</v>
      </c>
      <c r="M43" s="56">
        <v>22162</v>
      </c>
      <c r="N43" s="57">
        <v>77.400000000000006</v>
      </c>
      <c r="O43" s="56">
        <v>46981</v>
      </c>
      <c r="Q43" s="57" t="str">
        <f t="shared" si="15"/>
        <v>90+</v>
      </c>
      <c r="R43" s="56">
        <f t="shared" si="16"/>
        <v>20</v>
      </c>
      <c r="S43" s="56">
        <f t="shared" si="17"/>
        <v>66</v>
      </c>
      <c r="T43" s="56">
        <f t="shared" si="18"/>
        <v>86</v>
      </c>
      <c r="U43" s="62">
        <f t="shared" si="19"/>
        <v>4.6236360273719255E-4</v>
      </c>
      <c r="V43" s="55">
        <f t="shared" si="22"/>
        <v>20</v>
      </c>
      <c r="W43" s="55">
        <f t="shared" si="22"/>
        <v>66</v>
      </c>
      <c r="X43" s="35">
        <f t="shared" si="23"/>
        <v>1</v>
      </c>
      <c r="Y43" s="51" t="s">
        <v>366</v>
      </c>
      <c r="Z43" s="2">
        <v>0.7</v>
      </c>
      <c r="AA43" s="48" t="str">
        <f t="shared" si="12"/>
        <v>90+</v>
      </c>
      <c r="AB43" s="45">
        <f t="shared" si="12"/>
        <v>28637</v>
      </c>
      <c r="AC43" s="45">
        <f t="shared" si="12"/>
        <v>24819</v>
      </c>
      <c r="AD43" s="45">
        <f t="shared" si="13"/>
        <v>22162</v>
      </c>
      <c r="AE43" s="46">
        <f t="shared" si="20"/>
        <v>2657</v>
      </c>
      <c r="AF43" s="1">
        <f t="shared" si="14"/>
        <v>20</v>
      </c>
      <c r="AG43" s="1">
        <f t="shared" si="14"/>
        <v>66</v>
      </c>
    </row>
    <row r="44" spans="1:33" x14ac:dyDescent="0.35">
      <c r="A44" s="54" t="str">
        <f t="shared" si="21"/>
        <v>Unknown</v>
      </c>
      <c r="B44" s="55" t="str">
        <f t="shared" si="21"/>
        <v>NA</v>
      </c>
      <c r="C44" s="55">
        <f t="shared" si="21"/>
        <v>22922</v>
      </c>
      <c r="D44" s="55" t="str">
        <f t="shared" si="21"/>
        <v>NA</v>
      </c>
      <c r="E44" s="55">
        <f t="shared" si="21"/>
        <v>8827</v>
      </c>
      <c r="F44" s="55" t="str">
        <f t="shared" si="21"/>
        <v>NA</v>
      </c>
      <c r="G44" s="55">
        <f t="shared" si="21"/>
        <v>31749</v>
      </c>
      <c r="I44" s="54" t="s">
        <v>325</v>
      </c>
      <c r="J44" s="54" t="s">
        <v>326</v>
      </c>
      <c r="K44" s="55">
        <v>23446</v>
      </c>
      <c r="L44" s="54" t="s">
        <v>326</v>
      </c>
      <c r="M44" s="55">
        <v>8563</v>
      </c>
      <c r="N44" s="54" t="s">
        <v>326</v>
      </c>
      <c r="O44" s="55">
        <v>32009</v>
      </c>
      <c r="Q44" s="54" t="str">
        <f t="shared" si="15"/>
        <v>Unknown</v>
      </c>
      <c r="R44" s="54">
        <f t="shared" si="16"/>
        <v>524</v>
      </c>
      <c r="S44" s="54">
        <f t="shared" si="17"/>
        <v>-264</v>
      </c>
      <c r="T44" s="54">
        <f t="shared" si="18"/>
        <v>260</v>
      </c>
      <c r="U44" s="58">
        <f t="shared" si="19"/>
        <v>1.2113926391714444E-2</v>
      </c>
      <c r="V44" s="55">
        <f t="shared" si="22"/>
        <v>524</v>
      </c>
      <c r="W44" s="55">
        <f t="shared" si="22"/>
        <v>-264</v>
      </c>
      <c r="X44" s="35">
        <f t="shared" si="23"/>
        <v>1</v>
      </c>
      <c r="Y44" s="50">
        <f>K46/J46</f>
        <v>0.52334127327992863</v>
      </c>
      <c r="Z44" s="2">
        <f>Y44/Z43</f>
        <v>0.74763039039989809</v>
      </c>
      <c r="AA44" s="47" t="str">
        <f t="shared" si="12"/>
        <v>Unknown</v>
      </c>
      <c r="AB44" s="45" t="str">
        <f t="shared" si="12"/>
        <v>NA</v>
      </c>
      <c r="AC44" s="45">
        <f t="shared" si="12"/>
        <v>23446</v>
      </c>
      <c r="AD44" s="45">
        <f t="shared" si="13"/>
        <v>8563</v>
      </c>
      <c r="AE44" s="45">
        <f t="shared" si="20"/>
        <v>14883</v>
      </c>
      <c r="AF44" s="1">
        <f t="shared" si="14"/>
        <v>524</v>
      </c>
      <c r="AG44" s="1">
        <f t="shared" si="14"/>
        <v>-264</v>
      </c>
    </row>
    <row r="45" spans="1:33" x14ac:dyDescent="0.35">
      <c r="A45" s="54" t="str">
        <f t="shared" si="21"/>
        <v>12+</v>
      </c>
      <c r="B45" s="55">
        <f t="shared" si="21"/>
        <v>3806860</v>
      </c>
      <c r="C45" s="55">
        <f t="shared" si="21"/>
        <v>2296416</v>
      </c>
      <c r="D45" s="55">
        <f t="shared" si="21"/>
        <v>60.3</v>
      </c>
      <c r="E45" s="55">
        <f t="shared" si="21"/>
        <v>372151</v>
      </c>
      <c r="F45" s="55">
        <f t="shared" si="21"/>
        <v>9.8000000000000007</v>
      </c>
      <c r="G45" s="55">
        <f t="shared" si="21"/>
        <v>2668567</v>
      </c>
      <c r="I45" s="57" t="s">
        <v>327</v>
      </c>
      <c r="J45" s="56">
        <v>3806860</v>
      </c>
      <c r="K45" s="56">
        <v>2339672</v>
      </c>
      <c r="L45" s="57">
        <v>61.5</v>
      </c>
      <c r="M45" s="56">
        <v>381015</v>
      </c>
      <c r="N45" s="57">
        <v>10</v>
      </c>
      <c r="O45" s="56">
        <v>2720687</v>
      </c>
      <c r="Q45" s="57" t="str">
        <f t="shared" si="15"/>
        <v>12+</v>
      </c>
      <c r="R45" s="60">
        <f>K45-C45</f>
        <v>43256</v>
      </c>
      <c r="S45" s="60">
        <f t="shared" si="17"/>
        <v>8864</v>
      </c>
      <c r="T45" s="63">
        <f t="shared" si="18"/>
        <v>52120</v>
      </c>
      <c r="U45" s="62">
        <f t="shared" si="19"/>
        <v>1</v>
      </c>
      <c r="V45" s="60">
        <f t="shared" si="22"/>
        <v>43256</v>
      </c>
      <c r="W45" s="60">
        <f t="shared" si="22"/>
        <v>8864</v>
      </c>
      <c r="X45" s="35">
        <f t="shared" si="23"/>
        <v>1</v>
      </c>
      <c r="Y45" s="52" t="s">
        <v>367</v>
      </c>
      <c r="Z45" s="2">
        <v>0.7</v>
      </c>
      <c r="AC45" s="38"/>
    </row>
    <row r="46" spans="1:33" x14ac:dyDescent="0.35">
      <c r="A46" s="54" t="str">
        <f t="shared" si="21"/>
        <v>ALL</v>
      </c>
      <c r="B46" s="55">
        <f t="shared" si="21"/>
        <v>4470643</v>
      </c>
      <c r="C46" s="55">
        <f t="shared" si="21"/>
        <v>2296416</v>
      </c>
      <c r="D46" s="55">
        <f t="shared" si="21"/>
        <v>51.4</v>
      </c>
      <c r="E46" s="55">
        <f t="shared" si="21"/>
        <v>372151</v>
      </c>
      <c r="F46" s="55">
        <f t="shared" si="21"/>
        <v>8.3000000000000007</v>
      </c>
      <c r="G46" s="55">
        <f t="shared" si="21"/>
        <v>2668567</v>
      </c>
      <c r="I46" s="54" t="s">
        <v>328</v>
      </c>
      <c r="J46" s="55">
        <v>4470643</v>
      </c>
      <c r="K46" s="55">
        <v>2339672</v>
      </c>
      <c r="L46" s="54">
        <v>52.3</v>
      </c>
      <c r="M46" s="55">
        <v>381015</v>
      </c>
      <c r="N46" s="54">
        <v>8.5</v>
      </c>
      <c r="O46" s="55">
        <v>2720687</v>
      </c>
      <c r="Q46" s="54" t="str">
        <f t="shared" si="15"/>
        <v>ALL</v>
      </c>
      <c r="R46" s="60">
        <f t="shared" ref="R46" si="24">K46-C46</f>
        <v>43256</v>
      </c>
      <c r="S46" s="60">
        <f t="shared" si="17"/>
        <v>8864</v>
      </c>
      <c r="T46" s="63">
        <f t="shared" si="18"/>
        <v>52120</v>
      </c>
      <c r="U46" s="58">
        <f t="shared" si="19"/>
        <v>1</v>
      </c>
      <c r="V46" s="60">
        <f t="shared" si="22"/>
        <v>43256</v>
      </c>
      <c r="W46" s="60">
        <f t="shared" si="22"/>
        <v>8864</v>
      </c>
      <c r="X46" s="35">
        <f t="shared" si="23"/>
        <v>1</v>
      </c>
      <c r="Y46" s="50">
        <f>M46/J46</f>
        <v>8.5225995455239886E-2</v>
      </c>
      <c r="Z46" s="2">
        <f>Y46/Z45</f>
        <v>0.12175142207891414</v>
      </c>
      <c r="AC46" s="2">
        <f>R45/K45</f>
        <v>1.8488061574442913E-2</v>
      </c>
      <c r="AD46" s="2">
        <f>S45/M45</f>
        <v>2.3264175951078041E-2</v>
      </c>
      <c r="AE46" s="2">
        <f>T45/O45</f>
        <v>1.9156926173426049E-2</v>
      </c>
    </row>
    <row r="47" spans="1:33" x14ac:dyDescent="0.35">
      <c r="A47" s="110">
        <f>I24</f>
        <v>44345</v>
      </c>
      <c r="B47" s="110"/>
      <c r="C47" s="110"/>
      <c r="D47" s="110"/>
      <c r="E47" s="110"/>
      <c r="F47" s="110"/>
      <c r="G47" s="110"/>
      <c r="I47" s="110">
        <v>44345</v>
      </c>
      <c r="J47" s="110"/>
      <c r="K47" s="110"/>
      <c r="L47" s="110"/>
      <c r="M47" s="110"/>
      <c r="N47" s="110"/>
      <c r="O47" s="110"/>
      <c r="Q47" s="113" t="str">
        <f>"Change " &amp; TEXT(A47,"DDDD MMM DD, YYYY") &amp; " -  " &amp;TEXT(I47,"DDDD MMM DD, YYYY")</f>
        <v>Change Saturday May 29, 2021 -  Saturday May 29, 2021</v>
      </c>
      <c r="R47" s="113"/>
      <c r="S47" s="113"/>
      <c r="T47" s="113"/>
      <c r="U47" s="113"/>
      <c r="V47" s="113"/>
      <c r="W47" s="113"/>
      <c r="Y47" s="65">
        <f>A47</f>
        <v>44345</v>
      </c>
    </row>
    <row r="48" spans="1:33" ht="29" customHeight="1" x14ac:dyDescent="0.35">
      <c r="A48" s="53" t="str">
        <f>I25</f>
        <v>Age group</v>
      </c>
      <c r="B48" s="53" t="str">
        <f t="shared" ref="B48:G63" si="25">J25</f>
        <v>Population</v>
      </c>
      <c r="C48" s="53" t="str">
        <f t="shared" si="25"/>
        <v>Dose 1</v>
      </c>
      <c r="D48" s="53" t="str">
        <f t="shared" si="25"/>
        <v>% of population with at least 1 dose</v>
      </c>
      <c r="E48" s="53" t="str">
        <f t="shared" si="25"/>
        <v>Dose 2</v>
      </c>
      <c r="F48" s="53" t="str">
        <f t="shared" si="25"/>
        <v>% of population fully vaccinated</v>
      </c>
      <c r="G48" s="53" t="str">
        <f t="shared" si="25"/>
        <v>Total administered</v>
      </c>
      <c r="I48" s="53" t="s">
        <v>305</v>
      </c>
      <c r="J48" s="53" t="s">
        <v>2</v>
      </c>
      <c r="K48" s="53" t="s">
        <v>302</v>
      </c>
      <c r="L48" s="53" t="s">
        <v>306</v>
      </c>
      <c r="M48" s="53" t="s">
        <v>303</v>
      </c>
      <c r="N48" s="53" t="s">
        <v>307</v>
      </c>
      <c r="O48" s="53" t="s">
        <v>304</v>
      </c>
      <c r="Q48" s="53" t="s">
        <v>305</v>
      </c>
      <c r="R48" s="53" t="s">
        <v>302</v>
      </c>
      <c r="S48" s="53" t="s">
        <v>303</v>
      </c>
      <c r="T48" s="53" t="s">
        <v>304</v>
      </c>
      <c r="U48" s="53" t="s">
        <v>335</v>
      </c>
      <c r="V48" s="53" t="s">
        <v>336</v>
      </c>
      <c r="W48" s="53" t="s">
        <v>337</v>
      </c>
      <c r="Y48" s="49" t="s">
        <v>365</v>
      </c>
      <c r="Z48" s="64"/>
      <c r="AA48" s="47" t="str">
        <f t="shared" ref="AA48:AC67" si="26">I48</f>
        <v>Age group</v>
      </c>
      <c r="AB48" s="47" t="str">
        <f t="shared" si="26"/>
        <v>Population</v>
      </c>
      <c r="AC48" s="47" t="str">
        <f t="shared" si="26"/>
        <v>Dose 1</v>
      </c>
      <c r="AD48" s="47" t="str">
        <f t="shared" ref="AD48:AD67" si="27">M48</f>
        <v>Dose 2</v>
      </c>
      <c r="AE48" s="47" t="s">
        <v>334</v>
      </c>
      <c r="AF48" s="47" t="str">
        <f t="shared" ref="AF48:AG67" si="28">R48</f>
        <v>Dose 1</v>
      </c>
      <c r="AG48" s="47" t="str">
        <f t="shared" si="28"/>
        <v>Dose 2</v>
      </c>
    </row>
    <row r="49" spans="1:33" x14ac:dyDescent="0.35">
      <c r="A49" s="54" t="str">
        <f>I26</f>
        <v>00-11</v>
      </c>
      <c r="B49" s="55">
        <f>J26</f>
        <v>663783</v>
      </c>
      <c r="C49" s="55">
        <f t="shared" si="25"/>
        <v>0</v>
      </c>
      <c r="D49" s="55">
        <f t="shared" si="25"/>
        <v>0</v>
      </c>
      <c r="E49" s="55">
        <f t="shared" si="25"/>
        <v>0</v>
      </c>
      <c r="F49" s="55">
        <f t="shared" si="25"/>
        <v>0</v>
      </c>
      <c r="G49" s="55">
        <f t="shared" si="25"/>
        <v>0</v>
      </c>
      <c r="I49" s="54" t="s">
        <v>308</v>
      </c>
      <c r="J49" s="55">
        <v>663783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Q49" s="54" t="str">
        <f t="shared" ref="Q49:Q69" si="29">A49</f>
        <v>00-11</v>
      </c>
      <c r="R49" s="55">
        <f t="shared" ref="R49:R67" si="30">K49-C49</f>
        <v>0</v>
      </c>
      <c r="S49" s="55">
        <f t="shared" ref="S49:S69" si="31">M49-E49</f>
        <v>0</v>
      </c>
      <c r="T49" s="55">
        <f t="shared" ref="T49:T69" si="32">O49-G49</f>
        <v>0</v>
      </c>
      <c r="U49" s="58">
        <f t="shared" ref="U49:U69" si="33">R49/R$69</f>
        <v>0</v>
      </c>
      <c r="V49" s="55">
        <f>R49/$X49</f>
        <v>0</v>
      </c>
      <c r="W49" s="55">
        <f>S49/$X49</f>
        <v>0</v>
      </c>
      <c r="X49" s="35">
        <f>IF(DATEDIF(A47,I47,"D")&lt;1,1,DATEDIF(A47,I47,"D"))</f>
        <v>1</v>
      </c>
      <c r="Y49" s="51" t="s">
        <v>366</v>
      </c>
      <c r="Z49" s="2">
        <v>0.7</v>
      </c>
      <c r="AA49" s="47" t="str">
        <f t="shared" si="26"/>
        <v>00-11</v>
      </c>
      <c r="AB49" s="45">
        <f t="shared" si="26"/>
        <v>663783</v>
      </c>
      <c r="AC49" s="45">
        <f t="shared" si="26"/>
        <v>0</v>
      </c>
      <c r="AD49" s="45">
        <f t="shared" si="27"/>
        <v>0</v>
      </c>
      <c r="AE49" s="45">
        <f t="shared" ref="AE49:AE67" si="34">AC49-AD49</f>
        <v>0</v>
      </c>
      <c r="AF49" s="1">
        <f t="shared" si="28"/>
        <v>0</v>
      </c>
      <c r="AG49" s="1">
        <f t="shared" si="28"/>
        <v>0</v>
      </c>
    </row>
    <row r="50" spans="1:33" x14ac:dyDescent="0.35">
      <c r="A50" s="54">
        <f t="shared" ref="A50:G69" si="35">I27</f>
        <v>44544</v>
      </c>
      <c r="B50" s="55">
        <f t="shared" si="35"/>
        <v>166087</v>
      </c>
      <c r="C50" s="60">
        <f t="shared" si="25"/>
        <v>62252</v>
      </c>
      <c r="D50" s="55">
        <f t="shared" si="25"/>
        <v>37.5</v>
      </c>
      <c r="E50" s="60">
        <f t="shared" si="25"/>
        <v>53</v>
      </c>
      <c r="F50" s="55">
        <f t="shared" si="25"/>
        <v>0</v>
      </c>
      <c r="G50" s="55">
        <f t="shared" si="25"/>
        <v>62305</v>
      </c>
      <c r="I50" s="59" t="s">
        <v>329</v>
      </c>
      <c r="J50" s="56">
        <v>166087</v>
      </c>
      <c r="K50" s="60">
        <v>66084</v>
      </c>
      <c r="L50" s="57">
        <v>39.799999999999997</v>
      </c>
      <c r="M50" s="69">
        <v>65</v>
      </c>
      <c r="N50" s="57">
        <v>0</v>
      </c>
      <c r="O50" s="56">
        <v>66149</v>
      </c>
      <c r="Q50" s="59">
        <f t="shared" si="29"/>
        <v>44544</v>
      </c>
      <c r="R50" s="60">
        <f t="shared" si="30"/>
        <v>3832</v>
      </c>
      <c r="S50" s="60">
        <f t="shared" si="31"/>
        <v>12</v>
      </c>
      <c r="T50" s="60">
        <f t="shared" si="32"/>
        <v>3844</v>
      </c>
      <c r="U50" s="61">
        <f t="shared" si="33"/>
        <v>0.12028753492168126</v>
      </c>
      <c r="V50" s="60">
        <f t="shared" ref="V50:W69" si="36">R50/$X50</f>
        <v>3832</v>
      </c>
      <c r="W50" s="60">
        <f t="shared" si="36"/>
        <v>12</v>
      </c>
      <c r="X50" s="35">
        <f>X49</f>
        <v>1</v>
      </c>
      <c r="Y50" s="50">
        <f>C68/B68</f>
        <v>0.61459365461298809</v>
      </c>
      <c r="Z50" s="2">
        <f>Y50/Z49</f>
        <v>0.87799093516141158</v>
      </c>
      <c r="AA50" s="47" t="str">
        <f t="shared" si="26"/>
        <v>12-14</v>
      </c>
      <c r="AB50" s="45">
        <f t="shared" si="26"/>
        <v>166087</v>
      </c>
      <c r="AC50" s="45">
        <f t="shared" si="26"/>
        <v>66084</v>
      </c>
      <c r="AD50" s="45">
        <f t="shared" si="27"/>
        <v>65</v>
      </c>
      <c r="AE50" s="45">
        <f t="shared" si="34"/>
        <v>66019</v>
      </c>
      <c r="AF50" s="1">
        <f t="shared" si="28"/>
        <v>3832</v>
      </c>
      <c r="AG50" s="1">
        <f t="shared" si="28"/>
        <v>12</v>
      </c>
    </row>
    <row r="51" spans="1:33" x14ac:dyDescent="0.35">
      <c r="A51" s="54" t="str">
        <f t="shared" si="35"/>
        <v>15-19</v>
      </c>
      <c r="B51" s="55">
        <f t="shared" si="35"/>
        <v>258656</v>
      </c>
      <c r="C51" s="60">
        <f t="shared" si="25"/>
        <v>114098</v>
      </c>
      <c r="D51" s="55">
        <f t="shared" si="25"/>
        <v>44.1</v>
      </c>
      <c r="E51" s="60">
        <f t="shared" si="25"/>
        <v>1678</v>
      </c>
      <c r="F51" s="55">
        <f t="shared" si="25"/>
        <v>0.6</v>
      </c>
      <c r="G51" s="55">
        <f t="shared" si="25"/>
        <v>115776</v>
      </c>
      <c r="I51" s="54" t="s">
        <v>309</v>
      </c>
      <c r="J51" s="55">
        <v>258656</v>
      </c>
      <c r="K51" s="60">
        <v>119276</v>
      </c>
      <c r="L51" s="54">
        <v>46.1</v>
      </c>
      <c r="M51" s="60">
        <v>1778</v>
      </c>
      <c r="N51" s="54">
        <v>0.7</v>
      </c>
      <c r="O51" s="55">
        <v>121054</v>
      </c>
      <c r="Q51" s="54" t="str">
        <f t="shared" si="29"/>
        <v>15-19</v>
      </c>
      <c r="R51" s="60">
        <f t="shared" si="30"/>
        <v>5178</v>
      </c>
      <c r="S51" s="60">
        <f t="shared" si="31"/>
        <v>100</v>
      </c>
      <c r="T51" s="60">
        <f t="shared" si="32"/>
        <v>5278</v>
      </c>
      <c r="U51" s="61">
        <f t="shared" si="33"/>
        <v>0.16253884546567474</v>
      </c>
      <c r="V51" s="60">
        <f t="shared" si="36"/>
        <v>5178</v>
      </c>
      <c r="W51" s="60">
        <f t="shared" si="36"/>
        <v>100</v>
      </c>
      <c r="X51" s="35">
        <f t="shared" ref="X51:X69" si="37">X50</f>
        <v>1</v>
      </c>
      <c r="Y51" s="52" t="s">
        <v>367</v>
      </c>
      <c r="Z51" s="2">
        <v>0.7</v>
      </c>
      <c r="AA51" s="47" t="str">
        <f t="shared" si="26"/>
        <v>15-19</v>
      </c>
      <c r="AB51" s="45">
        <f t="shared" si="26"/>
        <v>258656</v>
      </c>
      <c r="AC51" s="45">
        <f t="shared" si="26"/>
        <v>119276</v>
      </c>
      <c r="AD51" s="45">
        <f t="shared" si="27"/>
        <v>1778</v>
      </c>
      <c r="AE51" s="45">
        <f t="shared" si="34"/>
        <v>117498</v>
      </c>
      <c r="AF51" s="1">
        <f t="shared" si="28"/>
        <v>5178</v>
      </c>
      <c r="AG51" s="1">
        <f t="shared" si="28"/>
        <v>100</v>
      </c>
    </row>
    <row r="52" spans="1:33" x14ac:dyDescent="0.35">
      <c r="A52" s="54" t="str">
        <f t="shared" si="35"/>
        <v>20-24</v>
      </c>
      <c r="B52" s="55">
        <f t="shared" si="35"/>
        <v>276991</v>
      </c>
      <c r="C52" s="55">
        <f t="shared" si="25"/>
        <v>122457</v>
      </c>
      <c r="D52" s="55">
        <f t="shared" si="25"/>
        <v>44.2</v>
      </c>
      <c r="E52" s="55">
        <f t="shared" si="25"/>
        <v>6520</v>
      </c>
      <c r="F52" s="55">
        <f t="shared" si="25"/>
        <v>2.4</v>
      </c>
      <c r="G52" s="55">
        <f t="shared" si="25"/>
        <v>128977</v>
      </c>
      <c r="I52" s="57" t="s">
        <v>310</v>
      </c>
      <c r="J52" s="56">
        <v>276991</v>
      </c>
      <c r="K52" s="56">
        <v>126310</v>
      </c>
      <c r="L52" s="57">
        <v>45.6</v>
      </c>
      <c r="M52" s="56">
        <v>6743</v>
      </c>
      <c r="N52" s="57">
        <v>2.4</v>
      </c>
      <c r="O52" s="56">
        <v>133053</v>
      </c>
      <c r="Q52" s="57" t="str">
        <f t="shared" si="29"/>
        <v>20-24</v>
      </c>
      <c r="R52" s="56">
        <f t="shared" si="30"/>
        <v>3853</v>
      </c>
      <c r="S52" s="56">
        <f t="shared" si="31"/>
        <v>223</v>
      </c>
      <c r="T52" s="56">
        <f t="shared" si="32"/>
        <v>4076</v>
      </c>
      <c r="U52" s="62">
        <f t="shared" si="33"/>
        <v>0.12094673070282827</v>
      </c>
      <c r="V52" s="55">
        <f t="shared" si="36"/>
        <v>3853</v>
      </c>
      <c r="W52" s="55">
        <f t="shared" si="36"/>
        <v>223</v>
      </c>
      <c r="X52" s="35">
        <f t="shared" si="37"/>
        <v>1</v>
      </c>
      <c r="Y52" s="50">
        <f>E68/B68</f>
        <v>0.10008642293123467</v>
      </c>
      <c r="Z52" s="2">
        <f>Y52/Z51</f>
        <v>0.1429806041874781</v>
      </c>
      <c r="AA52" s="47" t="str">
        <f t="shared" si="26"/>
        <v>20-24</v>
      </c>
      <c r="AB52" s="45">
        <f t="shared" si="26"/>
        <v>276991</v>
      </c>
      <c r="AC52" s="45">
        <f t="shared" si="26"/>
        <v>126310</v>
      </c>
      <c r="AD52" s="45">
        <f t="shared" si="27"/>
        <v>6743</v>
      </c>
      <c r="AE52" s="45">
        <f t="shared" si="34"/>
        <v>119567</v>
      </c>
      <c r="AF52" s="1">
        <f t="shared" si="28"/>
        <v>3853</v>
      </c>
      <c r="AG52" s="1">
        <f t="shared" si="28"/>
        <v>223</v>
      </c>
    </row>
    <row r="53" spans="1:33" x14ac:dyDescent="0.35">
      <c r="A53" s="54" t="str">
        <f t="shared" si="35"/>
        <v>25-29</v>
      </c>
      <c r="B53" s="55">
        <f t="shared" si="35"/>
        <v>310735</v>
      </c>
      <c r="C53" s="55">
        <f t="shared" si="25"/>
        <v>140199</v>
      </c>
      <c r="D53" s="55">
        <f t="shared" si="25"/>
        <v>45.1</v>
      </c>
      <c r="E53" s="55">
        <f t="shared" si="25"/>
        <v>11410</v>
      </c>
      <c r="F53" s="55">
        <f t="shared" si="25"/>
        <v>3.7</v>
      </c>
      <c r="G53" s="55">
        <f t="shared" si="25"/>
        <v>151609</v>
      </c>
      <c r="I53" s="54" t="s">
        <v>311</v>
      </c>
      <c r="J53" s="55">
        <v>310735</v>
      </c>
      <c r="K53" s="55">
        <v>143805</v>
      </c>
      <c r="L53" s="54">
        <v>46.3</v>
      </c>
      <c r="M53" s="55">
        <v>11720</v>
      </c>
      <c r="N53" s="54">
        <v>3.8</v>
      </c>
      <c r="O53" s="55">
        <v>155525</v>
      </c>
      <c r="Q53" s="54" t="str">
        <f t="shared" si="29"/>
        <v>25-29</v>
      </c>
      <c r="R53" s="55">
        <f t="shared" si="30"/>
        <v>3606</v>
      </c>
      <c r="S53" s="55">
        <f t="shared" si="31"/>
        <v>310</v>
      </c>
      <c r="T53" s="55">
        <f t="shared" si="32"/>
        <v>3916</v>
      </c>
      <c r="U53" s="58">
        <f t="shared" si="33"/>
        <v>0.11319333270552782</v>
      </c>
      <c r="V53" s="55">
        <f t="shared" si="36"/>
        <v>3606</v>
      </c>
      <c r="W53" s="55">
        <f t="shared" si="36"/>
        <v>310</v>
      </c>
      <c r="X53" s="35">
        <f t="shared" si="37"/>
        <v>1</v>
      </c>
      <c r="Y53" s="49" t="s">
        <v>363</v>
      </c>
      <c r="AA53" s="47" t="str">
        <f t="shared" si="26"/>
        <v>25-29</v>
      </c>
      <c r="AB53" s="45">
        <f t="shared" si="26"/>
        <v>310735</v>
      </c>
      <c r="AC53" s="45">
        <f t="shared" si="26"/>
        <v>143805</v>
      </c>
      <c r="AD53" s="45">
        <f t="shared" si="27"/>
        <v>11720</v>
      </c>
      <c r="AE53" s="45">
        <f t="shared" si="34"/>
        <v>132085</v>
      </c>
      <c r="AF53" s="1">
        <f t="shared" si="28"/>
        <v>3606</v>
      </c>
      <c r="AG53" s="1">
        <f t="shared" si="28"/>
        <v>310</v>
      </c>
    </row>
    <row r="54" spans="1:33" x14ac:dyDescent="0.35">
      <c r="A54" s="54" t="str">
        <f t="shared" si="35"/>
        <v>30-34</v>
      </c>
      <c r="B54" s="55">
        <f t="shared" si="35"/>
        <v>356322</v>
      </c>
      <c r="C54" s="55">
        <f t="shared" si="25"/>
        <v>179436</v>
      </c>
      <c r="D54" s="55">
        <f t="shared" si="25"/>
        <v>50.4</v>
      </c>
      <c r="E54" s="55">
        <f t="shared" si="25"/>
        <v>14613</v>
      </c>
      <c r="F54" s="55">
        <f t="shared" si="25"/>
        <v>4.0999999999999996</v>
      </c>
      <c r="G54" s="55">
        <f t="shared" si="25"/>
        <v>194049</v>
      </c>
      <c r="I54" s="57" t="s">
        <v>312</v>
      </c>
      <c r="J54" s="56">
        <v>356322</v>
      </c>
      <c r="K54" s="56">
        <v>182493</v>
      </c>
      <c r="L54" s="57">
        <v>51.2</v>
      </c>
      <c r="M54" s="56">
        <v>15044</v>
      </c>
      <c r="N54" s="57">
        <v>4.2</v>
      </c>
      <c r="O54" s="56">
        <v>197537</v>
      </c>
      <c r="Q54" s="57" t="str">
        <f t="shared" si="29"/>
        <v>30-34</v>
      </c>
      <c r="R54" s="56">
        <f t="shared" si="30"/>
        <v>3057</v>
      </c>
      <c r="S54" s="56">
        <f t="shared" si="31"/>
        <v>431</v>
      </c>
      <c r="T54" s="56">
        <f t="shared" si="32"/>
        <v>3488</v>
      </c>
      <c r="U54" s="62">
        <f t="shared" si="33"/>
        <v>9.5960071569827665E-2</v>
      </c>
      <c r="V54" s="55">
        <f t="shared" si="36"/>
        <v>3057</v>
      </c>
      <c r="W54" s="55">
        <f t="shared" si="36"/>
        <v>431</v>
      </c>
      <c r="X54" s="35">
        <f t="shared" si="37"/>
        <v>1</v>
      </c>
      <c r="Y54" s="51" t="s">
        <v>366</v>
      </c>
      <c r="Z54" s="2">
        <v>0.7</v>
      </c>
      <c r="AA54" s="47" t="str">
        <f t="shared" si="26"/>
        <v>30-34</v>
      </c>
      <c r="AB54" s="45">
        <f t="shared" si="26"/>
        <v>356322</v>
      </c>
      <c r="AC54" s="45">
        <f t="shared" si="26"/>
        <v>182493</v>
      </c>
      <c r="AD54" s="45">
        <f t="shared" si="27"/>
        <v>15044</v>
      </c>
      <c r="AE54" s="45">
        <f t="shared" si="34"/>
        <v>167449</v>
      </c>
      <c r="AF54" s="1">
        <f t="shared" si="28"/>
        <v>3057</v>
      </c>
      <c r="AG54" s="1">
        <f t="shared" si="28"/>
        <v>431</v>
      </c>
    </row>
    <row r="55" spans="1:33" x14ac:dyDescent="0.35">
      <c r="A55" s="54" t="str">
        <f t="shared" si="35"/>
        <v>35-39</v>
      </c>
      <c r="B55" s="55">
        <f t="shared" si="35"/>
        <v>366699</v>
      </c>
      <c r="C55" s="55">
        <f t="shared" si="25"/>
        <v>197383</v>
      </c>
      <c r="D55" s="55">
        <f t="shared" si="25"/>
        <v>53.8</v>
      </c>
      <c r="E55" s="55">
        <f t="shared" si="25"/>
        <v>16515</v>
      </c>
      <c r="F55" s="55">
        <f t="shared" si="25"/>
        <v>4.5</v>
      </c>
      <c r="G55" s="55">
        <f t="shared" si="25"/>
        <v>213898</v>
      </c>
      <c r="I55" s="54" t="s">
        <v>313</v>
      </c>
      <c r="J55" s="55">
        <v>366699</v>
      </c>
      <c r="K55" s="55">
        <v>200437</v>
      </c>
      <c r="L55" s="54">
        <v>54.7</v>
      </c>
      <c r="M55" s="55">
        <v>17000</v>
      </c>
      <c r="N55" s="54">
        <v>4.5999999999999996</v>
      </c>
      <c r="O55" s="55">
        <v>217437</v>
      </c>
      <c r="Q55" s="54" t="str">
        <f t="shared" si="29"/>
        <v>35-39</v>
      </c>
      <c r="R55" s="55">
        <f t="shared" si="30"/>
        <v>3054</v>
      </c>
      <c r="S55" s="55">
        <f t="shared" si="31"/>
        <v>485</v>
      </c>
      <c r="T55" s="55">
        <f t="shared" si="32"/>
        <v>3539</v>
      </c>
      <c r="U55" s="58">
        <f t="shared" si="33"/>
        <v>9.5865900743949531E-2</v>
      </c>
      <c r="V55" s="55">
        <f t="shared" si="36"/>
        <v>3054</v>
      </c>
      <c r="W55" s="55">
        <f t="shared" si="36"/>
        <v>485</v>
      </c>
      <c r="X55" s="35">
        <f t="shared" si="37"/>
        <v>1</v>
      </c>
      <c r="Y55" s="50">
        <f>C69/B69</f>
        <v>0.52334127327992863</v>
      </c>
      <c r="Z55" s="2">
        <f>Y55/Z54</f>
        <v>0.74763039039989809</v>
      </c>
      <c r="AA55" s="47" t="str">
        <f t="shared" si="26"/>
        <v>35-39</v>
      </c>
      <c r="AB55" s="45">
        <f t="shared" si="26"/>
        <v>366699</v>
      </c>
      <c r="AC55" s="45">
        <f t="shared" si="26"/>
        <v>200437</v>
      </c>
      <c r="AD55" s="45">
        <f t="shared" si="27"/>
        <v>17000</v>
      </c>
      <c r="AE55" s="45">
        <f t="shared" si="34"/>
        <v>183437</v>
      </c>
      <c r="AF55" s="1">
        <f t="shared" si="28"/>
        <v>3054</v>
      </c>
      <c r="AG55" s="1">
        <f t="shared" si="28"/>
        <v>485</v>
      </c>
    </row>
    <row r="56" spans="1:33" x14ac:dyDescent="0.35">
      <c r="A56" s="54" t="str">
        <f t="shared" si="35"/>
        <v>40-44</v>
      </c>
      <c r="B56" s="55">
        <f t="shared" si="35"/>
        <v>325544</v>
      </c>
      <c r="C56" s="55">
        <f t="shared" si="25"/>
        <v>192242</v>
      </c>
      <c r="D56" s="55">
        <f t="shared" si="25"/>
        <v>59.1</v>
      </c>
      <c r="E56" s="55">
        <f t="shared" si="25"/>
        <v>15619</v>
      </c>
      <c r="F56" s="55">
        <f t="shared" si="25"/>
        <v>4.8</v>
      </c>
      <c r="G56" s="55">
        <f t="shared" si="25"/>
        <v>207861</v>
      </c>
      <c r="I56" s="57" t="s">
        <v>314</v>
      </c>
      <c r="J56" s="56">
        <v>325544</v>
      </c>
      <c r="K56" s="56">
        <v>194773</v>
      </c>
      <c r="L56" s="57">
        <v>59.8</v>
      </c>
      <c r="M56" s="56">
        <v>16110</v>
      </c>
      <c r="N56" s="57">
        <v>4.9000000000000004</v>
      </c>
      <c r="O56" s="56">
        <v>210883</v>
      </c>
      <c r="Q56" s="57" t="str">
        <f t="shared" si="29"/>
        <v>40-44</v>
      </c>
      <c r="R56" s="56">
        <f t="shared" si="30"/>
        <v>2531</v>
      </c>
      <c r="S56" s="56">
        <f t="shared" si="31"/>
        <v>491</v>
      </c>
      <c r="T56" s="56">
        <f t="shared" si="32"/>
        <v>3022</v>
      </c>
      <c r="U56" s="62">
        <f t="shared" si="33"/>
        <v>7.9448786765859938E-2</v>
      </c>
      <c r="V56" s="55">
        <f t="shared" si="36"/>
        <v>2531</v>
      </c>
      <c r="W56" s="55">
        <f t="shared" si="36"/>
        <v>491</v>
      </c>
      <c r="X56" s="35">
        <f t="shared" si="37"/>
        <v>1</v>
      </c>
      <c r="Y56" s="52" t="s">
        <v>367</v>
      </c>
      <c r="Z56" s="2">
        <v>0.7</v>
      </c>
      <c r="AA56" s="47" t="str">
        <f t="shared" si="26"/>
        <v>40-44</v>
      </c>
      <c r="AB56" s="45">
        <f t="shared" si="26"/>
        <v>325544</v>
      </c>
      <c r="AC56" s="45">
        <f t="shared" si="26"/>
        <v>194773</v>
      </c>
      <c r="AD56" s="45">
        <f t="shared" si="27"/>
        <v>16110</v>
      </c>
      <c r="AE56" s="45">
        <f t="shared" si="34"/>
        <v>178663</v>
      </c>
      <c r="AF56" s="1">
        <f t="shared" si="28"/>
        <v>2531</v>
      </c>
      <c r="AG56" s="1">
        <f t="shared" si="28"/>
        <v>491</v>
      </c>
    </row>
    <row r="57" spans="1:33" x14ac:dyDescent="0.35">
      <c r="A57" s="54" t="str">
        <f t="shared" si="35"/>
        <v>45-49</v>
      </c>
      <c r="B57" s="55">
        <f t="shared" si="35"/>
        <v>291312</v>
      </c>
      <c r="C57" s="55">
        <f t="shared" si="25"/>
        <v>183422</v>
      </c>
      <c r="D57" s="55">
        <f t="shared" si="25"/>
        <v>63</v>
      </c>
      <c r="E57" s="55">
        <f t="shared" si="25"/>
        <v>15092</v>
      </c>
      <c r="F57" s="55">
        <f t="shared" si="25"/>
        <v>5.2</v>
      </c>
      <c r="G57" s="55">
        <f t="shared" si="25"/>
        <v>198514</v>
      </c>
      <c r="I57" s="54" t="s">
        <v>315</v>
      </c>
      <c r="J57" s="55">
        <v>291312</v>
      </c>
      <c r="K57" s="55">
        <v>185564</v>
      </c>
      <c r="L57" s="54">
        <v>63.7</v>
      </c>
      <c r="M57" s="55">
        <v>15575</v>
      </c>
      <c r="N57" s="54">
        <v>5.3</v>
      </c>
      <c r="O57" s="55">
        <v>201139</v>
      </c>
      <c r="Q57" s="54" t="str">
        <f t="shared" si="29"/>
        <v>45-49</v>
      </c>
      <c r="R57" s="55">
        <f t="shared" si="30"/>
        <v>2142</v>
      </c>
      <c r="S57" s="55">
        <f t="shared" si="31"/>
        <v>483</v>
      </c>
      <c r="T57" s="55">
        <f t="shared" si="32"/>
        <v>2625</v>
      </c>
      <c r="U57" s="58">
        <f t="shared" si="33"/>
        <v>6.7237969676994067E-2</v>
      </c>
      <c r="V57" s="55">
        <f t="shared" si="36"/>
        <v>2142</v>
      </c>
      <c r="W57" s="55">
        <f t="shared" si="36"/>
        <v>483</v>
      </c>
      <c r="X57" s="35">
        <f t="shared" si="37"/>
        <v>1</v>
      </c>
      <c r="Y57" s="50">
        <f>E69/B69</f>
        <v>8.5225995455239886E-2</v>
      </c>
      <c r="Z57" s="2">
        <f>Y57/Z56</f>
        <v>0.12175142207891414</v>
      </c>
      <c r="AA57" s="47" t="str">
        <f t="shared" si="26"/>
        <v>45-49</v>
      </c>
      <c r="AB57" s="45">
        <f t="shared" si="26"/>
        <v>291312</v>
      </c>
      <c r="AC57" s="45">
        <f t="shared" si="26"/>
        <v>185564</v>
      </c>
      <c r="AD57" s="45">
        <f t="shared" si="27"/>
        <v>15575</v>
      </c>
      <c r="AE57" s="45">
        <f t="shared" si="34"/>
        <v>169989</v>
      </c>
      <c r="AF57" s="1">
        <f t="shared" si="28"/>
        <v>2142</v>
      </c>
      <c r="AG57" s="1">
        <f t="shared" si="28"/>
        <v>483</v>
      </c>
    </row>
    <row r="58" spans="1:33" x14ac:dyDescent="0.35">
      <c r="A58" s="54" t="str">
        <f t="shared" si="35"/>
        <v>50-54</v>
      </c>
      <c r="B58" s="55">
        <f t="shared" si="35"/>
        <v>262948</v>
      </c>
      <c r="C58" s="55">
        <f t="shared" si="25"/>
        <v>183060</v>
      </c>
      <c r="D58" s="55">
        <f t="shared" si="25"/>
        <v>69.599999999999994</v>
      </c>
      <c r="E58" s="55">
        <f t="shared" si="25"/>
        <v>14593</v>
      </c>
      <c r="F58" s="55">
        <f t="shared" si="25"/>
        <v>5.5</v>
      </c>
      <c r="G58" s="55">
        <f t="shared" si="25"/>
        <v>197653</v>
      </c>
      <c r="I58" s="57" t="s">
        <v>316</v>
      </c>
      <c r="J58" s="56">
        <v>262948</v>
      </c>
      <c r="K58" s="56">
        <v>184454</v>
      </c>
      <c r="L58" s="57">
        <v>70.099999999999994</v>
      </c>
      <c r="M58" s="56">
        <v>15125</v>
      </c>
      <c r="N58" s="57">
        <v>5.8</v>
      </c>
      <c r="O58" s="56">
        <v>199579</v>
      </c>
      <c r="Q58" s="57" t="str">
        <f t="shared" si="29"/>
        <v>50-54</v>
      </c>
      <c r="R58" s="56">
        <f t="shared" si="30"/>
        <v>1394</v>
      </c>
      <c r="S58" s="56">
        <f t="shared" si="31"/>
        <v>532</v>
      </c>
      <c r="T58" s="56">
        <f t="shared" si="32"/>
        <v>1926</v>
      </c>
      <c r="U58" s="62">
        <f t="shared" si="33"/>
        <v>4.3758043758043756E-2</v>
      </c>
      <c r="V58" s="55">
        <f t="shared" si="36"/>
        <v>1394</v>
      </c>
      <c r="W58" s="55">
        <f t="shared" si="36"/>
        <v>532</v>
      </c>
      <c r="X58" s="35">
        <f t="shared" si="37"/>
        <v>1</v>
      </c>
      <c r="Z58" s="36"/>
      <c r="AA58" s="47" t="str">
        <f t="shared" si="26"/>
        <v>50-54</v>
      </c>
      <c r="AB58" s="45">
        <f t="shared" si="26"/>
        <v>262948</v>
      </c>
      <c r="AC58" s="45">
        <f t="shared" si="26"/>
        <v>184454</v>
      </c>
      <c r="AD58" s="45">
        <f t="shared" si="27"/>
        <v>15125</v>
      </c>
      <c r="AE58" s="45">
        <f t="shared" si="34"/>
        <v>169329</v>
      </c>
      <c r="AF58" s="1">
        <f t="shared" si="28"/>
        <v>1394</v>
      </c>
      <c r="AG58" s="1">
        <f t="shared" si="28"/>
        <v>532</v>
      </c>
    </row>
    <row r="59" spans="1:33" x14ac:dyDescent="0.35">
      <c r="A59" s="54" t="str">
        <f t="shared" si="35"/>
        <v>55-59</v>
      </c>
      <c r="B59" s="55">
        <f t="shared" si="35"/>
        <v>285387</v>
      </c>
      <c r="C59" s="55">
        <f t="shared" si="25"/>
        <v>202482</v>
      </c>
      <c r="D59" s="55">
        <f t="shared" si="25"/>
        <v>70.900000000000006</v>
      </c>
      <c r="E59" s="55">
        <f t="shared" si="25"/>
        <v>15643</v>
      </c>
      <c r="F59" s="55">
        <f t="shared" si="25"/>
        <v>5.5</v>
      </c>
      <c r="G59" s="55">
        <f t="shared" si="25"/>
        <v>218125</v>
      </c>
      <c r="I59" s="54" t="s">
        <v>317</v>
      </c>
      <c r="J59" s="55">
        <v>285387</v>
      </c>
      <c r="K59" s="55">
        <v>203632</v>
      </c>
      <c r="L59" s="54">
        <v>71.400000000000006</v>
      </c>
      <c r="M59" s="55">
        <v>16287</v>
      </c>
      <c r="N59" s="54">
        <v>5.7</v>
      </c>
      <c r="O59" s="55">
        <v>219919</v>
      </c>
      <c r="Q59" s="54" t="str">
        <f t="shared" si="29"/>
        <v>55-59</v>
      </c>
      <c r="R59" s="55">
        <f t="shared" si="30"/>
        <v>1150</v>
      </c>
      <c r="S59" s="55">
        <f t="shared" si="31"/>
        <v>644</v>
      </c>
      <c r="T59" s="55">
        <f t="shared" si="32"/>
        <v>1794</v>
      </c>
      <c r="U59" s="58">
        <f t="shared" si="33"/>
        <v>3.6098816586621466E-2</v>
      </c>
      <c r="V59" s="55">
        <f t="shared" si="36"/>
        <v>1150</v>
      </c>
      <c r="W59" s="55">
        <f t="shared" si="36"/>
        <v>644</v>
      </c>
      <c r="X59" s="35">
        <f t="shared" si="37"/>
        <v>1</v>
      </c>
      <c r="Y59" s="65">
        <f>I47</f>
        <v>44345</v>
      </c>
      <c r="Z59" s="36"/>
      <c r="AA59" s="47" t="str">
        <f t="shared" si="26"/>
        <v>55-59</v>
      </c>
      <c r="AB59" s="45">
        <f t="shared" si="26"/>
        <v>285387</v>
      </c>
      <c r="AC59" s="45">
        <f t="shared" si="26"/>
        <v>203632</v>
      </c>
      <c r="AD59" s="45">
        <f t="shared" si="27"/>
        <v>16287</v>
      </c>
      <c r="AE59" s="45">
        <f t="shared" si="34"/>
        <v>187345</v>
      </c>
      <c r="AF59" s="1">
        <f t="shared" si="28"/>
        <v>1150</v>
      </c>
      <c r="AG59" s="1">
        <f t="shared" si="28"/>
        <v>644</v>
      </c>
    </row>
    <row r="60" spans="1:33" x14ac:dyDescent="0.35">
      <c r="A60" s="54" t="str">
        <f t="shared" si="35"/>
        <v>60-64</v>
      </c>
      <c r="B60" s="55">
        <f t="shared" si="35"/>
        <v>271707</v>
      </c>
      <c r="C60" s="55">
        <f t="shared" si="25"/>
        <v>207146</v>
      </c>
      <c r="D60" s="55">
        <f t="shared" si="25"/>
        <v>76.2</v>
      </c>
      <c r="E60" s="55">
        <f t="shared" si="25"/>
        <v>18116</v>
      </c>
      <c r="F60" s="55">
        <f t="shared" si="25"/>
        <v>6.7</v>
      </c>
      <c r="G60" s="55">
        <f t="shared" si="25"/>
        <v>225262</v>
      </c>
      <c r="I60" s="57" t="s">
        <v>318</v>
      </c>
      <c r="J60" s="56">
        <v>271707</v>
      </c>
      <c r="K60" s="56">
        <v>207929</v>
      </c>
      <c r="L60" s="57">
        <v>76.5</v>
      </c>
      <c r="M60" s="56">
        <v>18816</v>
      </c>
      <c r="N60" s="57">
        <v>6.9</v>
      </c>
      <c r="O60" s="56">
        <v>226745</v>
      </c>
      <c r="Q60" s="57" t="str">
        <f t="shared" si="29"/>
        <v>60-64</v>
      </c>
      <c r="R60" s="56">
        <f t="shared" si="30"/>
        <v>783</v>
      </c>
      <c r="S60" s="56">
        <f t="shared" si="31"/>
        <v>700</v>
      </c>
      <c r="T60" s="56">
        <f t="shared" si="32"/>
        <v>1483</v>
      </c>
      <c r="U60" s="62">
        <f t="shared" si="33"/>
        <v>2.4578585554195311E-2</v>
      </c>
      <c r="V60" s="55">
        <f t="shared" si="36"/>
        <v>783</v>
      </c>
      <c r="W60" s="55">
        <f t="shared" si="36"/>
        <v>700</v>
      </c>
      <c r="X60" s="35">
        <f t="shared" si="37"/>
        <v>1</v>
      </c>
      <c r="Y60" s="49" t="s">
        <v>365</v>
      </c>
      <c r="Z60" s="36"/>
      <c r="AA60" s="47" t="str">
        <f t="shared" si="26"/>
        <v>60-64</v>
      </c>
      <c r="AB60" s="45">
        <f t="shared" si="26"/>
        <v>271707</v>
      </c>
      <c r="AC60" s="45">
        <f t="shared" si="26"/>
        <v>207929</v>
      </c>
      <c r="AD60" s="45">
        <f t="shared" si="27"/>
        <v>18816</v>
      </c>
      <c r="AE60" s="45">
        <f t="shared" si="34"/>
        <v>189113</v>
      </c>
      <c r="AF60" s="1">
        <f t="shared" si="28"/>
        <v>783</v>
      </c>
      <c r="AG60" s="1">
        <f t="shared" si="28"/>
        <v>700</v>
      </c>
    </row>
    <row r="61" spans="1:33" x14ac:dyDescent="0.35">
      <c r="A61" s="54" t="str">
        <f t="shared" si="35"/>
        <v>65-69</v>
      </c>
      <c r="B61" s="55">
        <f t="shared" si="35"/>
        <v>217596</v>
      </c>
      <c r="C61" s="55">
        <f t="shared" si="25"/>
        <v>178528</v>
      </c>
      <c r="D61" s="55">
        <f t="shared" si="25"/>
        <v>82</v>
      </c>
      <c r="E61" s="55">
        <f t="shared" si="25"/>
        <v>24120</v>
      </c>
      <c r="F61" s="55">
        <f t="shared" si="25"/>
        <v>11.1</v>
      </c>
      <c r="G61" s="55">
        <f t="shared" si="25"/>
        <v>202648</v>
      </c>
      <c r="I61" s="54" t="s">
        <v>319</v>
      </c>
      <c r="J61" s="55">
        <v>217596</v>
      </c>
      <c r="K61" s="55">
        <v>178870</v>
      </c>
      <c r="L61" s="54">
        <v>82.2</v>
      </c>
      <c r="M61" s="55">
        <v>25509</v>
      </c>
      <c r="N61" s="54">
        <v>11.7</v>
      </c>
      <c r="O61" s="55">
        <v>204379</v>
      </c>
      <c r="Q61" s="54" t="str">
        <f t="shared" si="29"/>
        <v>65-69</v>
      </c>
      <c r="R61" s="55">
        <f t="shared" si="30"/>
        <v>342</v>
      </c>
      <c r="S61" s="55">
        <f t="shared" si="31"/>
        <v>1389</v>
      </c>
      <c r="T61" s="55">
        <f t="shared" si="32"/>
        <v>1731</v>
      </c>
      <c r="U61" s="58">
        <f t="shared" si="33"/>
        <v>1.0735474150108296E-2</v>
      </c>
      <c r="V61" s="55">
        <f t="shared" si="36"/>
        <v>342</v>
      </c>
      <c r="W61" s="55">
        <f t="shared" si="36"/>
        <v>1389</v>
      </c>
      <c r="X61" s="35">
        <f t="shared" si="37"/>
        <v>1</v>
      </c>
      <c r="Y61" s="51" t="s">
        <v>366</v>
      </c>
      <c r="Z61" s="2">
        <v>0.7</v>
      </c>
      <c r="AA61" s="47" t="str">
        <f t="shared" si="26"/>
        <v>65-69</v>
      </c>
      <c r="AB61" s="45">
        <f t="shared" si="26"/>
        <v>217596</v>
      </c>
      <c r="AC61" s="45">
        <f t="shared" si="26"/>
        <v>178870</v>
      </c>
      <c r="AD61" s="45">
        <f t="shared" si="27"/>
        <v>25509</v>
      </c>
      <c r="AE61" s="45">
        <f t="shared" si="34"/>
        <v>153361</v>
      </c>
      <c r="AF61" s="1">
        <f t="shared" si="28"/>
        <v>342</v>
      </c>
      <c r="AG61" s="1">
        <f t="shared" si="28"/>
        <v>1389</v>
      </c>
    </row>
    <row r="62" spans="1:33" x14ac:dyDescent="0.35">
      <c r="A62" s="54" t="str">
        <f t="shared" si="35"/>
        <v>70-74</v>
      </c>
      <c r="B62" s="55">
        <f t="shared" si="35"/>
        <v>166506</v>
      </c>
      <c r="C62" s="55">
        <f t="shared" si="25"/>
        <v>138620</v>
      </c>
      <c r="D62" s="55">
        <f t="shared" si="25"/>
        <v>83.3</v>
      </c>
      <c r="E62" s="55">
        <f t="shared" si="25"/>
        <v>34590</v>
      </c>
      <c r="F62" s="55">
        <f t="shared" si="25"/>
        <v>20.8</v>
      </c>
      <c r="G62" s="55">
        <f t="shared" si="25"/>
        <v>173210</v>
      </c>
      <c r="I62" s="57" t="s">
        <v>320</v>
      </c>
      <c r="J62" s="56">
        <v>166506</v>
      </c>
      <c r="K62" s="56">
        <v>138794</v>
      </c>
      <c r="L62" s="57">
        <v>83.4</v>
      </c>
      <c r="M62" s="56">
        <v>35736</v>
      </c>
      <c r="N62" s="57">
        <v>21.5</v>
      </c>
      <c r="O62" s="56">
        <v>174530</v>
      </c>
      <c r="Q62" s="57" t="str">
        <f t="shared" si="29"/>
        <v>70-74</v>
      </c>
      <c r="R62" s="56">
        <f t="shared" si="30"/>
        <v>174</v>
      </c>
      <c r="S62" s="56">
        <f t="shared" si="31"/>
        <v>1146</v>
      </c>
      <c r="T62" s="56">
        <f t="shared" si="32"/>
        <v>1320</v>
      </c>
      <c r="U62" s="62">
        <f t="shared" si="33"/>
        <v>5.4619079009322908E-3</v>
      </c>
      <c r="V62" s="55">
        <f t="shared" si="36"/>
        <v>174</v>
      </c>
      <c r="W62" s="55">
        <f t="shared" si="36"/>
        <v>1146</v>
      </c>
      <c r="X62" s="35">
        <f t="shared" si="37"/>
        <v>1</v>
      </c>
      <c r="Y62" s="50">
        <f>K68/J68</f>
        <v>0.62296196865658315</v>
      </c>
      <c r="Z62" s="2">
        <f>Y62/Z61</f>
        <v>0.88994566950940457</v>
      </c>
      <c r="AA62" s="48" t="str">
        <f t="shared" si="26"/>
        <v>70-74</v>
      </c>
      <c r="AB62" s="45">
        <f t="shared" si="26"/>
        <v>166506</v>
      </c>
      <c r="AC62" s="45">
        <f t="shared" si="26"/>
        <v>138794</v>
      </c>
      <c r="AD62" s="45">
        <f t="shared" si="27"/>
        <v>35736</v>
      </c>
      <c r="AE62" s="46">
        <f t="shared" si="34"/>
        <v>103058</v>
      </c>
      <c r="AF62" s="1">
        <f t="shared" si="28"/>
        <v>174</v>
      </c>
      <c r="AG62" s="1">
        <f t="shared" si="28"/>
        <v>1146</v>
      </c>
    </row>
    <row r="63" spans="1:33" x14ac:dyDescent="0.35">
      <c r="A63" s="54" t="str">
        <f t="shared" si="35"/>
        <v>75-79</v>
      </c>
      <c r="B63" s="55">
        <f t="shared" si="35"/>
        <v>107003</v>
      </c>
      <c r="C63" s="55">
        <f t="shared" si="25"/>
        <v>90728</v>
      </c>
      <c r="D63" s="55">
        <f t="shared" si="25"/>
        <v>84.8</v>
      </c>
      <c r="E63" s="55">
        <f t="shared" si="25"/>
        <v>76002</v>
      </c>
      <c r="F63" s="55">
        <f t="shared" si="25"/>
        <v>71</v>
      </c>
      <c r="G63" s="55">
        <f t="shared" si="25"/>
        <v>166730</v>
      </c>
      <c r="I63" s="54" t="s">
        <v>321</v>
      </c>
      <c r="J63" s="55">
        <v>107003</v>
      </c>
      <c r="K63" s="55">
        <v>90807</v>
      </c>
      <c r="L63" s="54">
        <v>84.9</v>
      </c>
      <c r="M63" s="55">
        <v>76107</v>
      </c>
      <c r="N63" s="54">
        <v>71.099999999999994</v>
      </c>
      <c r="O63" s="55">
        <v>166914</v>
      </c>
      <c r="Q63" s="54" t="str">
        <f t="shared" si="29"/>
        <v>75-79</v>
      </c>
      <c r="R63" s="55">
        <f t="shared" si="30"/>
        <v>79</v>
      </c>
      <c r="S63" s="55">
        <f t="shared" si="31"/>
        <v>105</v>
      </c>
      <c r="T63" s="55">
        <f t="shared" si="32"/>
        <v>184</v>
      </c>
      <c r="U63" s="58">
        <f t="shared" si="33"/>
        <v>2.4798317481244309E-3</v>
      </c>
      <c r="V63" s="55">
        <f t="shared" si="36"/>
        <v>79</v>
      </c>
      <c r="W63" s="55">
        <f t="shared" si="36"/>
        <v>105</v>
      </c>
      <c r="X63" s="35">
        <f t="shared" si="37"/>
        <v>1</v>
      </c>
      <c r="Y63" s="52" t="s">
        <v>367</v>
      </c>
      <c r="Z63" s="2">
        <v>0.7</v>
      </c>
      <c r="AA63" s="48" t="str">
        <f t="shared" si="26"/>
        <v>75-79</v>
      </c>
      <c r="AB63" s="45">
        <f t="shared" si="26"/>
        <v>107003</v>
      </c>
      <c r="AC63" s="45">
        <f t="shared" si="26"/>
        <v>90807</v>
      </c>
      <c r="AD63" s="45">
        <f t="shared" si="27"/>
        <v>76107</v>
      </c>
      <c r="AE63" s="46">
        <f t="shared" si="34"/>
        <v>14700</v>
      </c>
      <c r="AF63" s="1">
        <f t="shared" si="28"/>
        <v>79</v>
      </c>
      <c r="AG63" s="1">
        <f t="shared" si="28"/>
        <v>105</v>
      </c>
    </row>
    <row r="64" spans="1:33" x14ac:dyDescent="0.35">
      <c r="A64" s="54" t="str">
        <f t="shared" si="35"/>
        <v>80-84</v>
      </c>
      <c r="B64" s="55">
        <f t="shared" si="35"/>
        <v>69877</v>
      </c>
      <c r="C64" s="55">
        <f t="shared" si="35"/>
        <v>60507</v>
      </c>
      <c r="D64" s="55">
        <f t="shared" si="35"/>
        <v>86.6</v>
      </c>
      <c r="E64" s="55">
        <f t="shared" si="35"/>
        <v>51799</v>
      </c>
      <c r="F64" s="55">
        <f t="shared" si="35"/>
        <v>74.099999999999994</v>
      </c>
      <c r="G64" s="55">
        <f t="shared" si="35"/>
        <v>112306</v>
      </c>
      <c r="I64" s="57" t="s">
        <v>322</v>
      </c>
      <c r="J64" s="56">
        <v>69877</v>
      </c>
      <c r="K64" s="56">
        <v>60549</v>
      </c>
      <c r="L64" s="57">
        <v>86.7</v>
      </c>
      <c r="M64" s="56">
        <v>51863</v>
      </c>
      <c r="N64" s="57">
        <v>74.2</v>
      </c>
      <c r="O64" s="56">
        <v>112412</v>
      </c>
      <c r="Q64" s="57" t="str">
        <f t="shared" si="29"/>
        <v>80-84</v>
      </c>
      <c r="R64" s="56">
        <f t="shared" si="30"/>
        <v>42</v>
      </c>
      <c r="S64" s="56">
        <f t="shared" si="31"/>
        <v>64</v>
      </c>
      <c r="T64" s="56">
        <f t="shared" si="32"/>
        <v>106</v>
      </c>
      <c r="U64" s="62">
        <f t="shared" si="33"/>
        <v>1.3183915622940012E-3</v>
      </c>
      <c r="V64" s="55">
        <f t="shared" si="36"/>
        <v>42</v>
      </c>
      <c r="W64" s="55">
        <f t="shared" si="36"/>
        <v>64</v>
      </c>
      <c r="X64" s="35">
        <f t="shared" si="37"/>
        <v>1</v>
      </c>
      <c r="Y64" s="50">
        <f>M68/J68</f>
        <v>0.10197380518327441</v>
      </c>
      <c r="Z64" s="2">
        <f>Y64/Z63</f>
        <v>0.14567686454753487</v>
      </c>
      <c r="AA64" s="48" t="str">
        <f t="shared" si="26"/>
        <v>80-84</v>
      </c>
      <c r="AB64" s="45">
        <f t="shared" si="26"/>
        <v>69877</v>
      </c>
      <c r="AC64" s="45">
        <f t="shared" si="26"/>
        <v>60549</v>
      </c>
      <c r="AD64" s="45">
        <f t="shared" si="27"/>
        <v>51863</v>
      </c>
      <c r="AE64" s="46">
        <f t="shared" si="34"/>
        <v>8686</v>
      </c>
      <c r="AF64" s="1">
        <f t="shared" si="28"/>
        <v>42</v>
      </c>
      <c r="AG64" s="1">
        <f t="shared" si="28"/>
        <v>64</v>
      </c>
    </row>
    <row r="65" spans="1:33" x14ac:dyDescent="0.35">
      <c r="A65" s="54" t="str">
        <f t="shared" si="35"/>
        <v>85-89</v>
      </c>
      <c r="B65" s="55">
        <f t="shared" si="35"/>
        <v>44852</v>
      </c>
      <c r="C65" s="55">
        <f t="shared" si="35"/>
        <v>38847</v>
      </c>
      <c r="D65" s="55">
        <f t="shared" si="35"/>
        <v>86.6</v>
      </c>
      <c r="E65" s="55">
        <f t="shared" si="35"/>
        <v>33927</v>
      </c>
      <c r="F65" s="55">
        <f t="shared" si="35"/>
        <v>75.599999999999994</v>
      </c>
      <c r="G65" s="55">
        <f t="shared" si="35"/>
        <v>72774</v>
      </c>
      <c r="I65" s="54" t="s">
        <v>323</v>
      </c>
      <c r="J65" s="55">
        <v>44852</v>
      </c>
      <c r="K65" s="55">
        <v>38869</v>
      </c>
      <c r="L65" s="54">
        <v>86.7</v>
      </c>
      <c r="M65" s="55">
        <v>33975</v>
      </c>
      <c r="N65" s="54">
        <v>75.7</v>
      </c>
      <c r="O65" s="55">
        <v>72844</v>
      </c>
      <c r="Q65" s="54" t="str">
        <f t="shared" si="29"/>
        <v>85-89</v>
      </c>
      <c r="R65" s="55">
        <f t="shared" si="30"/>
        <v>22</v>
      </c>
      <c r="S65" s="55">
        <f t="shared" si="31"/>
        <v>48</v>
      </c>
      <c r="T65" s="55">
        <f t="shared" si="32"/>
        <v>70</v>
      </c>
      <c r="U65" s="58">
        <f t="shared" si="33"/>
        <v>6.9058605643971497E-4</v>
      </c>
      <c r="V65" s="55">
        <f t="shared" si="36"/>
        <v>22</v>
      </c>
      <c r="W65" s="55">
        <f t="shared" si="36"/>
        <v>48</v>
      </c>
      <c r="X65" s="35">
        <f t="shared" si="37"/>
        <v>1</v>
      </c>
      <c r="Y65" s="49" t="s">
        <v>362</v>
      </c>
      <c r="AA65" s="48" t="str">
        <f t="shared" si="26"/>
        <v>85-89</v>
      </c>
      <c r="AB65" s="45">
        <f t="shared" si="26"/>
        <v>44852</v>
      </c>
      <c r="AC65" s="45">
        <f t="shared" si="26"/>
        <v>38869</v>
      </c>
      <c r="AD65" s="45">
        <f t="shared" si="27"/>
        <v>33975</v>
      </c>
      <c r="AE65" s="46">
        <f t="shared" si="34"/>
        <v>4894</v>
      </c>
      <c r="AF65" s="1">
        <f t="shared" si="28"/>
        <v>22</v>
      </c>
      <c r="AG65" s="1">
        <f t="shared" si="28"/>
        <v>48</v>
      </c>
    </row>
    <row r="66" spans="1:33" x14ac:dyDescent="0.35">
      <c r="A66" s="54" t="str">
        <f t="shared" si="35"/>
        <v>90+</v>
      </c>
      <c r="B66" s="55">
        <f t="shared" si="35"/>
        <v>28637</v>
      </c>
      <c r="C66" s="55">
        <f t="shared" si="35"/>
        <v>24819</v>
      </c>
      <c r="D66" s="55">
        <f t="shared" si="35"/>
        <v>86.7</v>
      </c>
      <c r="E66" s="55">
        <f t="shared" si="35"/>
        <v>22162</v>
      </c>
      <c r="F66" s="55">
        <f t="shared" si="35"/>
        <v>77.400000000000006</v>
      </c>
      <c r="G66" s="55">
        <f t="shared" si="35"/>
        <v>46981</v>
      </c>
      <c r="I66" s="57" t="s">
        <v>324</v>
      </c>
      <c r="J66" s="56">
        <v>28637</v>
      </c>
      <c r="K66" s="56">
        <v>24829</v>
      </c>
      <c r="L66" s="57">
        <v>86.7</v>
      </c>
      <c r="M66" s="56">
        <v>22183</v>
      </c>
      <c r="N66" s="57">
        <v>77.5</v>
      </c>
      <c r="O66" s="56">
        <v>47012</v>
      </c>
      <c r="Q66" s="57" t="str">
        <f t="shared" si="29"/>
        <v>90+</v>
      </c>
      <c r="R66" s="56">
        <f t="shared" si="30"/>
        <v>10</v>
      </c>
      <c r="S66" s="56">
        <f t="shared" si="31"/>
        <v>21</v>
      </c>
      <c r="T66" s="56">
        <f t="shared" si="32"/>
        <v>31</v>
      </c>
      <c r="U66" s="62">
        <f t="shared" si="33"/>
        <v>3.1390275292714318E-4</v>
      </c>
      <c r="V66" s="55">
        <f t="shared" si="36"/>
        <v>10</v>
      </c>
      <c r="W66" s="55">
        <f t="shared" si="36"/>
        <v>21</v>
      </c>
      <c r="X66" s="35">
        <f t="shared" si="37"/>
        <v>1</v>
      </c>
      <c r="Y66" s="51" t="s">
        <v>366</v>
      </c>
      <c r="Z66" s="2">
        <v>0.7</v>
      </c>
      <c r="AA66" s="48" t="str">
        <f t="shared" si="26"/>
        <v>90+</v>
      </c>
      <c r="AB66" s="45">
        <f t="shared" si="26"/>
        <v>28637</v>
      </c>
      <c r="AC66" s="45">
        <f t="shared" si="26"/>
        <v>24829</v>
      </c>
      <c r="AD66" s="45">
        <f t="shared" si="27"/>
        <v>22183</v>
      </c>
      <c r="AE66" s="46">
        <f t="shared" si="34"/>
        <v>2646</v>
      </c>
      <c r="AF66" s="1">
        <f t="shared" si="28"/>
        <v>10</v>
      </c>
      <c r="AG66" s="1">
        <f t="shared" si="28"/>
        <v>21</v>
      </c>
    </row>
    <row r="67" spans="1:33" x14ac:dyDescent="0.35">
      <c r="A67" s="54" t="str">
        <f t="shared" si="35"/>
        <v>Unknown</v>
      </c>
      <c r="B67" s="55" t="str">
        <f t="shared" si="35"/>
        <v>NA</v>
      </c>
      <c r="C67" s="55">
        <f t="shared" si="35"/>
        <v>23446</v>
      </c>
      <c r="D67" s="55" t="str">
        <f t="shared" si="35"/>
        <v>NA</v>
      </c>
      <c r="E67" s="55">
        <f t="shared" si="35"/>
        <v>8563</v>
      </c>
      <c r="F67" s="55" t="str">
        <f t="shared" si="35"/>
        <v>NA</v>
      </c>
      <c r="G67" s="55">
        <f t="shared" si="35"/>
        <v>32009</v>
      </c>
      <c r="I67" s="54" t="s">
        <v>325</v>
      </c>
      <c r="J67" s="54" t="s">
        <v>326</v>
      </c>
      <c r="K67" s="55">
        <v>24054</v>
      </c>
      <c r="L67" s="54" t="s">
        <v>326</v>
      </c>
      <c r="M67" s="55">
        <v>8564</v>
      </c>
      <c r="N67" s="54" t="s">
        <v>326</v>
      </c>
      <c r="O67" s="55">
        <v>32618</v>
      </c>
      <c r="Q67" s="54" t="str">
        <f t="shared" si="29"/>
        <v>Unknown</v>
      </c>
      <c r="R67" s="54">
        <f t="shared" si="30"/>
        <v>608</v>
      </c>
      <c r="S67" s="54">
        <f t="shared" si="31"/>
        <v>1</v>
      </c>
      <c r="T67" s="54">
        <f t="shared" si="32"/>
        <v>609</v>
      </c>
      <c r="U67" s="58">
        <f t="shared" si="33"/>
        <v>1.9085287377970304E-2</v>
      </c>
      <c r="V67" s="55">
        <f t="shared" si="36"/>
        <v>608</v>
      </c>
      <c r="W67" s="55">
        <f t="shared" si="36"/>
        <v>1</v>
      </c>
      <c r="X67" s="35">
        <f t="shared" si="37"/>
        <v>1</v>
      </c>
      <c r="Y67" s="50">
        <f>K69/J69</f>
        <v>0.53046709388336311</v>
      </c>
      <c r="Z67" s="2">
        <f>Y67/Z66</f>
        <v>0.75781013411909015</v>
      </c>
      <c r="AA67" s="47" t="str">
        <f t="shared" si="26"/>
        <v>Unknown</v>
      </c>
      <c r="AB67" s="45" t="str">
        <f t="shared" si="26"/>
        <v>NA</v>
      </c>
      <c r="AC67" s="45">
        <f t="shared" si="26"/>
        <v>24054</v>
      </c>
      <c r="AD67" s="45">
        <f t="shared" si="27"/>
        <v>8564</v>
      </c>
      <c r="AE67" s="45">
        <f t="shared" si="34"/>
        <v>15490</v>
      </c>
      <c r="AF67" s="1">
        <f t="shared" si="28"/>
        <v>608</v>
      </c>
      <c r="AG67" s="1">
        <f t="shared" si="28"/>
        <v>1</v>
      </c>
    </row>
    <row r="68" spans="1:33" x14ac:dyDescent="0.35">
      <c r="A68" s="54" t="str">
        <f t="shared" si="35"/>
        <v>12+</v>
      </c>
      <c r="B68" s="55">
        <f t="shared" si="35"/>
        <v>3806860</v>
      </c>
      <c r="C68" s="55">
        <f t="shared" si="35"/>
        <v>2339672</v>
      </c>
      <c r="D68" s="55">
        <f t="shared" si="35"/>
        <v>61.5</v>
      </c>
      <c r="E68" s="55">
        <f t="shared" si="35"/>
        <v>381015</v>
      </c>
      <c r="F68" s="55">
        <f t="shared" si="35"/>
        <v>10</v>
      </c>
      <c r="G68" s="55">
        <f t="shared" si="35"/>
        <v>2720687</v>
      </c>
      <c r="I68" s="57" t="s">
        <v>327</v>
      </c>
      <c r="J68" s="56">
        <v>3806860</v>
      </c>
      <c r="K68" s="56">
        <v>2371529</v>
      </c>
      <c r="L68" s="57">
        <v>62.3</v>
      </c>
      <c r="M68" s="56">
        <v>388200</v>
      </c>
      <c r="N68" s="57">
        <v>10.199999999999999</v>
      </c>
      <c r="O68" s="56">
        <v>2759729</v>
      </c>
      <c r="Q68" s="57" t="str">
        <f t="shared" si="29"/>
        <v>12+</v>
      </c>
      <c r="R68" s="60">
        <f>K68-C68</f>
        <v>31857</v>
      </c>
      <c r="S68" s="60">
        <f t="shared" si="31"/>
        <v>7185</v>
      </c>
      <c r="T68" s="63">
        <f t="shared" si="32"/>
        <v>39042</v>
      </c>
      <c r="U68" s="62">
        <f t="shared" si="33"/>
        <v>1</v>
      </c>
      <c r="V68" s="60">
        <f t="shared" si="36"/>
        <v>31857</v>
      </c>
      <c r="W68" s="60">
        <f t="shared" si="36"/>
        <v>7185</v>
      </c>
      <c r="X68" s="35">
        <f t="shared" si="37"/>
        <v>1</v>
      </c>
      <c r="Y68" s="52" t="s">
        <v>367</v>
      </c>
      <c r="Z68" s="2">
        <v>0.7</v>
      </c>
      <c r="AC68" s="38"/>
    </row>
    <row r="69" spans="1:33" x14ac:dyDescent="0.35">
      <c r="A69" s="54" t="str">
        <f t="shared" si="35"/>
        <v>ALL</v>
      </c>
      <c r="B69" s="55">
        <f t="shared" si="35"/>
        <v>4470643</v>
      </c>
      <c r="C69" s="55">
        <f t="shared" si="35"/>
        <v>2339672</v>
      </c>
      <c r="D69" s="55">
        <f t="shared" si="35"/>
        <v>52.3</v>
      </c>
      <c r="E69" s="55">
        <f t="shared" si="35"/>
        <v>381015</v>
      </c>
      <c r="F69" s="55">
        <f t="shared" si="35"/>
        <v>8.5</v>
      </c>
      <c r="G69" s="55">
        <f t="shared" si="35"/>
        <v>2720687</v>
      </c>
      <c r="I69" s="54" t="s">
        <v>328</v>
      </c>
      <c r="J69" s="55">
        <v>4470643</v>
      </c>
      <c r="K69" s="55">
        <v>2371529</v>
      </c>
      <c r="L69" s="54">
        <v>53</v>
      </c>
      <c r="M69" s="55">
        <v>388200</v>
      </c>
      <c r="N69" s="54">
        <v>8.6999999999999993</v>
      </c>
      <c r="O69" s="55">
        <v>2759729</v>
      </c>
      <c r="Q69" s="54" t="str">
        <f t="shared" si="29"/>
        <v>ALL</v>
      </c>
      <c r="R69" s="60">
        <f t="shared" ref="R69" si="38">K69-C69</f>
        <v>31857</v>
      </c>
      <c r="S69" s="60">
        <f t="shared" si="31"/>
        <v>7185</v>
      </c>
      <c r="T69" s="63">
        <f t="shared" si="32"/>
        <v>39042</v>
      </c>
      <c r="U69" s="58">
        <f t="shared" si="33"/>
        <v>1</v>
      </c>
      <c r="V69" s="60">
        <f t="shared" si="36"/>
        <v>31857</v>
      </c>
      <c r="W69" s="60">
        <f t="shared" si="36"/>
        <v>7185</v>
      </c>
      <c r="X69" s="35">
        <f t="shared" si="37"/>
        <v>1</v>
      </c>
      <c r="Y69" s="50">
        <f>M69/J69</f>
        <v>8.6833146820267243E-2</v>
      </c>
      <c r="Z69" s="2">
        <f>Y69/Z68</f>
        <v>0.12404735260038179</v>
      </c>
      <c r="AC69" s="2">
        <f>R68/K68</f>
        <v>1.3433105814856154E-2</v>
      </c>
      <c r="AD69" s="2">
        <f>S68/M68</f>
        <v>1.8508500772797528E-2</v>
      </c>
      <c r="AE69" s="2">
        <f>T68/O68</f>
        <v>1.4147041249340062E-2</v>
      </c>
    </row>
    <row r="70" spans="1:33" x14ac:dyDescent="0.35">
      <c r="A70" s="110">
        <f>I47</f>
        <v>44345</v>
      </c>
      <c r="B70" s="110"/>
      <c r="C70" s="110"/>
      <c r="D70" s="110"/>
      <c r="E70" s="110"/>
      <c r="F70" s="110"/>
      <c r="G70" s="110"/>
      <c r="I70" s="110">
        <v>44346</v>
      </c>
      <c r="J70" s="110"/>
      <c r="K70" s="110"/>
      <c r="L70" s="110"/>
      <c r="M70" s="110"/>
      <c r="N70" s="110"/>
      <c r="O70" s="110"/>
      <c r="Q70" s="113" t="str">
        <f>"Change " &amp; TEXT(A70,"DDDD MMM DD, YYYY") &amp; " -  " &amp;TEXT(I70,"DDDD MMM DD, YYYY")</f>
        <v>Change Saturday May 29, 2021 -  Sunday May 30, 2021</v>
      </c>
      <c r="R70" s="113"/>
      <c r="S70" s="113"/>
      <c r="T70" s="113"/>
      <c r="U70" s="113"/>
      <c r="V70" s="113"/>
      <c r="W70" s="113"/>
      <c r="Y70" s="65">
        <f>A70</f>
        <v>44345</v>
      </c>
    </row>
    <row r="71" spans="1:33" ht="28.5" customHeight="1" x14ac:dyDescent="0.35">
      <c r="A71" s="53" t="str">
        <f>I48</f>
        <v>Age group</v>
      </c>
      <c r="B71" s="53" t="str">
        <f t="shared" ref="B71:G86" si="39">J48</f>
        <v>Population</v>
      </c>
      <c r="C71" s="53" t="str">
        <f t="shared" si="39"/>
        <v>Dose 1</v>
      </c>
      <c r="D71" s="53" t="str">
        <f t="shared" si="39"/>
        <v>% of population with at least 1 dose</v>
      </c>
      <c r="E71" s="53" t="str">
        <f t="shared" si="39"/>
        <v>Dose 2</v>
      </c>
      <c r="F71" s="53" t="str">
        <f t="shared" si="39"/>
        <v>% of population fully vaccinated</v>
      </c>
      <c r="G71" s="53" t="str">
        <f t="shared" si="39"/>
        <v>Total administered</v>
      </c>
      <c r="I71" s="53" t="s">
        <v>305</v>
      </c>
      <c r="J71" s="53" t="s">
        <v>2</v>
      </c>
      <c r="K71" s="53" t="s">
        <v>302</v>
      </c>
      <c r="L71" s="53" t="s">
        <v>306</v>
      </c>
      <c r="M71" s="53" t="s">
        <v>303</v>
      </c>
      <c r="N71" s="53" t="s">
        <v>307</v>
      </c>
      <c r="O71" s="53" t="s">
        <v>304</v>
      </c>
      <c r="Q71" s="53" t="s">
        <v>305</v>
      </c>
      <c r="R71" s="53" t="s">
        <v>302</v>
      </c>
      <c r="S71" s="53" t="s">
        <v>303</v>
      </c>
      <c r="T71" s="53" t="s">
        <v>304</v>
      </c>
      <c r="U71" s="53" t="s">
        <v>335</v>
      </c>
      <c r="V71" s="53" t="s">
        <v>336</v>
      </c>
      <c r="W71" s="53" t="s">
        <v>337</v>
      </c>
      <c r="Y71" s="49" t="s">
        <v>365</v>
      </c>
      <c r="Z71" s="64"/>
      <c r="AA71" s="47" t="str">
        <f t="shared" ref="AA71:AC90" si="40">I71</f>
        <v>Age group</v>
      </c>
      <c r="AB71" s="47" t="str">
        <f t="shared" si="40"/>
        <v>Population</v>
      </c>
      <c r="AC71" s="47" t="str">
        <f t="shared" si="40"/>
        <v>Dose 1</v>
      </c>
      <c r="AD71" s="47" t="str">
        <f t="shared" ref="AD71:AD90" si="41">M71</f>
        <v>Dose 2</v>
      </c>
      <c r="AE71" s="47" t="s">
        <v>334</v>
      </c>
      <c r="AF71" s="47" t="str">
        <f t="shared" ref="AF71:AG90" si="42">R71</f>
        <v>Dose 1</v>
      </c>
      <c r="AG71" s="47" t="str">
        <f t="shared" si="42"/>
        <v>Dose 2</v>
      </c>
    </row>
    <row r="72" spans="1:33" x14ac:dyDescent="0.35">
      <c r="A72" s="54" t="str">
        <f>I49</f>
        <v>00-11</v>
      </c>
      <c r="B72" s="55">
        <f>J49</f>
        <v>663783</v>
      </c>
      <c r="C72" s="55">
        <f t="shared" si="39"/>
        <v>0</v>
      </c>
      <c r="D72" s="55">
        <f t="shared" si="39"/>
        <v>0</v>
      </c>
      <c r="E72" s="55">
        <f t="shared" si="39"/>
        <v>0</v>
      </c>
      <c r="F72" s="55">
        <f t="shared" si="39"/>
        <v>0</v>
      </c>
      <c r="G72" s="55">
        <f t="shared" si="39"/>
        <v>0</v>
      </c>
      <c r="I72" s="54" t="s">
        <v>308</v>
      </c>
      <c r="J72" s="55">
        <v>663783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Q72" s="54" t="str">
        <f t="shared" ref="Q72:Q92" si="43">A72</f>
        <v>00-11</v>
      </c>
      <c r="R72" s="55">
        <f t="shared" ref="R72:R90" si="44">K72-C72</f>
        <v>0</v>
      </c>
      <c r="S72" s="55">
        <f t="shared" ref="S72:S92" si="45">M72-E72</f>
        <v>0</v>
      </c>
      <c r="T72" s="55">
        <f t="shared" ref="T72:T92" si="46">O72-G72</f>
        <v>0</v>
      </c>
      <c r="U72" s="58">
        <f t="shared" ref="U72:U92" si="47">R72/R$92</f>
        <v>0</v>
      </c>
      <c r="V72" s="55">
        <f>R72/$X72</f>
        <v>0</v>
      </c>
      <c r="W72" s="55">
        <f>S72/$X72</f>
        <v>0</v>
      </c>
      <c r="X72" s="35">
        <f>IF(DATEDIF(A70,I70,"D")&lt;1,1,DATEDIF(A70,I70,"D"))</f>
        <v>1</v>
      </c>
      <c r="Y72" s="51" t="s">
        <v>366</v>
      </c>
      <c r="Z72" s="2">
        <v>0.7</v>
      </c>
      <c r="AA72" s="47" t="str">
        <f t="shared" si="40"/>
        <v>00-11</v>
      </c>
      <c r="AB72" s="45">
        <f t="shared" si="40"/>
        <v>663783</v>
      </c>
      <c r="AC72" s="45">
        <f t="shared" si="40"/>
        <v>0</v>
      </c>
      <c r="AD72" s="45">
        <f t="shared" si="41"/>
        <v>0</v>
      </c>
      <c r="AE72" s="45">
        <f t="shared" ref="AE72:AE90" si="48">AC72-AD72</f>
        <v>0</v>
      </c>
      <c r="AF72" s="1">
        <f t="shared" si="42"/>
        <v>0</v>
      </c>
      <c r="AG72" s="1">
        <f t="shared" si="42"/>
        <v>0</v>
      </c>
    </row>
    <row r="73" spans="1:33" x14ac:dyDescent="0.35">
      <c r="A73" s="54" t="str">
        <f t="shared" ref="A73:G92" si="49">I50</f>
        <v>12-14</v>
      </c>
      <c r="B73" s="55">
        <f t="shared" si="49"/>
        <v>166087</v>
      </c>
      <c r="C73" s="60">
        <f t="shared" si="39"/>
        <v>66084</v>
      </c>
      <c r="D73" s="55">
        <f t="shared" si="39"/>
        <v>39.799999999999997</v>
      </c>
      <c r="E73" s="60">
        <f t="shared" si="39"/>
        <v>65</v>
      </c>
      <c r="F73" s="55">
        <f t="shared" si="39"/>
        <v>0</v>
      </c>
      <c r="G73" s="55">
        <f t="shared" si="39"/>
        <v>66149</v>
      </c>
      <c r="I73" s="59" t="s">
        <v>329</v>
      </c>
      <c r="J73" s="56">
        <v>166087</v>
      </c>
      <c r="K73" s="60">
        <v>68465</v>
      </c>
      <c r="L73" s="57">
        <v>41.2</v>
      </c>
      <c r="M73" s="69">
        <v>79</v>
      </c>
      <c r="N73" s="57">
        <v>0</v>
      </c>
      <c r="O73" s="56">
        <v>68544</v>
      </c>
      <c r="Q73" s="59" t="str">
        <f t="shared" si="43"/>
        <v>12-14</v>
      </c>
      <c r="R73" s="60">
        <f t="shared" si="44"/>
        <v>2381</v>
      </c>
      <c r="S73" s="60">
        <f t="shared" si="45"/>
        <v>14</v>
      </c>
      <c r="T73" s="60">
        <f t="shared" si="46"/>
        <v>2395</v>
      </c>
      <c r="U73" s="61">
        <f t="shared" si="47"/>
        <v>0.12714941792160633</v>
      </c>
      <c r="V73" s="60">
        <f t="shared" ref="V73:W92" si="50">R73/$X73</f>
        <v>2381</v>
      </c>
      <c r="W73" s="60">
        <f t="shared" si="50"/>
        <v>14</v>
      </c>
      <c r="X73" s="35">
        <f>X72</f>
        <v>1</v>
      </c>
      <c r="Y73" s="50">
        <f>C91/B91</f>
        <v>0.62296196865658315</v>
      </c>
      <c r="Z73" s="2">
        <f>Y73/Z72</f>
        <v>0.88994566950940457</v>
      </c>
      <c r="AA73" s="47" t="str">
        <f t="shared" si="40"/>
        <v>12-14</v>
      </c>
      <c r="AB73" s="45">
        <f t="shared" si="40"/>
        <v>166087</v>
      </c>
      <c r="AC73" s="45">
        <f t="shared" si="40"/>
        <v>68465</v>
      </c>
      <c r="AD73" s="45">
        <f t="shared" si="41"/>
        <v>79</v>
      </c>
      <c r="AE73" s="45">
        <f t="shared" si="48"/>
        <v>68386</v>
      </c>
      <c r="AF73" s="1">
        <f t="shared" si="42"/>
        <v>2381</v>
      </c>
      <c r="AG73" s="1">
        <f t="shared" si="42"/>
        <v>14</v>
      </c>
    </row>
    <row r="74" spans="1:33" x14ac:dyDescent="0.35">
      <c r="A74" s="54" t="str">
        <f t="shared" si="49"/>
        <v>15-19</v>
      </c>
      <c r="B74" s="55">
        <f t="shared" si="49"/>
        <v>258656</v>
      </c>
      <c r="C74" s="60">
        <f t="shared" si="39"/>
        <v>119276</v>
      </c>
      <c r="D74" s="55">
        <f t="shared" si="39"/>
        <v>46.1</v>
      </c>
      <c r="E74" s="60">
        <f t="shared" si="39"/>
        <v>1778</v>
      </c>
      <c r="F74" s="55">
        <f t="shared" si="39"/>
        <v>0.7</v>
      </c>
      <c r="G74" s="55">
        <f t="shared" si="39"/>
        <v>121054</v>
      </c>
      <c r="I74" s="54" t="s">
        <v>309</v>
      </c>
      <c r="J74" s="55">
        <v>258656</v>
      </c>
      <c r="K74" s="60">
        <v>122748</v>
      </c>
      <c r="L74" s="54">
        <v>47.5</v>
      </c>
      <c r="M74" s="60">
        <v>1849</v>
      </c>
      <c r="N74" s="54">
        <v>0.7</v>
      </c>
      <c r="O74" s="55">
        <v>124597</v>
      </c>
      <c r="Q74" s="54" t="str">
        <f t="shared" si="43"/>
        <v>15-19</v>
      </c>
      <c r="R74" s="60">
        <f t="shared" si="44"/>
        <v>3472</v>
      </c>
      <c r="S74" s="60">
        <f t="shared" si="45"/>
        <v>71</v>
      </c>
      <c r="T74" s="60">
        <f t="shared" si="46"/>
        <v>3543</v>
      </c>
      <c r="U74" s="61">
        <f t="shared" si="47"/>
        <v>0.18541065897682366</v>
      </c>
      <c r="V74" s="60">
        <f t="shared" si="50"/>
        <v>3472</v>
      </c>
      <c r="W74" s="60">
        <f t="shared" si="50"/>
        <v>71</v>
      </c>
      <c r="X74" s="35">
        <f t="shared" ref="X74:X92" si="51">X73</f>
        <v>1</v>
      </c>
      <c r="Y74" s="52" t="s">
        <v>367</v>
      </c>
      <c r="Z74" s="2">
        <v>0.7</v>
      </c>
      <c r="AA74" s="47" t="str">
        <f t="shared" si="40"/>
        <v>15-19</v>
      </c>
      <c r="AB74" s="45">
        <f t="shared" si="40"/>
        <v>258656</v>
      </c>
      <c r="AC74" s="45">
        <f t="shared" si="40"/>
        <v>122748</v>
      </c>
      <c r="AD74" s="45">
        <f t="shared" si="41"/>
        <v>1849</v>
      </c>
      <c r="AE74" s="45">
        <f t="shared" si="48"/>
        <v>120899</v>
      </c>
      <c r="AF74" s="1">
        <f t="shared" si="42"/>
        <v>3472</v>
      </c>
      <c r="AG74" s="1">
        <f t="shared" si="42"/>
        <v>71</v>
      </c>
    </row>
    <row r="75" spans="1:33" x14ac:dyDescent="0.35">
      <c r="A75" s="54" t="str">
        <f t="shared" si="49"/>
        <v>20-24</v>
      </c>
      <c r="B75" s="55">
        <f t="shared" si="49"/>
        <v>276991</v>
      </c>
      <c r="C75" s="55">
        <f t="shared" si="39"/>
        <v>126310</v>
      </c>
      <c r="D75" s="55">
        <f t="shared" si="39"/>
        <v>45.6</v>
      </c>
      <c r="E75" s="55">
        <f t="shared" si="39"/>
        <v>6743</v>
      </c>
      <c r="F75" s="55">
        <f t="shared" si="39"/>
        <v>2.4</v>
      </c>
      <c r="G75" s="55">
        <f t="shared" si="39"/>
        <v>133053</v>
      </c>
      <c r="I75" s="57" t="s">
        <v>310</v>
      </c>
      <c r="J75" s="56">
        <v>276991</v>
      </c>
      <c r="K75" s="56">
        <v>129048</v>
      </c>
      <c r="L75" s="57">
        <v>46.6</v>
      </c>
      <c r="M75" s="56">
        <v>6842</v>
      </c>
      <c r="N75" s="57">
        <v>2.5</v>
      </c>
      <c r="O75" s="56">
        <v>135890</v>
      </c>
      <c r="Q75" s="57" t="str">
        <f t="shared" si="43"/>
        <v>20-24</v>
      </c>
      <c r="R75" s="56">
        <f t="shared" si="44"/>
        <v>2738</v>
      </c>
      <c r="S75" s="56">
        <f t="shared" si="45"/>
        <v>99</v>
      </c>
      <c r="T75" s="56">
        <f t="shared" si="46"/>
        <v>2837</v>
      </c>
      <c r="U75" s="62">
        <f t="shared" si="47"/>
        <v>0.14621382035672328</v>
      </c>
      <c r="V75" s="55">
        <f t="shared" si="50"/>
        <v>2738</v>
      </c>
      <c r="W75" s="55">
        <f t="shared" si="50"/>
        <v>99</v>
      </c>
      <c r="X75" s="35">
        <f t="shared" si="51"/>
        <v>1</v>
      </c>
      <c r="Y75" s="50">
        <f>E91/B91</f>
        <v>0.10197380518327441</v>
      </c>
      <c r="Z75" s="2">
        <f>Y75/Z74</f>
        <v>0.14567686454753487</v>
      </c>
      <c r="AA75" s="47" t="str">
        <f t="shared" si="40"/>
        <v>20-24</v>
      </c>
      <c r="AB75" s="45">
        <f t="shared" si="40"/>
        <v>276991</v>
      </c>
      <c r="AC75" s="45">
        <f t="shared" si="40"/>
        <v>129048</v>
      </c>
      <c r="AD75" s="45">
        <f t="shared" si="41"/>
        <v>6842</v>
      </c>
      <c r="AE75" s="45">
        <f t="shared" si="48"/>
        <v>122206</v>
      </c>
      <c r="AF75" s="1">
        <f t="shared" si="42"/>
        <v>2738</v>
      </c>
      <c r="AG75" s="1">
        <f t="shared" si="42"/>
        <v>99</v>
      </c>
    </row>
    <row r="76" spans="1:33" x14ac:dyDescent="0.35">
      <c r="A76" s="54" t="str">
        <f t="shared" si="49"/>
        <v>25-29</v>
      </c>
      <c r="B76" s="55">
        <f t="shared" si="49"/>
        <v>310735</v>
      </c>
      <c r="C76" s="55">
        <f t="shared" si="39"/>
        <v>143805</v>
      </c>
      <c r="D76" s="55">
        <f t="shared" si="39"/>
        <v>46.3</v>
      </c>
      <c r="E76" s="55">
        <f t="shared" si="39"/>
        <v>11720</v>
      </c>
      <c r="F76" s="55">
        <f t="shared" si="39"/>
        <v>3.8</v>
      </c>
      <c r="G76" s="55">
        <f t="shared" si="39"/>
        <v>155525</v>
      </c>
      <c r="I76" s="54" t="s">
        <v>311</v>
      </c>
      <c r="J76" s="55">
        <v>310735</v>
      </c>
      <c r="K76" s="55">
        <v>146272</v>
      </c>
      <c r="L76" s="54">
        <v>47.1</v>
      </c>
      <c r="M76" s="55">
        <v>11856</v>
      </c>
      <c r="N76" s="54">
        <v>3.8</v>
      </c>
      <c r="O76" s="55">
        <v>158128</v>
      </c>
      <c r="Q76" s="54" t="str">
        <f t="shared" si="43"/>
        <v>25-29</v>
      </c>
      <c r="R76" s="55">
        <f t="shared" si="44"/>
        <v>2467</v>
      </c>
      <c r="S76" s="55">
        <f t="shared" si="45"/>
        <v>136</v>
      </c>
      <c r="T76" s="55">
        <f t="shared" si="46"/>
        <v>2603</v>
      </c>
      <c r="U76" s="58">
        <f t="shared" si="47"/>
        <v>0.13174196304603225</v>
      </c>
      <c r="V76" s="55">
        <f t="shared" si="50"/>
        <v>2467</v>
      </c>
      <c r="W76" s="55">
        <f t="shared" si="50"/>
        <v>136</v>
      </c>
      <c r="X76" s="35">
        <f t="shared" si="51"/>
        <v>1</v>
      </c>
      <c r="Y76" s="49" t="s">
        <v>363</v>
      </c>
      <c r="AA76" s="47" t="str">
        <f t="shared" si="40"/>
        <v>25-29</v>
      </c>
      <c r="AB76" s="45">
        <f t="shared" si="40"/>
        <v>310735</v>
      </c>
      <c r="AC76" s="45">
        <f t="shared" si="40"/>
        <v>146272</v>
      </c>
      <c r="AD76" s="45">
        <f t="shared" si="41"/>
        <v>11856</v>
      </c>
      <c r="AE76" s="45">
        <f t="shared" si="48"/>
        <v>134416</v>
      </c>
      <c r="AF76" s="1">
        <f t="shared" si="42"/>
        <v>2467</v>
      </c>
      <c r="AG76" s="1">
        <f t="shared" si="42"/>
        <v>136</v>
      </c>
    </row>
    <row r="77" spans="1:33" x14ac:dyDescent="0.35">
      <c r="A77" s="54" t="str">
        <f t="shared" si="49"/>
        <v>30-34</v>
      </c>
      <c r="B77" s="55">
        <f t="shared" si="49"/>
        <v>356322</v>
      </c>
      <c r="C77" s="55">
        <f t="shared" si="39"/>
        <v>182493</v>
      </c>
      <c r="D77" s="55">
        <f t="shared" si="39"/>
        <v>51.2</v>
      </c>
      <c r="E77" s="55">
        <f t="shared" si="39"/>
        <v>15044</v>
      </c>
      <c r="F77" s="55">
        <f t="shared" si="39"/>
        <v>4.2</v>
      </c>
      <c r="G77" s="55">
        <f t="shared" si="39"/>
        <v>197537</v>
      </c>
      <c r="I77" s="57" t="s">
        <v>312</v>
      </c>
      <c r="J77" s="56">
        <v>356322</v>
      </c>
      <c r="K77" s="56">
        <v>184126</v>
      </c>
      <c r="L77" s="57">
        <v>51.7</v>
      </c>
      <c r="M77" s="56">
        <v>15251</v>
      </c>
      <c r="N77" s="57">
        <v>4.3</v>
      </c>
      <c r="O77" s="56">
        <v>199377</v>
      </c>
      <c r="Q77" s="57" t="str">
        <f t="shared" si="43"/>
        <v>30-34</v>
      </c>
      <c r="R77" s="56">
        <f t="shared" si="44"/>
        <v>1633</v>
      </c>
      <c r="S77" s="56">
        <f t="shared" si="45"/>
        <v>207</v>
      </c>
      <c r="T77" s="56">
        <f t="shared" si="46"/>
        <v>1840</v>
      </c>
      <c r="U77" s="62">
        <f t="shared" si="47"/>
        <v>8.7204955676599374E-2</v>
      </c>
      <c r="V77" s="55">
        <f t="shared" si="50"/>
        <v>1633</v>
      </c>
      <c r="W77" s="55">
        <f t="shared" si="50"/>
        <v>207</v>
      </c>
      <c r="X77" s="35">
        <f t="shared" si="51"/>
        <v>1</v>
      </c>
      <c r="Y77" s="51" t="s">
        <v>366</v>
      </c>
      <c r="Z77" s="2">
        <v>0.7</v>
      </c>
      <c r="AA77" s="47" t="str">
        <f t="shared" si="40"/>
        <v>30-34</v>
      </c>
      <c r="AB77" s="45">
        <f t="shared" si="40"/>
        <v>356322</v>
      </c>
      <c r="AC77" s="45">
        <f t="shared" si="40"/>
        <v>184126</v>
      </c>
      <c r="AD77" s="45">
        <f t="shared" si="41"/>
        <v>15251</v>
      </c>
      <c r="AE77" s="45">
        <f t="shared" si="48"/>
        <v>168875</v>
      </c>
      <c r="AF77" s="1">
        <f t="shared" si="42"/>
        <v>1633</v>
      </c>
      <c r="AG77" s="1">
        <f t="shared" si="42"/>
        <v>207</v>
      </c>
    </row>
    <row r="78" spans="1:33" x14ac:dyDescent="0.35">
      <c r="A78" s="54" t="str">
        <f t="shared" si="49"/>
        <v>35-39</v>
      </c>
      <c r="B78" s="55">
        <f t="shared" si="49"/>
        <v>366699</v>
      </c>
      <c r="C78" s="55">
        <f t="shared" si="39"/>
        <v>200437</v>
      </c>
      <c r="D78" s="55">
        <f t="shared" si="39"/>
        <v>54.7</v>
      </c>
      <c r="E78" s="55">
        <f t="shared" si="39"/>
        <v>17000</v>
      </c>
      <c r="F78" s="55">
        <f t="shared" si="39"/>
        <v>4.5999999999999996</v>
      </c>
      <c r="G78" s="55">
        <f t="shared" si="39"/>
        <v>217437</v>
      </c>
      <c r="I78" s="54" t="s">
        <v>313</v>
      </c>
      <c r="J78" s="55">
        <v>366699</v>
      </c>
      <c r="K78" s="55">
        <v>202098</v>
      </c>
      <c r="L78" s="54">
        <v>55.1</v>
      </c>
      <c r="M78" s="55">
        <v>17227</v>
      </c>
      <c r="N78" s="54">
        <v>4.7</v>
      </c>
      <c r="O78" s="55">
        <v>219325</v>
      </c>
      <c r="Q78" s="54" t="str">
        <f t="shared" si="43"/>
        <v>35-39</v>
      </c>
      <c r="R78" s="55">
        <f t="shared" si="44"/>
        <v>1661</v>
      </c>
      <c r="S78" s="55">
        <f t="shared" si="45"/>
        <v>227</v>
      </c>
      <c r="T78" s="55">
        <f t="shared" si="46"/>
        <v>1888</v>
      </c>
      <c r="U78" s="58">
        <f t="shared" si="47"/>
        <v>8.870020292641248E-2</v>
      </c>
      <c r="V78" s="55">
        <f t="shared" si="50"/>
        <v>1661</v>
      </c>
      <c r="W78" s="55">
        <f t="shared" si="50"/>
        <v>227</v>
      </c>
      <c r="X78" s="35">
        <f t="shared" si="51"/>
        <v>1</v>
      </c>
      <c r="Y78" s="50">
        <f>C92/B92</f>
        <v>0.53046709388336311</v>
      </c>
      <c r="Z78" s="2">
        <f>Y78/Z77</f>
        <v>0.75781013411909015</v>
      </c>
      <c r="AA78" s="47" t="str">
        <f t="shared" si="40"/>
        <v>35-39</v>
      </c>
      <c r="AB78" s="45">
        <f t="shared" si="40"/>
        <v>366699</v>
      </c>
      <c r="AC78" s="45">
        <f t="shared" si="40"/>
        <v>202098</v>
      </c>
      <c r="AD78" s="45">
        <f t="shared" si="41"/>
        <v>17227</v>
      </c>
      <c r="AE78" s="45">
        <f t="shared" si="48"/>
        <v>184871</v>
      </c>
      <c r="AF78" s="1">
        <f t="shared" si="42"/>
        <v>1661</v>
      </c>
      <c r="AG78" s="1">
        <f t="shared" si="42"/>
        <v>227</v>
      </c>
    </row>
    <row r="79" spans="1:33" x14ac:dyDescent="0.35">
      <c r="A79" s="54" t="str">
        <f t="shared" si="49"/>
        <v>40-44</v>
      </c>
      <c r="B79" s="55">
        <f t="shared" si="49"/>
        <v>325544</v>
      </c>
      <c r="C79" s="55">
        <f t="shared" si="39"/>
        <v>194773</v>
      </c>
      <c r="D79" s="55">
        <f t="shared" si="39"/>
        <v>59.8</v>
      </c>
      <c r="E79" s="55">
        <f t="shared" si="39"/>
        <v>16110</v>
      </c>
      <c r="F79" s="55">
        <f t="shared" si="39"/>
        <v>4.9000000000000004</v>
      </c>
      <c r="G79" s="55">
        <f t="shared" si="39"/>
        <v>210883</v>
      </c>
      <c r="I79" s="57" t="s">
        <v>314</v>
      </c>
      <c r="J79" s="56">
        <v>325544</v>
      </c>
      <c r="K79" s="56">
        <v>196076</v>
      </c>
      <c r="L79" s="57">
        <v>60.2</v>
      </c>
      <c r="M79" s="56">
        <v>16351</v>
      </c>
      <c r="N79" s="57">
        <v>5</v>
      </c>
      <c r="O79" s="56">
        <v>212427</v>
      </c>
      <c r="Q79" s="57" t="str">
        <f t="shared" si="43"/>
        <v>40-44</v>
      </c>
      <c r="R79" s="56">
        <f t="shared" si="44"/>
        <v>1303</v>
      </c>
      <c r="S79" s="56">
        <f t="shared" si="45"/>
        <v>241</v>
      </c>
      <c r="T79" s="56">
        <f t="shared" si="46"/>
        <v>1544</v>
      </c>
      <c r="U79" s="62">
        <f t="shared" si="47"/>
        <v>6.9582398803802195E-2</v>
      </c>
      <c r="V79" s="55">
        <f t="shared" si="50"/>
        <v>1303</v>
      </c>
      <c r="W79" s="55">
        <f t="shared" si="50"/>
        <v>241</v>
      </c>
      <c r="X79" s="35">
        <f t="shared" si="51"/>
        <v>1</v>
      </c>
      <c r="Y79" s="52" t="s">
        <v>367</v>
      </c>
      <c r="Z79" s="2">
        <v>0.7</v>
      </c>
      <c r="AA79" s="47" t="str">
        <f t="shared" si="40"/>
        <v>40-44</v>
      </c>
      <c r="AB79" s="45">
        <f t="shared" si="40"/>
        <v>325544</v>
      </c>
      <c r="AC79" s="45">
        <f t="shared" si="40"/>
        <v>196076</v>
      </c>
      <c r="AD79" s="45">
        <f t="shared" si="41"/>
        <v>16351</v>
      </c>
      <c r="AE79" s="45">
        <f t="shared" si="48"/>
        <v>179725</v>
      </c>
      <c r="AF79" s="1">
        <f t="shared" si="42"/>
        <v>1303</v>
      </c>
      <c r="AG79" s="1">
        <f t="shared" si="42"/>
        <v>241</v>
      </c>
    </row>
    <row r="80" spans="1:33" x14ac:dyDescent="0.35">
      <c r="A80" s="54" t="str">
        <f t="shared" si="49"/>
        <v>45-49</v>
      </c>
      <c r="B80" s="55">
        <f t="shared" si="49"/>
        <v>291312</v>
      </c>
      <c r="C80" s="55">
        <f t="shared" si="39"/>
        <v>185564</v>
      </c>
      <c r="D80" s="55">
        <f t="shared" si="39"/>
        <v>63.7</v>
      </c>
      <c r="E80" s="55">
        <f t="shared" si="39"/>
        <v>15575</v>
      </c>
      <c r="F80" s="55">
        <f t="shared" si="39"/>
        <v>5.3</v>
      </c>
      <c r="G80" s="55">
        <f t="shared" si="39"/>
        <v>201139</v>
      </c>
      <c r="I80" s="54" t="s">
        <v>315</v>
      </c>
      <c r="J80" s="55">
        <v>291312</v>
      </c>
      <c r="K80" s="55">
        <v>186563</v>
      </c>
      <c r="L80" s="54">
        <v>64</v>
      </c>
      <c r="M80" s="55">
        <v>15782</v>
      </c>
      <c r="N80" s="54">
        <v>5.4</v>
      </c>
      <c r="O80" s="55">
        <v>202345</v>
      </c>
      <c r="Q80" s="54" t="str">
        <f t="shared" si="43"/>
        <v>45-49</v>
      </c>
      <c r="R80" s="55">
        <f t="shared" si="44"/>
        <v>999</v>
      </c>
      <c r="S80" s="55">
        <f t="shared" si="45"/>
        <v>207</v>
      </c>
      <c r="T80" s="55">
        <f t="shared" si="46"/>
        <v>1206</v>
      </c>
      <c r="U80" s="58">
        <f t="shared" si="47"/>
        <v>5.3348285805831466E-2</v>
      </c>
      <c r="V80" s="55">
        <f t="shared" si="50"/>
        <v>999</v>
      </c>
      <c r="W80" s="55">
        <f t="shared" si="50"/>
        <v>207</v>
      </c>
      <c r="X80" s="35">
        <f t="shared" si="51"/>
        <v>1</v>
      </c>
      <c r="Y80" s="50">
        <f>E92/B92</f>
        <v>8.6833146820267243E-2</v>
      </c>
      <c r="Z80" s="2">
        <f>Y80/Z79</f>
        <v>0.12404735260038179</v>
      </c>
      <c r="AA80" s="47" t="str">
        <f t="shared" si="40"/>
        <v>45-49</v>
      </c>
      <c r="AB80" s="45">
        <f t="shared" si="40"/>
        <v>291312</v>
      </c>
      <c r="AC80" s="45">
        <f t="shared" si="40"/>
        <v>186563</v>
      </c>
      <c r="AD80" s="45">
        <f t="shared" si="41"/>
        <v>15782</v>
      </c>
      <c r="AE80" s="45">
        <f t="shared" si="48"/>
        <v>170781</v>
      </c>
      <c r="AF80" s="1">
        <f t="shared" si="42"/>
        <v>999</v>
      </c>
      <c r="AG80" s="1">
        <f t="shared" si="42"/>
        <v>207</v>
      </c>
    </row>
    <row r="81" spans="1:33" x14ac:dyDescent="0.35">
      <c r="A81" s="54" t="str">
        <f t="shared" si="49"/>
        <v>50-54</v>
      </c>
      <c r="B81" s="55">
        <f t="shared" si="49"/>
        <v>262948</v>
      </c>
      <c r="C81" s="55">
        <f t="shared" si="39"/>
        <v>184454</v>
      </c>
      <c r="D81" s="55">
        <f t="shared" si="39"/>
        <v>70.099999999999994</v>
      </c>
      <c r="E81" s="55">
        <f t="shared" si="39"/>
        <v>15125</v>
      </c>
      <c r="F81" s="55">
        <f t="shared" si="39"/>
        <v>5.8</v>
      </c>
      <c r="G81" s="55">
        <f t="shared" si="39"/>
        <v>199579</v>
      </c>
      <c r="I81" s="57" t="s">
        <v>316</v>
      </c>
      <c r="J81" s="56">
        <v>262948</v>
      </c>
      <c r="K81" s="56">
        <v>185081</v>
      </c>
      <c r="L81" s="57">
        <v>70.400000000000006</v>
      </c>
      <c r="M81" s="56">
        <v>15344</v>
      </c>
      <c r="N81" s="57">
        <v>5.8</v>
      </c>
      <c r="O81" s="56">
        <v>200425</v>
      </c>
      <c r="Q81" s="57" t="str">
        <f t="shared" si="43"/>
        <v>50-54</v>
      </c>
      <c r="R81" s="56">
        <f t="shared" si="44"/>
        <v>627</v>
      </c>
      <c r="S81" s="56">
        <f t="shared" si="45"/>
        <v>219</v>
      </c>
      <c r="T81" s="56">
        <f t="shared" si="46"/>
        <v>846</v>
      </c>
      <c r="U81" s="62">
        <f t="shared" si="47"/>
        <v>3.3482858058314642E-2</v>
      </c>
      <c r="V81" s="55">
        <f t="shared" si="50"/>
        <v>627</v>
      </c>
      <c r="W81" s="55">
        <f t="shared" si="50"/>
        <v>219</v>
      </c>
      <c r="X81" s="35">
        <f t="shared" si="51"/>
        <v>1</v>
      </c>
      <c r="Z81" s="36"/>
      <c r="AA81" s="47" t="str">
        <f t="shared" si="40"/>
        <v>50-54</v>
      </c>
      <c r="AB81" s="45">
        <f t="shared" si="40"/>
        <v>262948</v>
      </c>
      <c r="AC81" s="45">
        <f t="shared" si="40"/>
        <v>185081</v>
      </c>
      <c r="AD81" s="45">
        <f t="shared" si="41"/>
        <v>15344</v>
      </c>
      <c r="AE81" s="45">
        <f t="shared" si="48"/>
        <v>169737</v>
      </c>
      <c r="AF81" s="1">
        <f t="shared" si="42"/>
        <v>627</v>
      </c>
      <c r="AG81" s="1">
        <f t="shared" si="42"/>
        <v>219</v>
      </c>
    </row>
    <row r="82" spans="1:33" x14ac:dyDescent="0.35">
      <c r="A82" s="54" t="str">
        <f t="shared" si="49"/>
        <v>55-59</v>
      </c>
      <c r="B82" s="55">
        <f t="shared" si="49"/>
        <v>285387</v>
      </c>
      <c r="C82" s="55">
        <f t="shared" si="39"/>
        <v>203632</v>
      </c>
      <c r="D82" s="55">
        <f t="shared" si="39"/>
        <v>71.400000000000006</v>
      </c>
      <c r="E82" s="55">
        <f t="shared" si="39"/>
        <v>16287</v>
      </c>
      <c r="F82" s="55">
        <f t="shared" si="39"/>
        <v>5.7</v>
      </c>
      <c r="G82" s="55">
        <f t="shared" si="39"/>
        <v>219919</v>
      </c>
      <c r="I82" s="54" t="s">
        <v>317</v>
      </c>
      <c r="J82" s="55">
        <v>285387</v>
      </c>
      <c r="K82" s="55">
        <v>204124</v>
      </c>
      <c r="L82" s="54">
        <v>71.5</v>
      </c>
      <c r="M82" s="55">
        <v>16545</v>
      </c>
      <c r="N82" s="54">
        <v>5.8</v>
      </c>
      <c r="O82" s="55">
        <v>220669</v>
      </c>
      <c r="Q82" s="54" t="str">
        <f t="shared" si="43"/>
        <v>55-59</v>
      </c>
      <c r="R82" s="55">
        <f t="shared" si="44"/>
        <v>492</v>
      </c>
      <c r="S82" s="55">
        <f t="shared" si="45"/>
        <v>258</v>
      </c>
      <c r="T82" s="55">
        <f t="shared" si="46"/>
        <v>750</v>
      </c>
      <c r="U82" s="58">
        <f t="shared" si="47"/>
        <v>2.6273630246715796E-2</v>
      </c>
      <c r="V82" s="55">
        <f t="shared" si="50"/>
        <v>492</v>
      </c>
      <c r="W82" s="55">
        <f t="shared" si="50"/>
        <v>258</v>
      </c>
      <c r="X82" s="35">
        <f t="shared" si="51"/>
        <v>1</v>
      </c>
      <c r="Y82" s="65">
        <f>I70</f>
        <v>44346</v>
      </c>
      <c r="Z82" s="36"/>
      <c r="AA82" s="47" t="str">
        <f t="shared" si="40"/>
        <v>55-59</v>
      </c>
      <c r="AB82" s="45">
        <f t="shared" si="40"/>
        <v>285387</v>
      </c>
      <c r="AC82" s="45">
        <f t="shared" si="40"/>
        <v>204124</v>
      </c>
      <c r="AD82" s="45">
        <f t="shared" si="41"/>
        <v>16545</v>
      </c>
      <c r="AE82" s="45">
        <f t="shared" si="48"/>
        <v>187579</v>
      </c>
      <c r="AF82" s="1">
        <f t="shared" si="42"/>
        <v>492</v>
      </c>
      <c r="AG82" s="1">
        <f t="shared" si="42"/>
        <v>258</v>
      </c>
    </row>
    <row r="83" spans="1:33" x14ac:dyDescent="0.35">
      <c r="A83" s="54" t="str">
        <f t="shared" si="49"/>
        <v>60-64</v>
      </c>
      <c r="B83" s="55">
        <f t="shared" si="49"/>
        <v>271707</v>
      </c>
      <c r="C83" s="55">
        <f t="shared" si="39"/>
        <v>207929</v>
      </c>
      <c r="D83" s="55">
        <f t="shared" si="39"/>
        <v>76.5</v>
      </c>
      <c r="E83" s="55">
        <f t="shared" si="39"/>
        <v>18816</v>
      </c>
      <c r="F83" s="55">
        <f t="shared" si="39"/>
        <v>6.9</v>
      </c>
      <c r="G83" s="55">
        <f t="shared" si="39"/>
        <v>226745</v>
      </c>
      <c r="I83" s="57" t="s">
        <v>318</v>
      </c>
      <c r="J83" s="56">
        <v>271707</v>
      </c>
      <c r="K83" s="56">
        <v>208260</v>
      </c>
      <c r="L83" s="57">
        <v>76.599999999999994</v>
      </c>
      <c r="M83" s="56">
        <v>19111</v>
      </c>
      <c r="N83" s="57">
        <v>7</v>
      </c>
      <c r="O83" s="56">
        <v>227371</v>
      </c>
      <c r="Q83" s="57" t="str">
        <f t="shared" si="43"/>
        <v>60-64</v>
      </c>
      <c r="R83" s="56">
        <f t="shared" si="44"/>
        <v>331</v>
      </c>
      <c r="S83" s="56">
        <f t="shared" si="45"/>
        <v>295</v>
      </c>
      <c r="T83" s="56">
        <f t="shared" si="46"/>
        <v>626</v>
      </c>
      <c r="U83" s="62">
        <f t="shared" si="47"/>
        <v>1.7675958560290504E-2</v>
      </c>
      <c r="V83" s="55">
        <f t="shared" si="50"/>
        <v>331</v>
      </c>
      <c r="W83" s="55">
        <f t="shared" si="50"/>
        <v>295</v>
      </c>
      <c r="X83" s="35">
        <f t="shared" si="51"/>
        <v>1</v>
      </c>
      <c r="Y83" s="49" t="s">
        <v>365</v>
      </c>
      <c r="Z83" s="36"/>
      <c r="AA83" s="47" t="str">
        <f t="shared" si="40"/>
        <v>60-64</v>
      </c>
      <c r="AB83" s="45">
        <f t="shared" si="40"/>
        <v>271707</v>
      </c>
      <c r="AC83" s="45">
        <f t="shared" si="40"/>
        <v>208260</v>
      </c>
      <c r="AD83" s="45">
        <f t="shared" si="41"/>
        <v>19111</v>
      </c>
      <c r="AE83" s="45">
        <f t="shared" si="48"/>
        <v>189149</v>
      </c>
      <c r="AF83" s="1">
        <f t="shared" si="42"/>
        <v>331</v>
      </c>
      <c r="AG83" s="1">
        <f t="shared" si="42"/>
        <v>295</v>
      </c>
    </row>
    <row r="84" spans="1:33" x14ac:dyDescent="0.35">
      <c r="A84" s="54" t="str">
        <f t="shared" si="49"/>
        <v>65-69</v>
      </c>
      <c r="B84" s="55">
        <f t="shared" si="49"/>
        <v>217596</v>
      </c>
      <c r="C84" s="55">
        <f t="shared" si="39"/>
        <v>178870</v>
      </c>
      <c r="D84" s="55">
        <f t="shared" si="39"/>
        <v>82.2</v>
      </c>
      <c r="E84" s="55">
        <f t="shared" si="39"/>
        <v>25509</v>
      </c>
      <c r="F84" s="55">
        <f t="shared" si="39"/>
        <v>11.7</v>
      </c>
      <c r="G84" s="55">
        <f t="shared" si="39"/>
        <v>204379</v>
      </c>
      <c r="I84" s="54" t="s">
        <v>319</v>
      </c>
      <c r="J84" s="55">
        <v>217596</v>
      </c>
      <c r="K84" s="55">
        <v>179009</v>
      </c>
      <c r="L84" s="54">
        <v>82.3</v>
      </c>
      <c r="M84" s="55">
        <v>26024</v>
      </c>
      <c r="N84" s="54">
        <v>12</v>
      </c>
      <c r="O84" s="55">
        <v>205033</v>
      </c>
      <c r="Q84" s="54" t="str">
        <f t="shared" si="43"/>
        <v>65-69</v>
      </c>
      <c r="R84" s="55">
        <f t="shared" si="44"/>
        <v>139</v>
      </c>
      <c r="S84" s="55">
        <f t="shared" si="45"/>
        <v>515</v>
      </c>
      <c r="T84" s="55">
        <f t="shared" si="46"/>
        <v>654</v>
      </c>
      <c r="U84" s="58">
        <f t="shared" si="47"/>
        <v>7.4228345615721461E-3</v>
      </c>
      <c r="V84" s="55">
        <f t="shared" si="50"/>
        <v>139</v>
      </c>
      <c r="W84" s="55">
        <f t="shared" si="50"/>
        <v>515</v>
      </c>
      <c r="X84" s="35">
        <f t="shared" si="51"/>
        <v>1</v>
      </c>
      <c r="Y84" s="51" t="s">
        <v>366</v>
      </c>
      <c r="Z84" s="2">
        <v>0.7</v>
      </c>
      <c r="AA84" s="47" t="str">
        <f t="shared" si="40"/>
        <v>65-69</v>
      </c>
      <c r="AB84" s="45">
        <f t="shared" si="40"/>
        <v>217596</v>
      </c>
      <c r="AC84" s="45">
        <f t="shared" si="40"/>
        <v>179009</v>
      </c>
      <c r="AD84" s="45">
        <f t="shared" si="41"/>
        <v>26024</v>
      </c>
      <c r="AE84" s="45">
        <f t="shared" si="48"/>
        <v>152985</v>
      </c>
      <c r="AF84" s="1">
        <f t="shared" si="42"/>
        <v>139</v>
      </c>
      <c r="AG84" s="1">
        <f t="shared" si="42"/>
        <v>515</v>
      </c>
    </row>
    <row r="85" spans="1:33" x14ac:dyDescent="0.35">
      <c r="A85" s="54" t="str">
        <f t="shared" si="49"/>
        <v>70-74</v>
      </c>
      <c r="B85" s="55">
        <f t="shared" si="49"/>
        <v>166506</v>
      </c>
      <c r="C85" s="55">
        <f t="shared" si="39"/>
        <v>138794</v>
      </c>
      <c r="D85" s="55">
        <f t="shared" si="39"/>
        <v>83.4</v>
      </c>
      <c r="E85" s="55">
        <f t="shared" si="39"/>
        <v>35736</v>
      </c>
      <c r="F85" s="55">
        <f t="shared" si="39"/>
        <v>21.5</v>
      </c>
      <c r="G85" s="55">
        <f t="shared" si="39"/>
        <v>174530</v>
      </c>
      <c r="I85" s="57" t="s">
        <v>320</v>
      </c>
      <c r="J85" s="56">
        <v>166506</v>
      </c>
      <c r="K85" s="56">
        <v>138872</v>
      </c>
      <c r="L85" s="57">
        <v>83.4</v>
      </c>
      <c r="M85" s="56">
        <v>36174</v>
      </c>
      <c r="N85" s="57">
        <v>21.7</v>
      </c>
      <c r="O85" s="56">
        <v>175046</v>
      </c>
      <c r="Q85" s="57" t="str">
        <f t="shared" si="43"/>
        <v>70-74</v>
      </c>
      <c r="R85" s="56">
        <f t="shared" si="44"/>
        <v>78</v>
      </c>
      <c r="S85" s="56">
        <f t="shared" si="45"/>
        <v>438</v>
      </c>
      <c r="T85" s="56">
        <f t="shared" si="46"/>
        <v>516</v>
      </c>
      <c r="U85" s="62">
        <f t="shared" si="47"/>
        <v>4.1653316244793332E-3</v>
      </c>
      <c r="V85" s="55">
        <f t="shared" si="50"/>
        <v>78</v>
      </c>
      <c r="W85" s="55">
        <f t="shared" si="50"/>
        <v>438</v>
      </c>
      <c r="X85" s="35">
        <f t="shared" si="51"/>
        <v>1</v>
      </c>
      <c r="Y85" s="50">
        <f>K91/J91</f>
        <v>0.62788098327755681</v>
      </c>
      <c r="Z85" s="2">
        <f>Y85/Z84</f>
        <v>0.89697283325365262</v>
      </c>
      <c r="AA85" s="48" t="str">
        <f t="shared" si="40"/>
        <v>70-74</v>
      </c>
      <c r="AB85" s="45">
        <f t="shared" si="40"/>
        <v>166506</v>
      </c>
      <c r="AC85" s="45">
        <f t="shared" si="40"/>
        <v>138872</v>
      </c>
      <c r="AD85" s="45">
        <f t="shared" si="41"/>
        <v>36174</v>
      </c>
      <c r="AE85" s="46">
        <f t="shared" si="48"/>
        <v>102698</v>
      </c>
      <c r="AF85" s="1">
        <f t="shared" si="42"/>
        <v>78</v>
      </c>
      <c r="AG85" s="1">
        <f t="shared" si="42"/>
        <v>438</v>
      </c>
    </row>
    <row r="86" spans="1:33" x14ac:dyDescent="0.35">
      <c r="A86" s="54" t="str">
        <f t="shared" si="49"/>
        <v>75-79</v>
      </c>
      <c r="B86" s="55">
        <f t="shared" si="49"/>
        <v>107003</v>
      </c>
      <c r="C86" s="55">
        <f t="shared" si="39"/>
        <v>90807</v>
      </c>
      <c r="D86" s="55">
        <f t="shared" si="39"/>
        <v>84.9</v>
      </c>
      <c r="E86" s="55">
        <f t="shared" si="39"/>
        <v>76107</v>
      </c>
      <c r="F86" s="55">
        <f t="shared" si="39"/>
        <v>71.099999999999994</v>
      </c>
      <c r="G86" s="55">
        <f t="shared" si="39"/>
        <v>166914</v>
      </c>
      <c r="I86" s="54" t="s">
        <v>321</v>
      </c>
      <c r="J86" s="55">
        <v>107003</v>
      </c>
      <c r="K86" s="55">
        <v>90836</v>
      </c>
      <c r="L86" s="54">
        <v>84.9</v>
      </c>
      <c r="M86" s="55">
        <v>76140</v>
      </c>
      <c r="N86" s="54">
        <v>71.2</v>
      </c>
      <c r="O86" s="55">
        <v>166976</v>
      </c>
      <c r="Q86" s="54" t="str">
        <f t="shared" si="43"/>
        <v>75-79</v>
      </c>
      <c r="R86" s="55">
        <f t="shared" si="44"/>
        <v>29</v>
      </c>
      <c r="S86" s="55">
        <f t="shared" si="45"/>
        <v>33</v>
      </c>
      <c r="T86" s="55">
        <f t="shared" si="46"/>
        <v>62</v>
      </c>
      <c r="U86" s="58">
        <f t="shared" si="47"/>
        <v>1.5486489373064188E-3</v>
      </c>
      <c r="V86" s="55">
        <f t="shared" si="50"/>
        <v>29</v>
      </c>
      <c r="W86" s="55">
        <f t="shared" si="50"/>
        <v>33</v>
      </c>
      <c r="X86" s="35">
        <f t="shared" si="51"/>
        <v>1</v>
      </c>
      <c r="Y86" s="52" t="s">
        <v>367</v>
      </c>
      <c r="Z86" s="2">
        <v>0.7</v>
      </c>
      <c r="AA86" s="48" t="str">
        <f t="shared" si="40"/>
        <v>75-79</v>
      </c>
      <c r="AB86" s="45">
        <f t="shared" si="40"/>
        <v>107003</v>
      </c>
      <c r="AC86" s="45">
        <f t="shared" si="40"/>
        <v>90836</v>
      </c>
      <c r="AD86" s="45">
        <f t="shared" si="41"/>
        <v>76140</v>
      </c>
      <c r="AE86" s="46">
        <f t="shared" si="48"/>
        <v>14696</v>
      </c>
      <c r="AF86" s="1">
        <f t="shared" si="42"/>
        <v>29</v>
      </c>
      <c r="AG86" s="1">
        <f t="shared" si="42"/>
        <v>33</v>
      </c>
    </row>
    <row r="87" spans="1:33" x14ac:dyDescent="0.35">
      <c r="A87" s="54" t="str">
        <f t="shared" si="49"/>
        <v>80-84</v>
      </c>
      <c r="B87" s="55">
        <f t="shared" si="49"/>
        <v>69877</v>
      </c>
      <c r="C87" s="55">
        <f t="shared" si="49"/>
        <v>60549</v>
      </c>
      <c r="D87" s="55">
        <f t="shared" si="49"/>
        <v>86.7</v>
      </c>
      <c r="E87" s="55">
        <f t="shared" si="49"/>
        <v>51863</v>
      </c>
      <c r="F87" s="55">
        <f t="shared" si="49"/>
        <v>74.2</v>
      </c>
      <c r="G87" s="55">
        <f t="shared" si="49"/>
        <v>112412</v>
      </c>
      <c r="I87" s="57" t="s">
        <v>322</v>
      </c>
      <c r="J87" s="56">
        <v>69877</v>
      </c>
      <c r="K87" s="56">
        <v>60567</v>
      </c>
      <c r="L87" s="57">
        <v>86.7</v>
      </c>
      <c r="M87" s="56">
        <v>51889</v>
      </c>
      <c r="N87" s="57">
        <v>74.3</v>
      </c>
      <c r="O87" s="56">
        <v>112456</v>
      </c>
      <c r="Q87" s="57" t="str">
        <f t="shared" si="43"/>
        <v>80-84</v>
      </c>
      <c r="R87" s="56">
        <f t="shared" si="44"/>
        <v>18</v>
      </c>
      <c r="S87" s="56">
        <f t="shared" si="45"/>
        <v>26</v>
      </c>
      <c r="T87" s="56">
        <f t="shared" si="46"/>
        <v>44</v>
      </c>
      <c r="U87" s="62">
        <f t="shared" si="47"/>
        <v>9.6123037487984622E-4</v>
      </c>
      <c r="V87" s="55">
        <f t="shared" si="50"/>
        <v>18</v>
      </c>
      <c r="W87" s="55">
        <f t="shared" si="50"/>
        <v>26</v>
      </c>
      <c r="X87" s="35">
        <f t="shared" si="51"/>
        <v>1</v>
      </c>
      <c r="Y87" s="50">
        <f>M91/J91</f>
        <v>0.1027552891359283</v>
      </c>
      <c r="Z87" s="2">
        <f>Y87/Z86</f>
        <v>0.14679327019418328</v>
      </c>
      <c r="AA87" s="48" t="str">
        <f t="shared" si="40"/>
        <v>80-84</v>
      </c>
      <c r="AB87" s="45">
        <f t="shared" si="40"/>
        <v>69877</v>
      </c>
      <c r="AC87" s="45">
        <f t="shared" si="40"/>
        <v>60567</v>
      </c>
      <c r="AD87" s="45">
        <f t="shared" si="41"/>
        <v>51889</v>
      </c>
      <c r="AE87" s="46">
        <f t="shared" si="48"/>
        <v>8678</v>
      </c>
      <c r="AF87" s="1">
        <f t="shared" si="42"/>
        <v>18</v>
      </c>
      <c r="AG87" s="1">
        <f t="shared" si="42"/>
        <v>26</v>
      </c>
    </row>
    <row r="88" spans="1:33" x14ac:dyDescent="0.35">
      <c r="A88" s="54" t="str">
        <f t="shared" si="49"/>
        <v>85-89</v>
      </c>
      <c r="B88" s="55">
        <f t="shared" si="49"/>
        <v>44852</v>
      </c>
      <c r="C88" s="55">
        <f t="shared" si="49"/>
        <v>38869</v>
      </c>
      <c r="D88" s="55">
        <f t="shared" si="49"/>
        <v>86.7</v>
      </c>
      <c r="E88" s="55">
        <f t="shared" si="49"/>
        <v>33975</v>
      </c>
      <c r="F88" s="55">
        <f t="shared" si="49"/>
        <v>75.7</v>
      </c>
      <c r="G88" s="55">
        <f t="shared" si="49"/>
        <v>72844</v>
      </c>
      <c r="I88" s="54" t="s">
        <v>323</v>
      </c>
      <c r="J88" s="55">
        <v>44852</v>
      </c>
      <c r="K88" s="55">
        <v>38877</v>
      </c>
      <c r="L88" s="54">
        <v>86.7</v>
      </c>
      <c r="M88" s="55">
        <v>33986</v>
      </c>
      <c r="N88" s="54">
        <v>75.8</v>
      </c>
      <c r="O88" s="55">
        <v>72863</v>
      </c>
      <c r="Q88" s="54" t="str">
        <f t="shared" si="43"/>
        <v>85-89</v>
      </c>
      <c r="R88" s="55">
        <f t="shared" si="44"/>
        <v>8</v>
      </c>
      <c r="S88" s="55">
        <f t="shared" si="45"/>
        <v>11</v>
      </c>
      <c r="T88" s="55">
        <f t="shared" si="46"/>
        <v>19</v>
      </c>
      <c r="U88" s="58">
        <f t="shared" si="47"/>
        <v>4.272134999465983E-4</v>
      </c>
      <c r="V88" s="55">
        <f t="shared" si="50"/>
        <v>8</v>
      </c>
      <c r="W88" s="55">
        <f t="shared" si="50"/>
        <v>11</v>
      </c>
      <c r="X88" s="35">
        <f t="shared" si="51"/>
        <v>1</v>
      </c>
      <c r="Y88" s="49" t="s">
        <v>362</v>
      </c>
      <c r="AA88" s="48" t="str">
        <f t="shared" si="40"/>
        <v>85-89</v>
      </c>
      <c r="AB88" s="45">
        <f t="shared" si="40"/>
        <v>44852</v>
      </c>
      <c r="AC88" s="45">
        <f t="shared" si="40"/>
        <v>38877</v>
      </c>
      <c r="AD88" s="45">
        <f t="shared" si="41"/>
        <v>33986</v>
      </c>
      <c r="AE88" s="46">
        <f t="shared" si="48"/>
        <v>4891</v>
      </c>
      <c r="AF88" s="1">
        <f t="shared" si="42"/>
        <v>8</v>
      </c>
      <c r="AG88" s="1">
        <f t="shared" si="42"/>
        <v>11</v>
      </c>
    </row>
    <row r="89" spans="1:33" x14ac:dyDescent="0.35">
      <c r="A89" s="54" t="str">
        <f t="shared" si="49"/>
        <v>90+</v>
      </c>
      <c r="B89" s="55">
        <f t="shared" si="49"/>
        <v>28637</v>
      </c>
      <c r="C89" s="55">
        <f t="shared" si="49"/>
        <v>24829</v>
      </c>
      <c r="D89" s="55">
        <f t="shared" si="49"/>
        <v>86.7</v>
      </c>
      <c r="E89" s="55">
        <f t="shared" si="49"/>
        <v>22183</v>
      </c>
      <c r="F89" s="55">
        <f t="shared" si="49"/>
        <v>77.5</v>
      </c>
      <c r="G89" s="55">
        <f t="shared" si="49"/>
        <v>47012</v>
      </c>
      <c r="I89" s="57" t="s">
        <v>324</v>
      </c>
      <c r="J89" s="56">
        <v>28637</v>
      </c>
      <c r="K89" s="56">
        <v>24832</v>
      </c>
      <c r="L89" s="57">
        <v>86.7</v>
      </c>
      <c r="M89" s="56">
        <v>22189</v>
      </c>
      <c r="N89" s="57">
        <v>77.5</v>
      </c>
      <c r="O89" s="56">
        <v>47021</v>
      </c>
      <c r="Q89" s="57" t="str">
        <f t="shared" si="43"/>
        <v>90+</v>
      </c>
      <c r="R89" s="56">
        <f t="shared" si="44"/>
        <v>3</v>
      </c>
      <c r="S89" s="56">
        <f t="shared" si="45"/>
        <v>6</v>
      </c>
      <c r="T89" s="56">
        <f t="shared" si="46"/>
        <v>9</v>
      </c>
      <c r="U89" s="62">
        <f t="shared" si="47"/>
        <v>1.6020506247997436E-4</v>
      </c>
      <c r="V89" s="55">
        <f t="shared" si="50"/>
        <v>3</v>
      </c>
      <c r="W89" s="55">
        <f t="shared" si="50"/>
        <v>6</v>
      </c>
      <c r="X89" s="35">
        <f t="shared" si="51"/>
        <v>1</v>
      </c>
      <c r="Y89" s="51" t="s">
        <v>366</v>
      </c>
      <c r="Z89" s="2">
        <v>0.7</v>
      </c>
      <c r="AA89" s="48" t="str">
        <f t="shared" si="40"/>
        <v>90+</v>
      </c>
      <c r="AB89" s="45">
        <f t="shared" si="40"/>
        <v>28637</v>
      </c>
      <c r="AC89" s="45">
        <f t="shared" si="40"/>
        <v>24832</v>
      </c>
      <c r="AD89" s="45">
        <f t="shared" si="41"/>
        <v>22189</v>
      </c>
      <c r="AE89" s="46">
        <f t="shared" si="48"/>
        <v>2643</v>
      </c>
      <c r="AF89" s="1">
        <f t="shared" si="42"/>
        <v>3</v>
      </c>
      <c r="AG89" s="1">
        <f t="shared" si="42"/>
        <v>6</v>
      </c>
    </row>
    <row r="90" spans="1:33" x14ac:dyDescent="0.35">
      <c r="A90" s="54" t="str">
        <f t="shared" si="49"/>
        <v>Unknown</v>
      </c>
      <c r="B90" s="55" t="str">
        <f t="shared" si="49"/>
        <v>NA</v>
      </c>
      <c r="C90" s="55">
        <f t="shared" si="49"/>
        <v>24054</v>
      </c>
      <c r="D90" s="55" t="str">
        <f t="shared" si="49"/>
        <v>NA</v>
      </c>
      <c r="E90" s="55">
        <f t="shared" si="49"/>
        <v>8564</v>
      </c>
      <c r="F90" s="55" t="str">
        <f t="shared" si="49"/>
        <v>NA</v>
      </c>
      <c r="G90" s="55">
        <f t="shared" si="49"/>
        <v>32618</v>
      </c>
      <c r="I90" s="54" t="s">
        <v>325</v>
      </c>
      <c r="J90" s="54" t="s">
        <v>326</v>
      </c>
      <c r="K90" s="55">
        <v>24401</v>
      </c>
      <c r="L90" s="54" t="s">
        <v>326</v>
      </c>
      <c r="M90" s="55">
        <v>8536</v>
      </c>
      <c r="N90" s="54" t="s">
        <v>326</v>
      </c>
      <c r="O90" s="55">
        <v>32937</v>
      </c>
      <c r="Q90" s="54" t="str">
        <f t="shared" si="43"/>
        <v>Unknown</v>
      </c>
      <c r="R90" s="54">
        <f t="shared" si="44"/>
        <v>347</v>
      </c>
      <c r="S90" s="54">
        <f t="shared" si="45"/>
        <v>-28</v>
      </c>
      <c r="T90" s="54">
        <f t="shared" si="46"/>
        <v>319</v>
      </c>
      <c r="U90" s="58">
        <f t="shared" si="47"/>
        <v>1.8530385560183701E-2</v>
      </c>
      <c r="V90" s="55">
        <f t="shared" si="50"/>
        <v>347</v>
      </c>
      <c r="W90" s="55">
        <f t="shared" si="50"/>
        <v>-28</v>
      </c>
      <c r="X90" s="35">
        <f t="shared" si="51"/>
        <v>1</v>
      </c>
      <c r="Y90" s="50">
        <f>K92/J92</f>
        <v>0.53465575309860347</v>
      </c>
      <c r="Z90" s="2">
        <f>Y90/Z89</f>
        <v>0.76379393299800502</v>
      </c>
      <c r="AA90" s="47" t="str">
        <f t="shared" si="40"/>
        <v>Unknown</v>
      </c>
      <c r="AB90" s="45" t="str">
        <f t="shared" si="40"/>
        <v>NA</v>
      </c>
      <c r="AC90" s="45">
        <f t="shared" si="40"/>
        <v>24401</v>
      </c>
      <c r="AD90" s="45">
        <f t="shared" si="41"/>
        <v>8536</v>
      </c>
      <c r="AE90" s="45">
        <f t="shared" si="48"/>
        <v>15865</v>
      </c>
      <c r="AF90" s="1">
        <f t="shared" si="42"/>
        <v>347</v>
      </c>
      <c r="AG90" s="1">
        <f t="shared" si="42"/>
        <v>-28</v>
      </c>
    </row>
    <row r="91" spans="1:33" x14ac:dyDescent="0.35">
      <c r="A91" s="54" t="str">
        <f t="shared" si="49"/>
        <v>12+</v>
      </c>
      <c r="B91" s="55">
        <f t="shared" si="49"/>
        <v>3806860</v>
      </c>
      <c r="C91" s="55">
        <f t="shared" si="49"/>
        <v>2371529</v>
      </c>
      <c r="D91" s="55">
        <f t="shared" si="49"/>
        <v>62.3</v>
      </c>
      <c r="E91" s="55">
        <f t="shared" si="49"/>
        <v>388200</v>
      </c>
      <c r="F91" s="55">
        <f t="shared" si="49"/>
        <v>10.199999999999999</v>
      </c>
      <c r="G91" s="55">
        <f t="shared" si="49"/>
        <v>2759729</v>
      </c>
      <c r="I91" s="57" t="s">
        <v>327</v>
      </c>
      <c r="J91" s="56">
        <v>3806860</v>
      </c>
      <c r="K91" s="56">
        <v>2390255</v>
      </c>
      <c r="L91" s="57">
        <v>62.8</v>
      </c>
      <c r="M91" s="56">
        <v>391175</v>
      </c>
      <c r="N91" s="57">
        <v>10.3</v>
      </c>
      <c r="O91" s="56">
        <v>2781430</v>
      </c>
      <c r="Q91" s="57" t="str">
        <f t="shared" si="43"/>
        <v>12+</v>
      </c>
      <c r="R91" s="60">
        <f>K91-C91</f>
        <v>18726</v>
      </c>
      <c r="S91" s="60">
        <f t="shared" si="45"/>
        <v>2975</v>
      </c>
      <c r="T91" s="63">
        <f t="shared" si="46"/>
        <v>21701</v>
      </c>
      <c r="U91" s="62">
        <f t="shared" si="47"/>
        <v>1</v>
      </c>
      <c r="V91" s="60">
        <f t="shared" si="50"/>
        <v>18726</v>
      </c>
      <c r="W91" s="60">
        <f t="shared" si="50"/>
        <v>2975</v>
      </c>
      <c r="X91" s="35">
        <f t="shared" si="51"/>
        <v>1</v>
      </c>
      <c r="Y91" s="52" t="s">
        <v>367</v>
      </c>
      <c r="Z91" s="2">
        <v>0.7</v>
      </c>
      <c r="AC91" s="38"/>
    </row>
    <row r="92" spans="1:33" x14ac:dyDescent="0.35">
      <c r="A92" s="54" t="str">
        <f t="shared" si="49"/>
        <v>ALL</v>
      </c>
      <c r="B92" s="55">
        <f t="shared" si="49"/>
        <v>4470643</v>
      </c>
      <c r="C92" s="55">
        <f t="shared" si="49"/>
        <v>2371529</v>
      </c>
      <c r="D92" s="55">
        <f t="shared" si="49"/>
        <v>53</v>
      </c>
      <c r="E92" s="55">
        <f t="shared" si="49"/>
        <v>388200</v>
      </c>
      <c r="F92" s="55">
        <f t="shared" si="49"/>
        <v>8.6999999999999993</v>
      </c>
      <c r="G92" s="55">
        <f t="shared" si="49"/>
        <v>2759729</v>
      </c>
      <c r="I92" s="54" t="s">
        <v>328</v>
      </c>
      <c r="J92" s="55">
        <v>4470643</v>
      </c>
      <c r="K92" s="55">
        <v>2390255</v>
      </c>
      <c r="L92" s="54">
        <v>53.5</v>
      </c>
      <c r="M92" s="55">
        <v>391175</v>
      </c>
      <c r="N92" s="54">
        <v>8.6999999999999993</v>
      </c>
      <c r="O92" s="55">
        <v>2781430</v>
      </c>
      <c r="Q92" s="54" t="str">
        <f t="shared" si="43"/>
        <v>ALL</v>
      </c>
      <c r="R92" s="60">
        <f t="shared" ref="R92" si="52">K92-C92</f>
        <v>18726</v>
      </c>
      <c r="S92" s="60">
        <f t="shared" si="45"/>
        <v>2975</v>
      </c>
      <c r="T92" s="63">
        <f t="shared" si="46"/>
        <v>21701</v>
      </c>
      <c r="U92" s="58">
        <f t="shared" si="47"/>
        <v>1</v>
      </c>
      <c r="V92" s="60">
        <f t="shared" si="50"/>
        <v>18726</v>
      </c>
      <c r="W92" s="60">
        <f t="shared" si="50"/>
        <v>2975</v>
      </c>
      <c r="X92" s="35">
        <f t="shared" si="51"/>
        <v>1</v>
      </c>
      <c r="Y92" s="50">
        <f>M92/J92</f>
        <v>8.7498599194791443E-2</v>
      </c>
      <c r="Z92" s="2">
        <f>Y92/Z91</f>
        <v>0.12499799884970207</v>
      </c>
      <c r="AC92" s="2">
        <f>R91/K91</f>
        <v>7.8343105651907437E-3</v>
      </c>
      <c r="AD92" s="2">
        <f>S91/M91</f>
        <v>7.6052917492171026E-3</v>
      </c>
      <c r="AE92" s="2">
        <f>T91/O91</f>
        <v>7.8021017965578853E-3</v>
      </c>
    </row>
    <row r="93" spans="1:33" x14ac:dyDescent="0.35">
      <c r="A93" s="110">
        <f>I70</f>
        <v>44346</v>
      </c>
      <c r="B93" s="110"/>
      <c r="C93" s="110"/>
      <c r="D93" s="110"/>
      <c r="E93" s="110"/>
      <c r="F93" s="110"/>
      <c r="G93" s="110"/>
      <c r="I93" s="110">
        <v>44349</v>
      </c>
      <c r="J93" s="110"/>
      <c r="K93" s="110"/>
      <c r="L93" s="110"/>
      <c r="M93" s="110"/>
      <c r="N93" s="110"/>
      <c r="O93" s="110"/>
      <c r="Q93" s="113" t="str">
        <f>"Change " &amp; TEXT(A93,"DDDD MMM DD, YYYY") &amp; " -  " &amp;TEXT(I93,"DDDD MMM DD, YYYY")</f>
        <v>Change Sunday May 30, 2021 -  Wednesday Jun 02, 2021</v>
      </c>
      <c r="R93" s="113"/>
      <c r="S93" s="113"/>
      <c r="T93" s="113"/>
      <c r="U93" s="113"/>
      <c r="V93" s="113"/>
      <c r="W93" s="113"/>
      <c r="Y93" s="65">
        <f>A93</f>
        <v>44346</v>
      </c>
    </row>
    <row r="94" spans="1:33" ht="29.5" customHeight="1" x14ac:dyDescent="0.35">
      <c r="A94" s="53" t="str">
        <f>I71</f>
        <v>Age group</v>
      </c>
      <c r="B94" s="53" t="str">
        <f t="shared" ref="B94:G109" si="53">J71</f>
        <v>Population</v>
      </c>
      <c r="C94" s="53" t="str">
        <f t="shared" si="53"/>
        <v>Dose 1</v>
      </c>
      <c r="D94" s="53" t="str">
        <f t="shared" si="53"/>
        <v>% of population with at least 1 dose</v>
      </c>
      <c r="E94" s="53" t="str">
        <f t="shared" si="53"/>
        <v>Dose 2</v>
      </c>
      <c r="F94" s="53" t="str">
        <f t="shared" si="53"/>
        <v>% of population fully vaccinated</v>
      </c>
      <c r="G94" s="53" t="str">
        <f t="shared" si="53"/>
        <v>Total administered</v>
      </c>
      <c r="I94" s="53" t="s">
        <v>305</v>
      </c>
      <c r="J94" s="53" t="s">
        <v>2</v>
      </c>
      <c r="K94" s="53" t="s">
        <v>302</v>
      </c>
      <c r="L94" s="53" t="s">
        <v>306</v>
      </c>
      <c r="M94" s="53" t="s">
        <v>303</v>
      </c>
      <c r="N94" s="53" t="s">
        <v>307</v>
      </c>
      <c r="O94" s="53" t="s">
        <v>304</v>
      </c>
      <c r="Q94" s="53" t="s">
        <v>305</v>
      </c>
      <c r="R94" s="53" t="s">
        <v>302</v>
      </c>
      <c r="S94" s="53" t="s">
        <v>303</v>
      </c>
      <c r="T94" s="53" t="s">
        <v>304</v>
      </c>
      <c r="U94" s="53" t="s">
        <v>335</v>
      </c>
      <c r="V94" s="53" t="s">
        <v>336</v>
      </c>
      <c r="W94" s="53" t="s">
        <v>337</v>
      </c>
      <c r="Y94" s="49" t="s">
        <v>365</v>
      </c>
      <c r="Z94" s="64"/>
      <c r="AA94" s="47" t="str">
        <f t="shared" ref="AA94:AC113" si="54">I94</f>
        <v>Age group</v>
      </c>
      <c r="AB94" s="47" t="str">
        <f t="shared" si="54"/>
        <v>Population</v>
      </c>
      <c r="AC94" s="47" t="str">
        <f t="shared" si="54"/>
        <v>Dose 1</v>
      </c>
      <c r="AD94" s="47" t="str">
        <f t="shared" ref="AD94:AD113" si="55">M94</f>
        <v>Dose 2</v>
      </c>
      <c r="AE94" s="47" t="s">
        <v>334</v>
      </c>
      <c r="AF94" s="47" t="str">
        <f t="shared" ref="AF94:AG113" si="56">R94</f>
        <v>Dose 1</v>
      </c>
      <c r="AG94" s="47" t="str">
        <f t="shared" si="56"/>
        <v>Dose 2</v>
      </c>
    </row>
    <row r="95" spans="1:33" x14ac:dyDescent="0.35">
      <c r="A95" s="54" t="str">
        <f>I72</f>
        <v>00-11</v>
      </c>
      <c r="B95" s="55">
        <f>J72</f>
        <v>663783</v>
      </c>
      <c r="C95" s="55">
        <f t="shared" si="53"/>
        <v>0</v>
      </c>
      <c r="D95" s="55">
        <f t="shared" si="53"/>
        <v>0</v>
      </c>
      <c r="E95" s="55">
        <f t="shared" si="53"/>
        <v>0</v>
      </c>
      <c r="F95" s="55">
        <f t="shared" si="53"/>
        <v>0</v>
      </c>
      <c r="G95" s="55">
        <f t="shared" si="53"/>
        <v>0</v>
      </c>
      <c r="I95" s="54" t="s">
        <v>308</v>
      </c>
      <c r="J95" s="55">
        <v>663783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Q95" s="54" t="str">
        <f t="shared" ref="Q95:Q115" si="57">A95</f>
        <v>00-11</v>
      </c>
      <c r="R95" s="55">
        <f t="shared" ref="R95:R113" si="58">K95-C95</f>
        <v>0</v>
      </c>
      <c r="S95" s="55">
        <f t="shared" ref="S95:S115" si="59">M95-E95</f>
        <v>0</v>
      </c>
      <c r="T95" s="55">
        <f t="shared" ref="T95:T115" si="60">O95-G95</f>
        <v>0</v>
      </c>
      <c r="U95" s="58">
        <f t="shared" ref="U95:U115" si="61">R95/R$115</f>
        <v>0</v>
      </c>
      <c r="V95" s="55">
        <f>R95/$X95</f>
        <v>0</v>
      </c>
      <c r="W95" s="55">
        <f>S95/$X95</f>
        <v>0</v>
      </c>
      <c r="X95" s="35">
        <f>IF(DATEDIF(A93,I93,"D")&lt;1,1,DATEDIF(A93,I93,"D"))</f>
        <v>3</v>
      </c>
      <c r="Y95" s="51" t="s">
        <v>366</v>
      </c>
      <c r="Z95" s="2">
        <v>0.7</v>
      </c>
      <c r="AA95" s="47" t="str">
        <f t="shared" si="54"/>
        <v>00-11</v>
      </c>
      <c r="AB95" s="45">
        <f t="shared" si="54"/>
        <v>663783</v>
      </c>
      <c r="AC95" s="45">
        <f t="shared" si="54"/>
        <v>0</v>
      </c>
      <c r="AD95" s="45">
        <f t="shared" si="55"/>
        <v>0</v>
      </c>
      <c r="AE95" s="45">
        <f t="shared" ref="AE95:AE113" si="62">AC95-AD95</f>
        <v>0</v>
      </c>
      <c r="AF95" s="1">
        <f t="shared" si="56"/>
        <v>0</v>
      </c>
      <c r="AG95" s="1">
        <f t="shared" si="56"/>
        <v>0</v>
      </c>
    </row>
    <row r="96" spans="1:33" x14ac:dyDescent="0.35">
      <c r="A96" s="54" t="str">
        <f t="shared" ref="A96:G115" si="63">I73</f>
        <v>12-14</v>
      </c>
      <c r="B96" s="55">
        <f t="shared" si="63"/>
        <v>166087</v>
      </c>
      <c r="C96" s="60">
        <f t="shared" si="53"/>
        <v>68465</v>
      </c>
      <c r="D96" s="55">
        <f t="shared" si="53"/>
        <v>41.2</v>
      </c>
      <c r="E96" s="60">
        <f t="shared" si="53"/>
        <v>79</v>
      </c>
      <c r="F96" s="55">
        <f t="shared" si="53"/>
        <v>0</v>
      </c>
      <c r="G96" s="55">
        <f t="shared" si="53"/>
        <v>68544</v>
      </c>
      <c r="I96" s="70" t="s">
        <v>329</v>
      </c>
      <c r="J96" s="60">
        <v>166087</v>
      </c>
      <c r="K96" s="60">
        <v>75399</v>
      </c>
      <c r="L96" s="69">
        <v>45.4</v>
      </c>
      <c r="M96" s="69">
        <v>122</v>
      </c>
      <c r="N96" s="69">
        <v>0.1</v>
      </c>
      <c r="O96" s="60">
        <v>75521</v>
      </c>
      <c r="Q96" s="59" t="str">
        <f t="shared" si="57"/>
        <v>12-14</v>
      </c>
      <c r="R96" s="60">
        <f t="shared" si="58"/>
        <v>6934</v>
      </c>
      <c r="S96" s="60">
        <f t="shared" si="59"/>
        <v>43</v>
      </c>
      <c r="T96" s="60">
        <f t="shared" si="60"/>
        <v>6977</v>
      </c>
      <c r="U96" s="61">
        <f t="shared" si="61"/>
        <v>0.10158069761650138</v>
      </c>
      <c r="V96" s="60">
        <f t="shared" ref="V96:W115" si="64">R96/$X96</f>
        <v>2311.3333333333335</v>
      </c>
      <c r="W96" s="60">
        <f t="shared" si="64"/>
        <v>14.333333333333334</v>
      </c>
      <c r="X96" s="35">
        <f>X95</f>
        <v>3</v>
      </c>
      <c r="Y96" s="50">
        <f>C114/B114</f>
        <v>0.62788098327755681</v>
      </c>
      <c r="Z96" s="2">
        <f>Y96/Z95</f>
        <v>0.89697283325365262</v>
      </c>
      <c r="AA96" s="47" t="str">
        <f t="shared" si="54"/>
        <v>12-14</v>
      </c>
      <c r="AB96" s="45">
        <f t="shared" si="54"/>
        <v>166087</v>
      </c>
      <c r="AC96" s="45">
        <f t="shared" si="54"/>
        <v>75399</v>
      </c>
      <c r="AD96" s="45">
        <f t="shared" si="55"/>
        <v>122</v>
      </c>
      <c r="AE96" s="45">
        <f t="shared" si="62"/>
        <v>75277</v>
      </c>
      <c r="AF96" s="1">
        <f t="shared" si="56"/>
        <v>6934</v>
      </c>
      <c r="AG96" s="1">
        <f t="shared" si="56"/>
        <v>43</v>
      </c>
    </row>
    <row r="97" spans="1:33" x14ac:dyDescent="0.35">
      <c r="A97" s="54" t="str">
        <f t="shared" si="63"/>
        <v>15-19</v>
      </c>
      <c r="B97" s="55">
        <f t="shared" si="63"/>
        <v>258656</v>
      </c>
      <c r="C97" s="60">
        <f t="shared" si="53"/>
        <v>122748</v>
      </c>
      <c r="D97" s="55">
        <f t="shared" si="53"/>
        <v>47.5</v>
      </c>
      <c r="E97" s="60">
        <f t="shared" si="53"/>
        <v>1849</v>
      </c>
      <c r="F97" s="55">
        <f t="shared" si="53"/>
        <v>0.7</v>
      </c>
      <c r="G97" s="55">
        <f t="shared" si="53"/>
        <v>124597</v>
      </c>
      <c r="I97" s="69" t="s">
        <v>309</v>
      </c>
      <c r="J97" s="60">
        <v>258656</v>
      </c>
      <c r="K97" s="60">
        <v>133146</v>
      </c>
      <c r="L97" s="69">
        <v>51.5</v>
      </c>
      <c r="M97" s="60">
        <v>2164</v>
      </c>
      <c r="N97" s="69">
        <v>0.8</v>
      </c>
      <c r="O97" s="60">
        <v>135310</v>
      </c>
      <c r="Q97" s="54" t="str">
        <f t="shared" si="57"/>
        <v>15-19</v>
      </c>
      <c r="R97" s="60">
        <f t="shared" si="58"/>
        <v>10398</v>
      </c>
      <c r="S97" s="60">
        <f t="shared" si="59"/>
        <v>315</v>
      </c>
      <c r="T97" s="60">
        <f t="shared" si="60"/>
        <v>10713</v>
      </c>
      <c r="U97" s="61">
        <f t="shared" si="61"/>
        <v>0.15232709746414497</v>
      </c>
      <c r="V97" s="60">
        <f t="shared" si="64"/>
        <v>3466</v>
      </c>
      <c r="W97" s="60">
        <f t="shared" si="64"/>
        <v>105</v>
      </c>
      <c r="X97" s="35">
        <f t="shared" ref="X97:X115" si="65">X96</f>
        <v>3</v>
      </c>
      <c r="Y97" s="52" t="s">
        <v>367</v>
      </c>
      <c r="Z97" s="2">
        <v>0.7</v>
      </c>
      <c r="AA97" s="47" t="str">
        <f t="shared" si="54"/>
        <v>15-19</v>
      </c>
      <c r="AB97" s="45">
        <f t="shared" si="54"/>
        <v>258656</v>
      </c>
      <c r="AC97" s="45">
        <f t="shared" si="54"/>
        <v>133146</v>
      </c>
      <c r="AD97" s="45">
        <f t="shared" si="55"/>
        <v>2164</v>
      </c>
      <c r="AE97" s="45">
        <f t="shared" si="62"/>
        <v>130982</v>
      </c>
      <c r="AF97" s="1">
        <f t="shared" si="56"/>
        <v>10398</v>
      </c>
      <c r="AG97" s="1">
        <f t="shared" si="56"/>
        <v>315</v>
      </c>
    </row>
    <row r="98" spans="1:33" x14ac:dyDescent="0.35">
      <c r="A98" s="54" t="str">
        <f t="shared" si="63"/>
        <v>20-24</v>
      </c>
      <c r="B98" s="55">
        <f t="shared" si="63"/>
        <v>276991</v>
      </c>
      <c r="C98" s="55">
        <f t="shared" si="53"/>
        <v>129048</v>
      </c>
      <c r="D98" s="55">
        <f t="shared" si="53"/>
        <v>46.6</v>
      </c>
      <c r="E98" s="55">
        <f t="shared" si="53"/>
        <v>6842</v>
      </c>
      <c r="F98" s="55">
        <f t="shared" si="53"/>
        <v>2.5</v>
      </c>
      <c r="G98" s="55">
        <f t="shared" si="53"/>
        <v>135890</v>
      </c>
      <c r="I98" s="57" t="s">
        <v>310</v>
      </c>
      <c r="J98" s="56">
        <v>276991</v>
      </c>
      <c r="K98" s="56">
        <v>138925</v>
      </c>
      <c r="L98" s="57">
        <v>50.2</v>
      </c>
      <c r="M98" s="56">
        <v>7550</v>
      </c>
      <c r="N98" s="57">
        <v>2.7</v>
      </c>
      <c r="O98" s="56">
        <v>146475</v>
      </c>
      <c r="Q98" s="57" t="str">
        <f t="shared" si="57"/>
        <v>20-24</v>
      </c>
      <c r="R98" s="56">
        <f t="shared" si="58"/>
        <v>9877</v>
      </c>
      <c r="S98" s="56">
        <f t="shared" si="59"/>
        <v>708</v>
      </c>
      <c r="T98" s="56">
        <f t="shared" si="60"/>
        <v>10585</v>
      </c>
      <c r="U98" s="62">
        <f t="shared" si="61"/>
        <v>0.14469462797204846</v>
      </c>
      <c r="V98" s="55">
        <f t="shared" si="64"/>
        <v>3292.3333333333335</v>
      </c>
      <c r="W98" s="55">
        <f t="shared" si="64"/>
        <v>236</v>
      </c>
      <c r="X98" s="35">
        <f t="shared" si="65"/>
        <v>3</v>
      </c>
      <c r="Y98" s="50">
        <f>E114/B114</f>
        <v>0.1027552891359283</v>
      </c>
      <c r="Z98" s="2">
        <f>Y98/Z97</f>
        <v>0.14679327019418328</v>
      </c>
      <c r="AA98" s="47" t="str">
        <f t="shared" si="54"/>
        <v>20-24</v>
      </c>
      <c r="AB98" s="45">
        <f t="shared" si="54"/>
        <v>276991</v>
      </c>
      <c r="AC98" s="45">
        <f t="shared" si="54"/>
        <v>138925</v>
      </c>
      <c r="AD98" s="45">
        <f t="shared" si="55"/>
        <v>7550</v>
      </c>
      <c r="AE98" s="45">
        <f t="shared" si="62"/>
        <v>131375</v>
      </c>
      <c r="AF98" s="1">
        <f t="shared" si="56"/>
        <v>9877</v>
      </c>
      <c r="AG98" s="1">
        <f t="shared" si="56"/>
        <v>708</v>
      </c>
    </row>
    <row r="99" spans="1:33" x14ac:dyDescent="0.35">
      <c r="A99" s="54" t="str">
        <f t="shared" si="63"/>
        <v>25-29</v>
      </c>
      <c r="B99" s="55">
        <f t="shared" si="63"/>
        <v>310735</v>
      </c>
      <c r="C99" s="55">
        <f t="shared" si="53"/>
        <v>146272</v>
      </c>
      <c r="D99" s="55">
        <f t="shared" si="53"/>
        <v>47.1</v>
      </c>
      <c r="E99" s="55">
        <f t="shared" si="53"/>
        <v>11856</v>
      </c>
      <c r="F99" s="55">
        <f t="shared" si="53"/>
        <v>3.8</v>
      </c>
      <c r="G99" s="55">
        <f t="shared" si="53"/>
        <v>158128</v>
      </c>
      <c r="I99" s="54" t="s">
        <v>311</v>
      </c>
      <c r="J99" s="55">
        <v>310735</v>
      </c>
      <c r="K99" s="55">
        <v>155192</v>
      </c>
      <c r="L99" s="54">
        <v>49.9</v>
      </c>
      <c r="M99" s="55">
        <v>12868</v>
      </c>
      <c r="N99" s="54">
        <v>4.0999999999999996</v>
      </c>
      <c r="O99" s="55">
        <v>168060</v>
      </c>
      <c r="Q99" s="54" t="str">
        <f t="shared" si="57"/>
        <v>25-29</v>
      </c>
      <c r="R99" s="55">
        <f t="shared" si="58"/>
        <v>8920</v>
      </c>
      <c r="S99" s="55">
        <f t="shared" si="59"/>
        <v>1012</v>
      </c>
      <c r="T99" s="55">
        <f t="shared" si="60"/>
        <v>9932</v>
      </c>
      <c r="U99" s="58">
        <f t="shared" si="61"/>
        <v>0.13067490953838942</v>
      </c>
      <c r="V99" s="55">
        <f t="shared" si="64"/>
        <v>2973.3333333333335</v>
      </c>
      <c r="W99" s="55">
        <f t="shared" si="64"/>
        <v>337.33333333333331</v>
      </c>
      <c r="X99" s="35">
        <f t="shared" si="65"/>
        <v>3</v>
      </c>
      <c r="Y99" s="49" t="s">
        <v>363</v>
      </c>
      <c r="AA99" s="47" t="str">
        <f t="shared" si="54"/>
        <v>25-29</v>
      </c>
      <c r="AB99" s="45">
        <f t="shared" si="54"/>
        <v>310735</v>
      </c>
      <c r="AC99" s="45">
        <f t="shared" si="54"/>
        <v>155192</v>
      </c>
      <c r="AD99" s="45">
        <f t="shared" si="55"/>
        <v>12868</v>
      </c>
      <c r="AE99" s="45">
        <f t="shared" si="62"/>
        <v>142324</v>
      </c>
      <c r="AF99" s="1">
        <f t="shared" si="56"/>
        <v>8920</v>
      </c>
      <c r="AG99" s="1">
        <f t="shared" si="56"/>
        <v>1012</v>
      </c>
    </row>
    <row r="100" spans="1:33" x14ac:dyDescent="0.35">
      <c r="A100" s="54" t="str">
        <f t="shared" si="63"/>
        <v>30-34</v>
      </c>
      <c r="B100" s="55">
        <f t="shared" si="63"/>
        <v>356322</v>
      </c>
      <c r="C100" s="55">
        <f t="shared" si="53"/>
        <v>184126</v>
      </c>
      <c r="D100" s="55">
        <f t="shared" si="53"/>
        <v>51.7</v>
      </c>
      <c r="E100" s="55">
        <f t="shared" si="53"/>
        <v>15251</v>
      </c>
      <c r="F100" s="55">
        <f t="shared" si="53"/>
        <v>4.3</v>
      </c>
      <c r="G100" s="55">
        <f t="shared" si="53"/>
        <v>199377</v>
      </c>
      <c r="I100" s="57" t="s">
        <v>312</v>
      </c>
      <c r="J100" s="56">
        <v>356322</v>
      </c>
      <c r="K100" s="56">
        <v>190444</v>
      </c>
      <c r="L100" s="57">
        <v>53.4</v>
      </c>
      <c r="M100" s="56">
        <v>16692</v>
      </c>
      <c r="N100" s="57">
        <v>4.7</v>
      </c>
      <c r="O100" s="56">
        <v>207136</v>
      </c>
      <c r="Q100" s="57" t="str">
        <f t="shared" si="57"/>
        <v>30-34</v>
      </c>
      <c r="R100" s="56">
        <f t="shared" si="58"/>
        <v>6318</v>
      </c>
      <c r="S100" s="56">
        <f t="shared" si="59"/>
        <v>1441</v>
      </c>
      <c r="T100" s="56">
        <f t="shared" si="60"/>
        <v>7759</v>
      </c>
      <c r="U100" s="62">
        <f t="shared" si="61"/>
        <v>9.2556511038513936E-2</v>
      </c>
      <c r="V100" s="55">
        <f t="shared" si="64"/>
        <v>2106</v>
      </c>
      <c r="W100" s="55">
        <f t="shared" si="64"/>
        <v>480.33333333333331</v>
      </c>
      <c r="X100" s="35">
        <f t="shared" si="65"/>
        <v>3</v>
      </c>
      <c r="Y100" s="51" t="s">
        <v>366</v>
      </c>
      <c r="Z100" s="2">
        <v>0.7</v>
      </c>
      <c r="AA100" s="47" t="str">
        <f t="shared" si="54"/>
        <v>30-34</v>
      </c>
      <c r="AB100" s="45">
        <f t="shared" si="54"/>
        <v>356322</v>
      </c>
      <c r="AC100" s="45">
        <f t="shared" si="54"/>
        <v>190444</v>
      </c>
      <c r="AD100" s="45">
        <f t="shared" si="55"/>
        <v>16692</v>
      </c>
      <c r="AE100" s="45">
        <f t="shared" si="62"/>
        <v>173752</v>
      </c>
      <c r="AF100" s="1">
        <f t="shared" si="56"/>
        <v>6318</v>
      </c>
      <c r="AG100" s="1">
        <f t="shared" si="56"/>
        <v>1441</v>
      </c>
    </row>
    <row r="101" spans="1:33" x14ac:dyDescent="0.35">
      <c r="A101" s="54" t="str">
        <f t="shared" si="63"/>
        <v>35-39</v>
      </c>
      <c r="B101" s="55">
        <f t="shared" si="63"/>
        <v>366699</v>
      </c>
      <c r="C101" s="55">
        <f t="shared" si="53"/>
        <v>202098</v>
      </c>
      <c r="D101" s="55">
        <f t="shared" si="53"/>
        <v>55.1</v>
      </c>
      <c r="E101" s="55">
        <f t="shared" si="53"/>
        <v>17227</v>
      </c>
      <c r="F101" s="55">
        <f t="shared" si="53"/>
        <v>4.7</v>
      </c>
      <c r="G101" s="55">
        <f t="shared" si="53"/>
        <v>219325</v>
      </c>
      <c r="I101" s="54" t="s">
        <v>313</v>
      </c>
      <c r="J101" s="55">
        <v>366699</v>
      </c>
      <c r="K101" s="55">
        <v>208502</v>
      </c>
      <c r="L101" s="54">
        <v>56.9</v>
      </c>
      <c r="M101" s="55">
        <v>18926</v>
      </c>
      <c r="N101" s="54">
        <v>5.2</v>
      </c>
      <c r="O101" s="55">
        <v>227428</v>
      </c>
      <c r="Q101" s="54" t="str">
        <f t="shared" si="57"/>
        <v>35-39</v>
      </c>
      <c r="R101" s="55">
        <f t="shared" si="58"/>
        <v>6404</v>
      </c>
      <c r="S101" s="55">
        <f t="shared" si="59"/>
        <v>1699</v>
      </c>
      <c r="T101" s="55">
        <f t="shared" si="60"/>
        <v>8103</v>
      </c>
      <c r="U101" s="58">
        <f t="shared" si="61"/>
        <v>9.381638124258361E-2</v>
      </c>
      <c r="V101" s="55">
        <f t="shared" si="64"/>
        <v>2134.6666666666665</v>
      </c>
      <c r="W101" s="55">
        <f t="shared" si="64"/>
        <v>566.33333333333337</v>
      </c>
      <c r="X101" s="35">
        <f t="shared" si="65"/>
        <v>3</v>
      </c>
      <c r="Y101" s="50">
        <f>C115/B115</f>
        <v>0.53465575309860347</v>
      </c>
      <c r="Z101" s="2">
        <f>Y101/Z100</f>
        <v>0.76379393299800502</v>
      </c>
      <c r="AA101" s="47" t="str">
        <f t="shared" si="54"/>
        <v>35-39</v>
      </c>
      <c r="AB101" s="45">
        <f t="shared" si="54"/>
        <v>366699</v>
      </c>
      <c r="AC101" s="45">
        <f t="shared" si="54"/>
        <v>208502</v>
      </c>
      <c r="AD101" s="45">
        <f t="shared" si="55"/>
        <v>18926</v>
      </c>
      <c r="AE101" s="45">
        <f t="shared" si="62"/>
        <v>189576</v>
      </c>
      <c r="AF101" s="1">
        <f t="shared" si="56"/>
        <v>6404</v>
      </c>
      <c r="AG101" s="1">
        <f t="shared" si="56"/>
        <v>1699</v>
      </c>
    </row>
    <row r="102" spans="1:33" x14ac:dyDescent="0.35">
      <c r="A102" s="54" t="str">
        <f t="shared" si="63"/>
        <v>40-44</v>
      </c>
      <c r="B102" s="55">
        <f t="shared" si="63"/>
        <v>325544</v>
      </c>
      <c r="C102" s="55">
        <f t="shared" si="53"/>
        <v>196076</v>
      </c>
      <c r="D102" s="55">
        <f t="shared" si="53"/>
        <v>60.2</v>
      </c>
      <c r="E102" s="55">
        <f t="shared" si="53"/>
        <v>16351</v>
      </c>
      <c r="F102" s="55">
        <f t="shared" si="53"/>
        <v>5</v>
      </c>
      <c r="G102" s="55">
        <f t="shared" si="53"/>
        <v>212427</v>
      </c>
      <c r="I102" s="57" t="s">
        <v>314</v>
      </c>
      <c r="J102" s="56">
        <v>325544</v>
      </c>
      <c r="K102" s="56">
        <v>200938</v>
      </c>
      <c r="L102" s="57">
        <v>61.7</v>
      </c>
      <c r="M102" s="56">
        <v>17933</v>
      </c>
      <c r="N102" s="57">
        <v>5.5</v>
      </c>
      <c r="O102" s="56">
        <v>218871</v>
      </c>
      <c r="Q102" s="57" t="str">
        <f t="shared" si="57"/>
        <v>40-44</v>
      </c>
      <c r="R102" s="56">
        <f t="shared" si="58"/>
        <v>4862</v>
      </c>
      <c r="S102" s="56">
        <f t="shared" si="59"/>
        <v>1582</v>
      </c>
      <c r="T102" s="56">
        <f t="shared" si="60"/>
        <v>6444</v>
      </c>
      <c r="U102" s="62">
        <f t="shared" si="61"/>
        <v>7.1226615490543654E-2</v>
      </c>
      <c r="V102" s="55">
        <f t="shared" si="64"/>
        <v>1620.6666666666667</v>
      </c>
      <c r="W102" s="55">
        <f t="shared" si="64"/>
        <v>527.33333333333337</v>
      </c>
      <c r="X102" s="35">
        <f t="shared" si="65"/>
        <v>3</v>
      </c>
      <c r="Y102" s="52" t="s">
        <v>367</v>
      </c>
      <c r="Z102" s="2">
        <v>0.7</v>
      </c>
      <c r="AA102" s="47" t="str">
        <f t="shared" si="54"/>
        <v>40-44</v>
      </c>
      <c r="AB102" s="45">
        <f t="shared" si="54"/>
        <v>325544</v>
      </c>
      <c r="AC102" s="45">
        <f t="shared" si="54"/>
        <v>200938</v>
      </c>
      <c r="AD102" s="45">
        <f t="shared" si="55"/>
        <v>17933</v>
      </c>
      <c r="AE102" s="45">
        <f t="shared" si="62"/>
        <v>183005</v>
      </c>
      <c r="AF102" s="1">
        <f t="shared" si="56"/>
        <v>4862</v>
      </c>
      <c r="AG102" s="1">
        <f t="shared" si="56"/>
        <v>1582</v>
      </c>
    </row>
    <row r="103" spans="1:33" x14ac:dyDescent="0.35">
      <c r="A103" s="54" t="str">
        <f t="shared" si="63"/>
        <v>45-49</v>
      </c>
      <c r="B103" s="55">
        <f t="shared" si="63"/>
        <v>291312</v>
      </c>
      <c r="C103" s="55">
        <f t="shared" si="53"/>
        <v>186563</v>
      </c>
      <c r="D103" s="55">
        <f t="shared" si="53"/>
        <v>64</v>
      </c>
      <c r="E103" s="55">
        <f t="shared" si="53"/>
        <v>15782</v>
      </c>
      <c r="F103" s="55">
        <f t="shared" si="53"/>
        <v>5.4</v>
      </c>
      <c r="G103" s="55">
        <f t="shared" si="53"/>
        <v>202345</v>
      </c>
      <c r="I103" s="54" t="s">
        <v>315</v>
      </c>
      <c r="J103" s="55">
        <v>291312</v>
      </c>
      <c r="K103" s="55">
        <v>190727</v>
      </c>
      <c r="L103" s="54">
        <v>65.5</v>
      </c>
      <c r="M103" s="55">
        <v>17403</v>
      </c>
      <c r="N103" s="54">
        <v>6</v>
      </c>
      <c r="O103" s="55">
        <v>208130</v>
      </c>
      <c r="Q103" s="54" t="str">
        <f t="shared" si="57"/>
        <v>45-49</v>
      </c>
      <c r="R103" s="55">
        <f t="shared" si="58"/>
        <v>4164</v>
      </c>
      <c r="S103" s="55">
        <f t="shared" si="59"/>
        <v>1621</v>
      </c>
      <c r="T103" s="55">
        <f t="shared" si="60"/>
        <v>5785</v>
      </c>
      <c r="U103" s="58">
        <f t="shared" si="61"/>
        <v>6.1001157322629319E-2</v>
      </c>
      <c r="V103" s="55">
        <f t="shared" si="64"/>
        <v>1388</v>
      </c>
      <c r="W103" s="55">
        <f t="shared" si="64"/>
        <v>540.33333333333337</v>
      </c>
      <c r="X103" s="35">
        <f t="shared" si="65"/>
        <v>3</v>
      </c>
      <c r="Y103" s="50">
        <f>E115/B115</f>
        <v>8.7498599194791443E-2</v>
      </c>
      <c r="Z103" s="2">
        <f>Y103/Z102</f>
        <v>0.12499799884970207</v>
      </c>
      <c r="AA103" s="47" t="str">
        <f t="shared" si="54"/>
        <v>45-49</v>
      </c>
      <c r="AB103" s="45">
        <f t="shared" si="54"/>
        <v>291312</v>
      </c>
      <c r="AC103" s="45">
        <f t="shared" si="54"/>
        <v>190727</v>
      </c>
      <c r="AD103" s="45">
        <f t="shared" si="55"/>
        <v>17403</v>
      </c>
      <c r="AE103" s="45">
        <f t="shared" si="62"/>
        <v>173324</v>
      </c>
      <c r="AF103" s="1">
        <f t="shared" si="56"/>
        <v>4164</v>
      </c>
      <c r="AG103" s="1">
        <f t="shared" si="56"/>
        <v>1621</v>
      </c>
    </row>
    <row r="104" spans="1:33" x14ac:dyDescent="0.35">
      <c r="A104" s="54" t="str">
        <f t="shared" si="63"/>
        <v>50-54</v>
      </c>
      <c r="B104" s="55">
        <f t="shared" si="63"/>
        <v>262948</v>
      </c>
      <c r="C104" s="55">
        <f t="shared" si="53"/>
        <v>185081</v>
      </c>
      <c r="D104" s="55">
        <f t="shared" si="53"/>
        <v>70.400000000000006</v>
      </c>
      <c r="E104" s="55">
        <f t="shared" si="53"/>
        <v>15344</v>
      </c>
      <c r="F104" s="55">
        <f t="shared" si="53"/>
        <v>5.8</v>
      </c>
      <c r="G104" s="55">
        <f t="shared" si="53"/>
        <v>200425</v>
      </c>
      <c r="I104" s="57" t="s">
        <v>316</v>
      </c>
      <c r="J104" s="56">
        <v>262948</v>
      </c>
      <c r="K104" s="56">
        <v>187957</v>
      </c>
      <c r="L104" s="57">
        <v>71.5</v>
      </c>
      <c r="M104" s="56">
        <v>17256</v>
      </c>
      <c r="N104" s="57">
        <v>6.6</v>
      </c>
      <c r="O104" s="56">
        <v>205213</v>
      </c>
      <c r="Q104" s="57" t="str">
        <f t="shared" si="57"/>
        <v>50-54</v>
      </c>
      <c r="R104" s="56">
        <f t="shared" si="58"/>
        <v>2876</v>
      </c>
      <c r="S104" s="56">
        <f t="shared" si="59"/>
        <v>1912</v>
      </c>
      <c r="T104" s="56">
        <f t="shared" si="60"/>
        <v>4788</v>
      </c>
      <c r="U104" s="62">
        <f t="shared" si="61"/>
        <v>4.2132403568655601E-2</v>
      </c>
      <c r="V104" s="55">
        <f t="shared" si="64"/>
        <v>958.66666666666663</v>
      </c>
      <c r="W104" s="55">
        <f t="shared" si="64"/>
        <v>637.33333333333337</v>
      </c>
      <c r="X104" s="35">
        <f t="shared" si="65"/>
        <v>3</v>
      </c>
      <c r="Z104" s="36"/>
      <c r="AA104" s="47" t="str">
        <f t="shared" si="54"/>
        <v>50-54</v>
      </c>
      <c r="AB104" s="45">
        <f t="shared" si="54"/>
        <v>262948</v>
      </c>
      <c r="AC104" s="45">
        <f t="shared" si="54"/>
        <v>187957</v>
      </c>
      <c r="AD104" s="45">
        <f t="shared" si="55"/>
        <v>17256</v>
      </c>
      <c r="AE104" s="45">
        <f t="shared" si="62"/>
        <v>170701</v>
      </c>
      <c r="AF104" s="1">
        <f t="shared" si="56"/>
        <v>2876</v>
      </c>
      <c r="AG104" s="1">
        <f t="shared" si="56"/>
        <v>1912</v>
      </c>
    </row>
    <row r="105" spans="1:33" x14ac:dyDescent="0.35">
      <c r="A105" s="54" t="str">
        <f t="shared" si="63"/>
        <v>55-59</v>
      </c>
      <c r="B105" s="55">
        <f t="shared" si="63"/>
        <v>285387</v>
      </c>
      <c r="C105" s="55">
        <f t="shared" si="53"/>
        <v>204124</v>
      </c>
      <c r="D105" s="55">
        <f t="shared" si="53"/>
        <v>71.5</v>
      </c>
      <c r="E105" s="55">
        <f t="shared" si="53"/>
        <v>16545</v>
      </c>
      <c r="F105" s="55">
        <f t="shared" si="53"/>
        <v>5.8</v>
      </c>
      <c r="G105" s="55">
        <f t="shared" si="53"/>
        <v>220669</v>
      </c>
      <c r="I105" s="54" t="s">
        <v>317</v>
      </c>
      <c r="J105" s="55">
        <v>285387</v>
      </c>
      <c r="K105" s="55">
        <v>206600</v>
      </c>
      <c r="L105" s="54">
        <v>72.400000000000006</v>
      </c>
      <c r="M105" s="55">
        <v>19281</v>
      </c>
      <c r="N105" s="54">
        <v>6.8</v>
      </c>
      <c r="O105" s="55">
        <v>225881</v>
      </c>
      <c r="Q105" s="54" t="str">
        <f t="shared" si="57"/>
        <v>55-59</v>
      </c>
      <c r="R105" s="55">
        <f t="shared" si="58"/>
        <v>2476</v>
      </c>
      <c r="S105" s="55">
        <f t="shared" si="59"/>
        <v>2736</v>
      </c>
      <c r="T105" s="55">
        <f t="shared" si="60"/>
        <v>5212</v>
      </c>
      <c r="U105" s="58">
        <f t="shared" si="61"/>
        <v>3.627254215437805E-2</v>
      </c>
      <c r="V105" s="55">
        <f t="shared" si="64"/>
        <v>825.33333333333337</v>
      </c>
      <c r="W105" s="55">
        <f t="shared" si="64"/>
        <v>912</v>
      </c>
      <c r="X105" s="35">
        <f t="shared" si="65"/>
        <v>3</v>
      </c>
      <c r="Y105" s="65">
        <f>I93</f>
        <v>44349</v>
      </c>
      <c r="Z105" s="36"/>
      <c r="AA105" s="47" t="str">
        <f t="shared" si="54"/>
        <v>55-59</v>
      </c>
      <c r="AB105" s="45">
        <f t="shared" si="54"/>
        <v>285387</v>
      </c>
      <c r="AC105" s="45">
        <f t="shared" si="54"/>
        <v>206600</v>
      </c>
      <c r="AD105" s="45">
        <f t="shared" si="55"/>
        <v>19281</v>
      </c>
      <c r="AE105" s="45">
        <f t="shared" si="62"/>
        <v>187319</v>
      </c>
      <c r="AF105" s="1">
        <f t="shared" si="56"/>
        <v>2476</v>
      </c>
      <c r="AG105" s="1">
        <f t="shared" si="56"/>
        <v>2736</v>
      </c>
    </row>
    <row r="106" spans="1:33" x14ac:dyDescent="0.35">
      <c r="A106" s="54" t="str">
        <f t="shared" si="63"/>
        <v>60-64</v>
      </c>
      <c r="B106" s="55">
        <f t="shared" si="63"/>
        <v>271707</v>
      </c>
      <c r="C106" s="55">
        <f t="shared" si="53"/>
        <v>208260</v>
      </c>
      <c r="D106" s="55">
        <f t="shared" si="53"/>
        <v>76.599999999999994</v>
      </c>
      <c r="E106" s="55">
        <f t="shared" si="53"/>
        <v>19111</v>
      </c>
      <c r="F106" s="55">
        <f t="shared" si="53"/>
        <v>7</v>
      </c>
      <c r="G106" s="55">
        <f t="shared" si="53"/>
        <v>227371</v>
      </c>
      <c r="I106" s="57" t="s">
        <v>318</v>
      </c>
      <c r="J106" s="56">
        <v>271707</v>
      </c>
      <c r="K106" s="56">
        <v>209995</v>
      </c>
      <c r="L106" s="57">
        <v>77.3</v>
      </c>
      <c r="M106" s="56">
        <v>25444</v>
      </c>
      <c r="N106" s="57">
        <v>9.4</v>
      </c>
      <c r="O106" s="56">
        <v>235439</v>
      </c>
      <c r="Q106" s="57" t="str">
        <f t="shared" si="57"/>
        <v>60-64</v>
      </c>
      <c r="R106" s="56">
        <f t="shared" si="58"/>
        <v>1735</v>
      </c>
      <c r="S106" s="56">
        <f t="shared" si="59"/>
        <v>6333</v>
      </c>
      <c r="T106" s="56">
        <f t="shared" si="60"/>
        <v>8068</v>
      </c>
      <c r="U106" s="62">
        <f t="shared" si="61"/>
        <v>2.5417148884428885E-2</v>
      </c>
      <c r="V106" s="55">
        <f t="shared" si="64"/>
        <v>578.33333333333337</v>
      </c>
      <c r="W106" s="55">
        <f t="shared" si="64"/>
        <v>2111</v>
      </c>
      <c r="X106" s="35">
        <f t="shared" si="65"/>
        <v>3</v>
      </c>
      <c r="Y106" s="49" t="s">
        <v>365</v>
      </c>
      <c r="Z106" s="36"/>
      <c r="AA106" s="47" t="str">
        <f t="shared" si="54"/>
        <v>60-64</v>
      </c>
      <c r="AB106" s="45">
        <f t="shared" si="54"/>
        <v>271707</v>
      </c>
      <c r="AC106" s="45">
        <f t="shared" si="54"/>
        <v>209995</v>
      </c>
      <c r="AD106" s="45">
        <f t="shared" si="55"/>
        <v>25444</v>
      </c>
      <c r="AE106" s="45">
        <f t="shared" si="62"/>
        <v>184551</v>
      </c>
      <c r="AF106" s="1">
        <f t="shared" si="56"/>
        <v>1735</v>
      </c>
      <c r="AG106" s="1">
        <f t="shared" si="56"/>
        <v>6333</v>
      </c>
    </row>
    <row r="107" spans="1:33" x14ac:dyDescent="0.35">
      <c r="A107" s="54" t="str">
        <f t="shared" si="63"/>
        <v>65-69</v>
      </c>
      <c r="B107" s="55">
        <f t="shared" si="63"/>
        <v>217596</v>
      </c>
      <c r="C107" s="55">
        <f t="shared" si="53"/>
        <v>179009</v>
      </c>
      <c r="D107" s="55">
        <f t="shared" si="53"/>
        <v>82.3</v>
      </c>
      <c r="E107" s="55">
        <f t="shared" si="53"/>
        <v>26024</v>
      </c>
      <c r="F107" s="55">
        <f t="shared" si="53"/>
        <v>12</v>
      </c>
      <c r="G107" s="55">
        <f t="shared" si="53"/>
        <v>205033</v>
      </c>
      <c r="I107" s="54" t="s">
        <v>319</v>
      </c>
      <c r="J107" s="55">
        <v>217596</v>
      </c>
      <c r="K107" s="55">
        <v>179911</v>
      </c>
      <c r="L107" s="54">
        <v>82.7</v>
      </c>
      <c r="M107" s="55">
        <v>35125</v>
      </c>
      <c r="N107" s="54">
        <v>16.100000000000001</v>
      </c>
      <c r="O107" s="55">
        <v>215036</v>
      </c>
      <c r="Q107" s="54" t="str">
        <f t="shared" si="57"/>
        <v>65-69</v>
      </c>
      <c r="R107" s="55">
        <f t="shared" si="58"/>
        <v>902</v>
      </c>
      <c r="S107" s="55">
        <f t="shared" si="59"/>
        <v>9101</v>
      </c>
      <c r="T107" s="55">
        <f t="shared" si="60"/>
        <v>10003</v>
      </c>
      <c r="U107" s="58">
        <f t="shared" si="61"/>
        <v>1.321398748919588E-2</v>
      </c>
      <c r="V107" s="55">
        <f t="shared" si="64"/>
        <v>300.66666666666669</v>
      </c>
      <c r="W107" s="55">
        <f t="shared" si="64"/>
        <v>3033.6666666666665</v>
      </c>
      <c r="X107" s="35">
        <f t="shared" si="65"/>
        <v>3</v>
      </c>
      <c r="Y107" s="51" t="s">
        <v>366</v>
      </c>
      <c r="Z107" s="2">
        <v>0.7</v>
      </c>
      <c r="AA107" s="47" t="str">
        <f t="shared" si="54"/>
        <v>65-69</v>
      </c>
      <c r="AB107" s="45">
        <f t="shared" si="54"/>
        <v>217596</v>
      </c>
      <c r="AC107" s="45">
        <f t="shared" si="54"/>
        <v>179911</v>
      </c>
      <c r="AD107" s="45">
        <f t="shared" si="55"/>
        <v>35125</v>
      </c>
      <c r="AE107" s="45">
        <f t="shared" si="62"/>
        <v>144786</v>
      </c>
      <c r="AF107" s="1">
        <f t="shared" si="56"/>
        <v>902</v>
      </c>
      <c r="AG107" s="1">
        <f t="shared" si="56"/>
        <v>9101</v>
      </c>
    </row>
    <row r="108" spans="1:33" x14ac:dyDescent="0.35">
      <c r="A108" s="54" t="str">
        <f t="shared" si="63"/>
        <v>70-74</v>
      </c>
      <c r="B108" s="55">
        <f t="shared" si="63"/>
        <v>166506</v>
      </c>
      <c r="C108" s="55">
        <f t="shared" si="53"/>
        <v>138872</v>
      </c>
      <c r="D108" s="55">
        <f t="shared" si="53"/>
        <v>83.4</v>
      </c>
      <c r="E108" s="55">
        <f t="shared" si="53"/>
        <v>36174</v>
      </c>
      <c r="F108" s="55">
        <f t="shared" si="53"/>
        <v>21.7</v>
      </c>
      <c r="G108" s="55">
        <f t="shared" si="53"/>
        <v>175046</v>
      </c>
      <c r="I108" s="57" t="s">
        <v>320</v>
      </c>
      <c r="J108" s="56">
        <v>166506</v>
      </c>
      <c r="K108" s="56">
        <v>139435</v>
      </c>
      <c r="L108" s="57">
        <v>83.7</v>
      </c>
      <c r="M108" s="56">
        <v>43426</v>
      </c>
      <c r="N108" s="57">
        <v>26.1</v>
      </c>
      <c r="O108" s="56">
        <v>182861</v>
      </c>
      <c r="Q108" s="57" t="str">
        <f t="shared" si="57"/>
        <v>70-74</v>
      </c>
      <c r="R108" s="56">
        <f t="shared" si="58"/>
        <v>563</v>
      </c>
      <c r="S108" s="56">
        <f t="shared" si="59"/>
        <v>7252</v>
      </c>
      <c r="T108" s="56">
        <f t="shared" si="60"/>
        <v>7815</v>
      </c>
      <c r="U108" s="62">
        <f t="shared" si="61"/>
        <v>8.2477549405956547E-3</v>
      </c>
      <c r="V108" s="55">
        <f t="shared" si="64"/>
        <v>187.66666666666666</v>
      </c>
      <c r="W108" s="55">
        <f t="shared" si="64"/>
        <v>2417.3333333333335</v>
      </c>
      <c r="X108" s="35">
        <f t="shared" si="65"/>
        <v>3</v>
      </c>
      <c r="Y108" s="50">
        <f>K114/J114</f>
        <v>0.6458120340648198</v>
      </c>
      <c r="Z108" s="2">
        <f>Y108/Z107</f>
        <v>0.92258862009259979</v>
      </c>
      <c r="AA108" s="48" t="str">
        <f t="shared" si="54"/>
        <v>70-74</v>
      </c>
      <c r="AB108" s="45">
        <f t="shared" si="54"/>
        <v>166506</v>
      </c>
      <c r="AC108" s="45">
        <f t="shared" si="54"/>
        <v>139435</v>
      </c>
      <c r="AD108" s="45">
        <f t="shared" si="55"/>
        <v>43426</v>
      </c>
      <c r="AE108" s="46">
        <f t="shared" si="62"/>
        <v>96009</v>
      </c>
      <c r="AF108" s="1">
        <f t="shared" si="56"/>
        <v>563</v>
      </c>
      <c r="AG108" s="1">
        <f t="shared" si="56"/>
        <v>7252</v>
      </c>
    </row>
    <row r="109" spans="1:33" x14ac:dyDescent="0.35">
      <c r="A109" s="54" t="str">
        <f t="shared" si="63"/>
        <v>75-79</v>
      </c>
      <c r="B109" s="55">
        <f t="shared" si="63"/>
        <v>107003</v>
      </c>
      <c r="C109" s="55">
        <f t="shared" si="53"/>
        <v>90836</v>
      </c>
      <c r="D109" s="55">
        <f t="shared" si="53"/>
        <v>84.9</v>
      </c>
      <c r="E109" s="55">
        <f t="shared" si="53"/>
        <v>76140</v>
      </c>
      <c r="F109" s="55">
        <f t="shared" si="53"/>
        <v>71.2</v>
      </c>
      <c r="G109" s="55">
        <f t="shared" si="53"/>
        <v>166976</v>
      </c>
      <c r="I109" s="54" t="s">
        <v>321</v>
      </c>
      <c r="J109" s="55">
        <v>107003</v>
      </c>
      <c r="K109" s="55">
        <v>91082</v>
      </c>
      <c r="L109" s="54">
        <v>85.1</v>
      </c>
      <c r="M109" s="55">
        <v>76773</v>
      </c>
      <c r="N109" s="54">
        <v>71.7</v>
      </c>
      <c r="O109" s="55">
        <v>167855</v>
      </c>
      <c r="Q109" s="54" t="str">
        <f t="shared" si="57"/>
        <v>75-79</v>
      </c>
      <c r="R109" s="55">
        <f t="shared" si="58"/>
        <v>246</v>
      </c>
      <c r="S109" s="55">
        <f t="shared" si="59"/>
        <v>633</v>
      </c>
      <c r="T109" s="55">
        <f t="shared" si="60"/>
        <v>879</v>
      </c>
      <c r="U109" s="58">
        <f t="shared" si="61"/>
        <v>3.6038147697806948E-3</v>
      </c>
      <c r="V109" s="55">
        <f t="shared" si="64"/>
        <v>82</v>
      </c>
      <c r="W109" s="55">
        <f t="shared" si="64"/>
        <v>211</v>
      </c>
      <c r="X109" s="35">
        <f t="shared" si="65"/>
        <v>3</v>
      </c>
      <c r="Y109" s="52" t="s">
        <v>367</v>
      </c>
      <c r="Z109" s="2">
        <v>0.7</v>
      </c>
      <c r="AA109" s="48" t="str">
        <f t="shared" si="54"/>
        <v>75-79</v>
      </c>
      <c r="AB109" s="45">
        <f t="shared" si="54"/>
        <v>107003</v>
      </c>
      <c r="AC109" s="45">
        <f t="shared" si="54"/>
        <v>91082</v>
      </c>
      <c r="AD109" s="45">
        <f t="shared" si="55"/>
        <v>76773</v>
      </c>
      <c r="AE109" s="46">
        <f t="shared" si="62"/>
        <v>14309</v>
      </c>
      <c r="AF109" s="1">
        <f t="shared" si="56"/>
        <v>246</v>
      </c>
      <c r="AG109" s="1">
        <f t="shared" si="56"/>
        <v>633</v>
      </c>
    </row>
    <row r="110" spans="1:33" x14ac:dyDescent="0.35">
      <c r="A110" s="54" t="str">
        <f t="shared" si="63"/>
        <v>80-84</v>
      </c>
      <c r="B110" s="55">
        <f t="shared" si="63"/>
        <v>69877</v>
      </c>
      <c r="C110" s="55">
        <f t="shared" si="63"/>
        <v>60567</v>
      </c>
      <c r="D110" s="55">
        <f t="shared" si="63"/>
        <v>86.7</v>
      </c>
      <c r="E110" s="55">
        <f t="shared" si="63"/>
        <v>51889</v>
      </c>
      <c r="F110" s="55">
        <f t="shared" si="63"/>
        <v>74.3</v>
      </c>
      <c r="G110" s="55">
        <f t="shared" si="63"/>
        <v>112456</v>
      </c>
      <c r="I110" s="57" t="s">
        <v>322</v>
      </c>
      <c r="J110" s="56">
        <v>69877</v>
      </c>
      <c r="K110" s="56">
        <v>60699</v>
      </c>
      <c r="L110" s="57">
        <v>86.9</v>
      </c>
      <c r="M110" s="56">
        <v>52272</v>
      </c>
      <c r="N110" s="57">
        <v>74.8</v>
      </c>
      <c r="O110" s="56">
        <v>112971</v>
      </c>
      <c r="Q110" s="57" t="str">
        <f t="shared" si="57"/>
        <v>80-84</v>
      </c>
      <c r="R110" s="56">
        <f t="shared" si="58"/>
        <v>132</v>
      </c>
      <c r="S110" s="56">
        <f t="shared" si="59"/>
        <v>383</v>
      </c>
      <c r="T110" s="56">
        <f t="shared" si="60"/>
        <v>515</v>
      </c>
      <c r="U110" s="62">
        <f t="shared" si="61"/>
        <v>1.9337542667115922E-3</v>
      </c>
      <c r="V110" s="55">
        <f t="shared" si="64"/>
        <v>44</v>
      </c>
      <c r="W110" s="55">
        <f t="shared" si="64"/>
        <v>127.66666666666667</v>
      </c>
      <c r="X110" s="35">
        <f t="shared" si="65"/>
        <v>3</v>
      </c>
      <c r="Y110" s="50">
        <f>M114/J114</f>
        <v>0.11281975171138418</v>
      </c>
      <c r="Z110" s="2">
        <f>Y110/Z109</f>
        <v>0.16117107387340598</v>
      </c>
      <c r="AA110" s="48" t="str">
        <f t="shared" si="54"/>
        <v>80-84</v>
      </c>
      <c r="AB110" s="45">
        <f t="shared" si="54"/>
        <v>69877</v>
      </c>
      <c r="AC110" s="45">
        <f t="shared" si="54"/>
        <v>60699</v>
      </c>
      <c r="AD110" s="45">
        <f t="shared" si="55"/>
        <v>52272</v>
      </c>
      <c r="AE110" s="46">
        <f t="shared" si="62"/>
        <v>8427</v>
      </c>
      <c r="AF110" s="1">
        <f t="shared" si="56"/>
        <v>132</v>
      </c>
      <c r="AG110" s="1">
        <f t="shared" si="56"/>
        <v>383</v>
      </c>
    </row>
    <row r="111" spans="1:33" x14ac:dyDescent="0.35">
      <c r="A111" s="54" t="str">
        <f t="shared" si="63"/>
        <v>85-89</v>
      </c>
      <c r="B111" s="55">
        <f t="shared" si="63"/>
        <v>44852</v>
      </c>
      <c r="C111" s="55">
        <f t="shared" si="63"/>
        <v>38877</v>
      </c>
      <c r="D111" s="55">
        <f t="shared" si="63"/>
        <v>86.7</v>
      </c>
      <c r="E111" s="55">
        <f t="shared" si="63"/>
        <v>33986</v>
      </c>
      <c r="F111" s="55">
        <f t="shared" si="63"/>
        <v>75.8</v>
      </c>
      <c r="G111" s="55">
        <f t="shared" si="63"/>
        <v>72863</v>
      </c>
      <c r="I111" s="54" t="s">
        <v>323</v>
      </c>
      <c r="J111" s="55">
        <v>44852</v>
      </c>
      <c r="K111" s="55">
        <v>38938</v>
      </c>
      <c r="L111" s="54">
        <v>86.8</v>
      </c>
      <c r="M111" s="55">
        <v>34254</v>
      </c>
      <c r="N111" s="54">
        <v>76.400000000000006</v>
      </c>
      <c r="O111" s="55">
        <v>73192</v>
      </c>
      <c r="Q111" s="54" t="str">
        <f t="shared" si="57"/>
        <v>85-89</v>
      </c>
      <c r="R111" s="55">
        <f t="shared" si="58"/>
        <v>61</v>
      </c>
      <c r="S111" s="55">
        <f t="shared" si="59"/>
        <v>268</v>
      </c>
      <c r="T111" s="55">
        <f t="shared" si="60"/>
        <v>329</v>
      </c>
      <c r="U111" s="58">
        <f t="shared" si="61"/>
        <v>8.9362886567732674E-4</v>
      </c>
      <c r="V111" s="55">
        <f t="shared" si="64"/>
        <v>20.333333333333332</v>
      </c>
      <c r="W111" s="55">
        <f t="shared" si="64"/>
        <v>89.333333333333329</v>
      </c>
      <c r="X111" s="35">
        <f t="shared" si="65"/>
        <v>3</v>
      </c>
      <c r="Y111" s="49" t="s">
        <v>362</v>
      </c>
      <c r="AA111" s="48" t="str">
        <f t="shared" si="54"/>
        <v>85-89</v>
      </c>
      <c r="AB111" s="45">
        <f t="shared" si="54"/>
        <v>44852</v>
      </c>
      <c r="AC111" s="45">
        <f t="shared" si="54"/>
        <v>38938</v>
      </c>
      <c r="AD111" s="45">
        <f t="shared" si="55"/>
        <v>34254</v>
      </c>
      <c r="AE111" s="46">
        <f t="shared" si="62"/>
        <v>4684</v>
      </c>
      <c r="AF111" s="1">
        <f t="shared" si="56"/>
        <v>61</v>
      </c>
      <c r="AG111" s="1">
        <f t="shared" si="56"/>
        <v>268</v>
      </c>
    </row>
    <row r="112" spans="1:33" x14ac:dyDescent="0.35">
      <c r="A112" s="54" t="str">
        <f t="shared" si="63"/>
        <v>90+</v>
      </c>
      <c r="B112" s="55">
        <f t="shared" si="63"/>
        <v>28637</v>
      </c>
      <c r="C112" s="55">
        <f t="shared" si="63"/>
        <v>24832</v>
      </c>
      <c r="D112" s="55">
        <f t="shared" si="63"/>
        <v>86.7</v>
      </c>
      <c r="E112" s="55">
        <f t="shared" si="63"/>
        <v>22189</v>
      </c>
      <c r="F112" s="55">
        <f t="shared" si="63"/>
        <v>77.5</v>
      </c>
      <c r="G112" s="55">
        <f t="shared" si="63"/>
        <v>47021</v>
      </c>
      <c r="I112" s="57" t="s">
        <v>324</v>
      </c>
      <c r="J112" s="56">
        <v>28637</v>
      </c>
      <c r="K112" s="56">
        <v>24869</v>
      </c>
      <c r="L112" s="57">
        <v>86.8</v>
      </c>
      <c r="M112" s="56">
        <v>22328</v>
      </c>
      <c r="N112" s="57">
        <v>78</v>
      </c>
      <c r="O112" s="56">
        <v>47197</v>
      </c>
      <c r="Q112" s="57" t="str">
        <f t="shared" si="57"/>
        <v>90+</v>
      </c>
      <c r="R112" s="56">
        <f t="shared" si="58"/>
        <v>37</v>
      </c>
      <c r="S112" s="56">
        <f t="shared" si="59"/>
        <v>139</v>
      </c>
      <c r="T112" s="56">
        <f t="shared" si="60"/>
        <v>176</v>
      </c>
      <c r="U112" s="62">
        <f t="shared" si="61"/>
        <v>5.4203718082067363E-4</v>
      </c>
      <c r="V112" s="55">
        <f t="shared" si="64"/>
        <v>12.333333333333334</v>
      </c>
      <c r="W112" s="55">
        <f t="shared" si="64"/>
        <v>46.333333333333336</v>
      </c>
      <c r="X112" s="35">
        <f t="shared" si="65"/>
        <v>3</v>
      </c>
      <c r="Y112" s="51" t="s">
        <v>366</v>
      </c>
      <c r="Z112" s="2">
        <v>0.7</v>
      </c>
      <c r="AA112" s="48" t="str">
        <f t="shared" si="54"/>
        <v>90+</v>
      </c>
      <c r="AB112" s="45">
        <f t="shared" si="54"/>
        <v>28637</v>
      </c>
      <c r="AC112" s="45">
        <f t="shared" si="54"/>
        <v>24869</v>
      </c>
      <c r="AD112" s="45">
        <f t="shared" si="55"/>
        <v>22328</v>
      </c>
      <c r="AE112" s="46">
        <f t="shared" si="62"/>
        <v>2541</v>
      </c>
      <c r="AF112" s="1">
        <f t="shared" si="56"/>
        <v>37</v>
      </c>
      <c r="AG112" s="1">
        <f t="shared" si="56"/>
        <v>139</v>
      </c>
    </row>
    <row r="113" spans="1:33" x14ac:dyDescent="0.35">
      <c r="A113" s="54" t="str">
        <f t="shared" si="63"/>
        <v>Unknown</v>
      </c>
      <c r="B113" s="55" t="str">
        <f t="shared" si="63"/>
        <v>NA</v>
      </c>
      <c r="C113" s="55">
        <f t="shared" si="63"/>
        <v>24401</v>
      </c>
      <c r="D113" s="55" t="str">
        <f t="shared" si="63"/>
        <v>NA</v>
      </c>
      <c r="E113" s="55">
        <f t="shared" si="63"/>
        <v>8536</v>
      </c>
      <c r="F113" s="55" t="str">
        <f t="shared" si="63"/>
        <v>NA</v>
      </c>
      <c r="G113" s="55">
        <f t="shared" si="63"/>
        <v>32937</v>
      </c>
      <c r="I113" s="54" t="s">
        <v>325</v>
      </c>
      <c r="J113" s="54" t="s">
        <v>326</v>
      </c>
      <c r="K113" s="55">
        <v>25757</v>
      </c>
      <c r="L113" s="54" t="s">
        <v>326</v>
      </c>
      <c r="M113" s="55">
        <v>9672</v>
      </c>
      <c r="N113" s="54" t="s">
        <v>326</v>
      </c>
      <c r="O113" s="55">
        <v>35429</v>
      </c>
      <c r="Q113" s="54" t="str">
        <f t="shared" si="57"/>
        <v>Unknown</v>
      </c>
      <c r="R113" s="54">
        <f t="shared" si="58"/>
        <v>1356</v>
      </c>
      <c r="S113" s="54">
        <f t="shared" si="59"/>
        <v>1136</v>
      </c>
      <c r="T113" s="54">
        <f t="shared" si="60"/>
        <v>2492</v>
      </c>
      <c r="U113" s="58">
        <f t="shared" si="61"/>
        <v>1.9864930194400901E-2</v>
      </c>
      <c r="V113" s="55">
        <f t="shared" si="64"/>
        <v>452</v>
      </c>
      <c r="W113" s="55">
        <f t="shared" si="64"/>
        <v>378.66666666666669</v>
      </c>
      <c r="X113" s="35">
        <f t="shared" si="65"/>
        <v>3</v>
      </c>
      <c r="Y113" s="50">
        <f>K115/J115</f>
        <v>0.5499244739515099</v>
      </c>
      <c r="Z113" s="2">
        <f>Y113/Z112</f>
        <v>0.78560639135929988</v>
      </c>
      <c r="AA113" s="47" t="str">
        <f t="shared" si="54"/>
        <v>Unknown</v>
      </c>
      <c r="AB113" s="45" t="str">
        <f t="shared" si="54"/>
        <v>NA</v>
      </c>
      <c r="AC113" s="45">
        <f t="shared" si="54"/>
        <v>25757</v>
      </c>
      <c r="AD113" s="45">
        <f t="shared" si="55"/>
        <v>9672</v>
      </c>
      <c r="AE113" s="45">
        <f t="shared" si="62"/>
        <v>16085</v>
      </c>
      <c r="AF113" s="1">
        <f t="shared" si="56"/>
        <v>1356</v>
      </c>
      <c r="AG113" s="1">
        <f t="shared" si="56"/>
        <v>1136</v>
      </c>
    </row>
    <row r="114" spans="1:33" x14ac:dyDescent="0.35">
      <c r="A114" s="54" t="str">
        <f t="shared" si="63"/>
        <v>12+</v>
      </c>
      <c r="B114" s="55">
        <f t="shared" si="63"/>
        <v>3806860</v>
      </c>
      <c r="C114" s="55">
        <f t="shared" si="63"/>
        <v>2390255</v>
      </c>
      <c r="D114" s="55">
        <f t="shared" si="63"/>
        <v>62.8</v>
      </c>
      <c r="E114" s="55">
        <f t="shared" si="63"/>
        <v>391175</v>
      </c>
      <c r="F114" s="55">
        <f t="shared" si="63"/>
        <v>10.3</v>
      </c>
      <c r="G114" s="55">
        <f t="shared" si="63"/>
        <v>2781430</v>
      </c>
      <c r="I114" s="57" t="s">
        <v>327</v>
      </c>
      <c r="J114" s="56">
        <v>3806860</v>
      </c>
      <c r="K114" s="56">
        <v>2458516</v>
      </c>
      <c r="L114" s="57">
        <v>64.599999999999994</v>
      </c>
      <c r="M114" s="56">
        <v>429489</v>
      </c>
      <c r="N114" s="57">
        <v>11.3</v>
      </c>
      <c r="O114" s="56">
        <v>2888005</v>
      </c>
      <c r="Q114" s="57" t="str">
        <f t="shared" si="57"/>
        <v>12+</v>
      </c>
      <c r="R114" s="60">
        <f>K114-C114</f>
        <v>68261</v>
      </c>
      <c r="S114" s="60">
        <f t="shared" si="59"/>
        <v>38314</v>
      </c>
      <c r="T114" s="63">
        <f t="shared" si="60"/>
        <v>106575</v>
      </c>
      <c r="U114" s="62">
        <f t="shared" si="61"/>
        <v>1</v>
      </c>
      <c r="V114" s="60">
        <f t="shared" si="64"/>
        <v>22753.666666666668</v>
      </c>
      <c r="W114" s="60">
        <f t="shared" si="64"/>
        <v>12771.333333333334</v>
      </c>
      <c r="X114" s="35">
        <f t="shared" si="65"/>
        <v>3</v>
      </c>
      <c r="Y114" s="52" t="s">
        <v>367</v>
      </c>
      <c r="Z114" s="2">
        <v>0.7</v>
      </c>
      <c r="AC114" s="38"/>
    </row>
    <row r="115" spans="1:33" x14ac:dyDescent="0.35">
      <c r="A115" s="54" t="str">
        <f t="shared" si="63"/>
        <v>ALL</v>
      </c>
      <c r="B115" s="55">
        <f t="shared" si="63"/>
        <v>4470643</v>
      </c>
      <c r="C115" s="55">
        <f t="shared" si="63"/>
        <v>2390255</v>
      </c>
      <c r="D115" s="55">
        <f t="shared" si="63"/>
        <v>53.5</v>
      </c>
      <c r="E115" s="55">
        <f t="shared" si="63"/>
        <v>391175</v>
      </c>
      <c r="F115" s="55">
        <f t="shared" si="63"/>
        <v>8.6999999999999993</v>
      </c>
      <c r="G115" s="55">
        <f t="shared" si="63"/>
        <v>2781430</v>
      </c>
      <c r="I115" s="54" t="s">
        <v>328</v>
      </c>
      <c r="J115" s="55">
        <v>4470643</v>
      </c>
      <c r="K115" s="55">
        <v>2458516</v>
      </c>
      <c r="L115" s="54">
        <v>55</v>
      </c>
      <c r="M115" s="55">
        <v>429489</v>
      </c>
      <c r="N115" s="54">
        <v>9.6</v>
      </c>
      <c r="O115" s="55">
        <v>2888005</v>
      </c>
      <c r="Q115" s="54" t="str">
        <f t="shared" si="57"/>
        <v>ALL</v>
      </c>
      <c r="R115" s="60">
        <f t="shared" ref="R115" si="66">K115-C115</f>
        <v>68261</v>
      </c>
      <c r="S115" s="60">
        <f t="shared" si="59"/>
        <v>38314</v>
      </c>
      <c r="T115" s="63">
        <f t="shared" si="60"/>
        <v>106575</v>
      </c>
      <c r="U115" s="58">
        <f t="shared" si="61"/>
        <v>1</v>
      </c>
      <c r="V115" s="60">
        <f t="shared" si="64"/>
        <v>22753.666666666668</v>
      </c>
      <c r="W115" s="60">
        <f t="shared" si="64"/>
        <v>12771.333333333334</v>
      </c>
      <c r="X115" s="35">
        <f t="shared" si="65"/>
        <v>3</v>
      </c>
      <c r="Y115" s="50">
        <f>M115/J115</f>
        <v>9.606873105278145E-2</v>
      </c>
      <c r="Z115" s="2">
        <f>Y115/Z114</f>
        <v>0.13724104436111637</v>
      </c>
      <c r="AC115" s="2">
        <f>R114/K114</f>
        <v>2.7765123350834406E-2</v>
      </c>
      <c r="AD115" s="2">
        <f>S114/M114</f>
        <v>8.9208338281073551E-2</v>
      </c>
      <c r="AE115" s="2">
        <f>T114/O114</f>
        <v>3.6902636941418036E-2</v>
      </c>
    </row>
    <row r="116" spans="1:33" ht="14" customHeight="1" x14ac:dyDescent="0.35">
      <c r="A116" s="110">
        <f>I93</f>
        <v>44349</v>
      </c>
      <c r="B116" s="110"/>
      <c r="C116" s="110"/>
      <c r="D116" s="110"/>
      <c r="E116" s="110"/>
      <c r="F116" s="110"/>
      <c r="G116" s="110"/>
      <c r="I116" s="110">
        <v>44350</v>
      </c>
      <c r="J116" s="110"/>
      <c r="K116" s="110"/>
      <c r="L116" s="110"/>
      <c r="M116" s="110"/>
      <c r="N116" s="110"/>
      <c r="O116" s="110"/>
      <c r="Q116" s="113" t="str">
        <f>"Change " &amp; TEXT(A116,"DDDD MMM DD, YYYY") &amp; " -  " &amp;TEXT(I116,"DDDD MMM DD, YYYY")</f>
        <v>Change Wednesday Jun 02, 2021 -  Thursday Jun 03, 2021</v>
      </c>
      <c r="R116" s="113"/>
      <c r="S116" s="113"/>
      <c r="T116" s="113"/>
      <c r="U116" s="113"/>
      <c r="V116" s="113"/>
      <c r="W116" s="113"/>
      <c r="Y116" s="65">
        <f>A116</f>
        <v>44349</v>
      </c>
    </row>
    <row r="117" spans="1:33" ht="30" customHeight="1" x14ac:dyDescent="0.35">
      <c r="A117" s="53" t="str">
        <f>I94</f>
        <v>Age group</v>
      </c>
      <c r="B117" s="53" t="str">
        <f t="shared" ref="B117:G132" si="67">J94</f>
        <v>Population</v>
      </c>
      <c r="C117" s="53" t="str">
        <f t="shared" si="67"/>
        <v>Dose 1</v>
      </c>
      <c r="D117" s="53" t="str">
        <f t="shared" si="67"/>
        <v>% of population with at least 1 dose</v>
      </c>
      <c r="E117" s="53" t="str">
        <f t="shared" si="67"/>
        <v>Dose 2</v>
      </c>
      <c r="F117" s="53" t="str">
        <f t="shared" si="67"/>
        <v>% of population fully vaccinated</v>
      </c>
      <c r="G117" s="53" t="str">
        <f t="shared" si="67"/>
        <v>Total administered</v>
      </c>
      <c r="I117" s="53" t="s">
        <v>305</v>
      </c>
      <c r="J117" s="53" t="s">
        <v>2</v>
      </c>
      <c r="K117" s="53" t="s">
        <v>302</v>
      </c>
      <c r="L117" s="53" t="s">
        <v>306</v>
      </c>
      <c r="M117" s="53" t="s">
        <v>303</v>
      </c>
      <c r="N117" s="53" t="s">
        <v>307</v>
      </c>
      <c r="O117" s="53" t="s">
        <v>304</v>
      </c>
      <c r="Q117" s="53" t="s">
        <v>305</v>
      </c>
      <c r="R117" s="53" t="s">
        <v>302</v>
      </c>
      <c r="S117" s="53" t="s">
        <v>303</v>
      </c>
      <c r="T117" s="53" t="s">
        <v>304</v>
      </c>
      <c r="U117" s="53" t="s">
        <v>335</v>
      </c>
      <c r="V117" s="53" t="s">
        <v>336</v>
      </c>
      <c r="W117" s="53" t="s">
        <v>337</v>
      </c>
      <c r="Y117" s="49" t="s">
        <v>365</v>
      </c>
      <c r="Z117" s="64"/>
      <c r="AA117" s="47" t="str">
        <f t="shared" ref="AA117:AC136" si="68">I117</f>
        <v>Age group</v>
      </c>
      <c r="AB117" s="47" t="str">
        <f t="shared" si="68"/>
        <v>Population</v>
      </c>
      <c r="AC117" s="47" t="str">
        <f t="shared" si="68"/>
        <v>Dose 1</v>
      </c>
      <c r="AD117" s="47" t="str">
        <f t="shared" ref="AD117:AD136" si="69">M117</f>
        <v>Dose 2</v>
      </c>
      <c r="AE117" s="47" t="s">
        <v>334</v>
      </c>
      <c r="AF117" s="47" t="str">
        <f t="shared" ref="AF117:AG136" si="70">R117</f>
        <v>Dose 1</v>
      </c>
      <c r="AG117" s="47" t="str">
        <f t="shared" si="70"/>
        <v>Dose 2</v>
      </c>
    </row>
    <row r="118" spans="1:33" x14ac:dyDescent="0.35">
      <c r="A118" s="54" t="str">
        <f>I95</f>
        <v>00-11</v>
      </c>
      <c r="B118" s="55">
        <f>J95</f>
        <v>663783</v>
      </c>
      <c r="C118" s="55">
        <f t="shared" si="67"/>
        <v>0</v>
      </c>
      <c r="D118" s="55">
        <f t="shared" si="67"/>
        <v>0</v>
      </c>
      <c r="E118" s="55">
        <f t="shared" si="67"/>
        <v>0</v>
      </c>
      <c r="F118" s="55">
        <f t="shared" si="67"/>
        <v>0</v>
      </c>
      <c r="G118" s="55">
        <f t="shared" si="67"/>
        <v>0</v>
      </c>
      <c r="I118" s="54" t="s">
        <v>308</v>
      </c>
      <c r="J118" s="55">
        <v>663783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Q118" s="54" t="str">
        <f t="shared" ref="Q118:Q138" si="71">A118</f>
        <v>00-11</v>
      </c>
      <c r="R118" s="55">
        <f t="shared" ref="R118:R136" si="72">K118-C118</f>
        <v>0</v>
      </c>
      <c r="S118" s="55">
        <f t="shared" ref="S118:S138" si="73">M118-E118</f>
        <v>0</v>
      </c>
      <c r="T118" s="55">
        <f t="shared" ref="T118:T138" si="74">O118-G118</f>
        <v>0</v>
      </c>
      <c r="U118" s="58">
        <f t="shared" ref="U118:U138" si="75">R118/R$138</f>
        <v>0</v>
      </c>
      <c r="V118" s="55">
        <f>R118/$X118</f>
        <v>0</v>
      </c>
      <c r="W118" s="55">
        <f>S118/$X118</f>
        <v>0</v>
      </c>
      <c r="X118" s="35">
        <f>IF(DATEDIF(A116,I116,"D")&lt;1,1,DATEDIF(A116,I116,"D"))</f>
        <v>1</v>
      </c>
      <c r="Y118" s="51" t="s">
        <v>366</v>
      </c>
      <c r="Z118" s="2">
        <v>0.7</v>
      </c>
      <c r="AA118" s="47" t="str">
        <f t="shared" si="68"/>
        <v>00-11</v>
      </c>
      <c r="AB118" s="45">
        <f t="shared" si="68"/>
        <v>663783</v>
      </c>
      <c r="AC118" s="45">
        <f t="shared" si="68"/>
        <v>0</v>
      </c>
      <c r="AD118" s="45">
        <f t="shared" si="69"/>
        <v>0</v>
      </c>
      <c r="AE118" s="45">
        <f t="shared" ref="AE118:AE136" si="76">AC118-AD118</f>
        <v>0</v>
      </c>
      <c r="AF118" s="1">
        <f t="shared" si="70"/>
        <v>0</v>
      </c>
      <c r="AG118" s="1">
        <f t="shared" si="70"/>
        <v>0</v>
      </c>
    </row>
    <row r="119" spans="1:33" x14ac:dyDescent="0.35">
      <c r="A119" s="54" t="str">
        <f t="shared" ref="A119:G138" si="77">I96</f>
        <v>12-14</v>
      </c>
      <c r="B119" s="55">
        <f t="shared" si="77"/>
        <v>166087</v>
      </c>
      <c r="C119" s="60">
        <f t="shared" si="67"/>
        <v>75399</v>
      </c>
      <c r="D119" s="55">
        <f t="shared" si="67"/>
        <v>45.4</v>
      </c>
      <c r="E119" s="60">
        <f t="shared" si="67"/>
        <v>122</v>
      </c>
      <c r="F119" s="55">
        <f t="shared" si="67"/>
        <v>0.1</v>
      </c>
      <c r="G119" s="55">
        <f t="shared" si="67"/>
        <v>75521</v>
      </c>
      <c r="I119" s="70" t="s">
        <v>329</v>
      </c>
      <c r="J119" s="60">
        <v>166087</v>
      </c>
      <c r="K119" s="60">
        <v>78175</v>
      </c>
      <c r="L119" s="69">
        <v>47.1</v>
      </c>
      <c r="M119" s="69">
        <v>178</v>
      </c>
      <c r="N119" s="69">
        <v>0.1</v>
      </c>
      <c r="O119" s="60">
        <v>78353</v>
      </c>
      <c r="Q119" s="59" t="str">
        <f t="shared" si="71"/>
        <v>12-14</v>
      </c>
      <c r="R119" s="60">
        <f t="shared" si="72"/>
        <v>2776</v>
      </c>
      <c r="S119" s="60">
        <f t="shared" si="73"/>
        <v>56</v>
      </c>
      <c r="T119" s="60">
        <f t="shared" si="74"/>
        <v>2832</v>
      </c>
      <c r="U119" s="61">
        <f t="shared" si="75"/>
        <v>0.10227691400781078</v>
      </c>
      <c r="V119" s="60">
        <f t="shared" ref="V119:W138" si="78">R119/$X119</f>
        <v>2776</v>
      </c>
      <c r="W119" s="60">
        <f t="shared" si="78"/>
        <v>56</v>
      </c>
      <c r="X119" s="35">
        <f>X118</f>
        <v>1</v>
      </c>
      <c r="Y119" s="50">
        <f>C137/B137</f>
        <v>0.6458120340648198</v>
      </c>
      <c r="Z119" s="2">
        <f>Y119/Z118</f>
        <v>0.92258862009259979</v>
      </c>
      <c r="AA119" s="47" t="str">
        <f t="shared" si="68"/>
        <v>12-14</v>
      </c>
      <c r="AB119" s="45">
        <f t="shared" si="68"/>
        <v>166087</v>
      </c>
      <c r="AC119" s="45">
        <f t="shared" si="68"/>
        <v>78175</v>
      </c>
      <c r="AD119" s="45">
        <f t="shared" si="69"/>
        <v>178</v>
      </c>
      <c r="AE119" s="45">
        <f t="shared" si="76"/>
        <v>77997</v>
      </c>
      <c r="AF119" s="1">
        <f t="shared" si="70"/>
        <v>2776</v>
      </c>
      <c r="AG119" s="1">
        <f t="shared" si="70"/>
        <v>56</v>
      </c>
    </row>
    <row r="120" spans="1:33" x14ac:dyDescent="0.35">
      <c r="A120" s="54" t="str">
        <f t="shared" si="77"/>
        <v>15-19</v>
      </c>
      <c r="B120" s="55">
        <f t="shared" si="77"/>
        <v>258656</v>
      </c>
      <c r="C120" s="60">
        <f t="shared" si="67"/>
        <v>133146</v>
      </c>
      <c r="D120" s="55">
        <f t="shared" si="67"/>
        <v>51.5</v>
      </c>
      <c r="E120" s="60">
        <f t="shared" si="67"/>
        <v>2164</v>
      </c>
      <c r="F120" s="55">
        <f t="shared" si="67"/>
        <v>0.8</v>
      </c>
      <c r="G120" s="55">
        <f t="shared" si="67"/>
        <v>135310</v>
      </c>
      <c r="I120" s="69" t="s">
        <v>309</v>
      </c>
      <c r="J120" s="60">
        <v>258656</v>
      </c>
      <c r="K120" s="60">
        <v>136907</v>
      </c>
      <c r="L120" s="69">
        <v>52.9</v>
      </c>
      <c r="M120" s="60">
        <v>2411</v>
      </c>
      <c r="N120" s="69">
        <v>0.9</v>
      </c>
      <c r="O120" s="60">
        <v>139318</v>
      </c>
      <c r="Q120" s="54" t="str">
        <f t="shared" si="71"/>
        <v>15-19</v>
      </c>
      <c r="R120" s="60">
        <f t="shared" si="72"/>
        <v>3761</v>
      </c>
      <c r="S120" s="60">
        <f t="shared" si="73"/>
        <v>247</v>
      </c>
      <c r="T120" s="60">
        <f t="shared" si="74"/>
        <v>4008</v>
      </c>
      <c r="U120" s="61">
        <f t="shared" si="75"/>
        <v>0.13856753371159089</v>
      </c>
      <c r="V120" s="60">
        <f t="shared" si="78"/>
        <v>3761</v>
      </c>
      <c r="W120" s="60">
        <f t="shared" si="78"/>
        <v>247</v>
      </c>
      <c r="X120" s="35">
        <f t="shared" ref="X120:X138" si="79">X119</f>
        <v>1</v>
      </c>
      <c r="Y120" s="52" t="s">
        <v>367</v>
      </c>
      <c r="Z120" s="2">
        <v>0.7</v>
      </c>
      <c r="AA120" s="47" t="str">
        <f t="shared" si="68"/>
        <v>15-19</v>
      </c>
      <c r="AB120" s="45">
        <f t="shared" si="68"/>
        <v>258656</v>
      </c>
      <c r="AC120" s="45">
        <f t="shared" si="68"/>
        <v>136907</v>
      </c>
      <c r="AD120" s="45">
        <f t="shared" si="69"/>
        <v>2411</v>
      </c>
      <c r="AE120" s="45">
        <f t="shared" si="76"/>
        <v>134496</v>
      </c>
      <c r="AF120" s="1">
        <f t="shared" si="70"/>
        <v>3761</v>
      </c>
      <c r="AG120" s="1">
        <f t="shared" si="70"/>
        <v>247</v>
      </c>
    </row>
    <row r="121" spans="1:33" x14ac:dyDescent="0.35">
      <c r="A121" s="54" t="str">
        <f t="shared" si="77"/>
        <v>20-24</v>
      </c>
      <c r="B121" s="55">
        <f t="shared" si="77"/>
        <v>276991</v>
      </c>
      <c r="C121" s="55">
        <f t="shared" si="67"/>
        <v>138925</v>
      </c>
      <c r="D121" s="55">
        <f t="shared" si="67"/>
        <v>50.2</v>
      </c>
      <c r="E121" s="55">
        <f t="shared" si="67"/>
        <v>7550</v>
      </c>
      <c r="F121" s="55">
        <f t="shared" si="67"/>
        <v>2.7</v>
      </c>
      <c r="G121" s="55">
        <f t="shared" si="67"/>
        <v>146475</v>
      </c>
      <c r="I121" s="57" t="s">
        <v>310</v>
      </c>
      <c r="J121" s="56">
        <v>276991</v>
      </c>
      <c r="K121" s="56">
        <v>142119</v>
      </c>
      <c r="L121" s="57">
        <v>51.3</v>
      </c>
      <c r="M121" s="56">
        <v>8072</v>
      </c>
      <c r="N121" s="57">
        <v>2.9</v>
      </c>
      <c r="O121" s="56">
        <v>150191</v>
      </c>
      <c r="Q121" s="57" t="str">
        <f t="shared" si="71"/>
        <v>20-24</v>
      </c>
      <c r="R121" s="56">
        <f t="shared" si="72"/>
        <v>3194</v>
      </c>
      <c r="S121" s="56">
        <f t="shared" si="73"/>
        <v>522</v>
      </c>
      <c r="T121" s="56">
        <f t="shared" si="74"/>
        <v>3716</v>
      </c>
      <c r="U121" s="62">
        <f t="shared" si="75"/>
        <v>0.11767740033895807</v>
      </c>
      <c r="V121" s="55">
        <f t="shared" si="78"/>
        <v>3194</v>
      </c>
      <c r="W121" s="55">
        <f t="shared" si="78"/>
        <v>522</v>
      </c>
      <c r="X121" s="35">
        <f t="shared" si="79"/>
        <v>1</v>
      </c>
      <c r="Y121" s="50">
        <f>E137/B137</f>
        <v>0.11281975171138418</v>
      </c>
      <c r="Z121" s="2">
        <f>Y121/Z120</f>
        <v>0.16117107387340598</v>
      </c>
      <c r="AA121" s="47" t="str">
        <f t="shared" si="68"/>
        <v>20-24</v>
      </c>
      <c r="AB121" s="45">
        <f t="shared" si="68"/>
        <v>276991</v>
      </c>
      <c r="AC121" s="45">
        <f t="shared" si="68"/>
        <v>142119</v>
      </c>
      <c r="AD121" s="45">
        <f t="shared" si="69"/>
        <v>8072</v>
      </c>
      <c r="AE121" s="45">
        <f t="shared" si="76"/>
        <v>134047</v>
      </c>
      <c r="AF121" s="1">
        <f t="shared" si="70"/>
        <v>3194</v>
      </c>
      <c r="AG121" s="1">
        <f t="shared" si="70"/>
        <v>522</v>
      </c>
    </row>
    <row r="122" spans="1:33" x14ac:dyDescent="0.35">
      <c r="A122" s="54" t="str">
        <f t="shared" si="77"/>
        <v>25-29</v>
      </c>
      <c r="B122" s="55">
        <f t="shared" si="77"/>
        <v>310735</v>
      </c>
      <c r="C122" s="55">
        <f t="shared" si="67"/>
        <v>155192</v>
      </c>
      <c r="D122" s="55">
        <f t="shared" si="67"/>
        <v>49.9</v>
      </c>
      <c r="E122" s="55">
        <f t="shared" si="67"/>
        <v>12868</v>
      </c>
      <c r="F122" s="55">
        <f t="shared" si="67"/>
        <v>4.0999999999999996</v>
      </c>
      <c r="G122" s="55">
        <f t="shared" si="67"/>
        <v>168060</v>
      </c>
      <c r="I122" s="54" t="s">
        <v>311</v>
      </c>
      <c r="J122" s="55">
        <v>310735</v>
      </c>
      <c r="K122" s="55">
        <v>158201</v>
      </c>
      <c r="L122" s="54">
        <v>50.9</v>
      </c>
      <c r="M122" s="55">
        <v>13577</v>
      </c>
      <c r="N122" s="54">
        <v>4.4000000000000004</v>
      </c>
      <c r="O122" s="55">
        <v>171778</v>
      </c>
      <c r="Q122" s="54" t="str">
        <f t="shared" si="71"/>
        <v>25-29</v>
      </c>
      <c r="R122" s="55">
        <f t="shared" si="72"/>
        <v>3009</v>
      </c>
      <c r="S122" s="55">
        <f t="shared" si="73"/>
        <v>709</v>
      </c>
      <c r="T122" s="55">
        <f t="shared" si="74"/>
        <v>3718</v>
      </c>
      <c r="U122" s="58">
        <f t="shared" si="75"/>
        <v>0.11086139562301968</v>
      </c>
      <c r="V122" s="55">
        <f t="shared" si="78"/>
        <v>3009</v>
      </c>
      <c r="W122" s="55">
        <f t="shared" si="78"/>
        <v>709</v>
      </c>
      <c r="X122" s="35">
        <f t="shared" si="79"/>
        <v>1</v>
      </c>
      <c r="Y122" s="49" t="s">
        <v>363</v>
      </c>
      <c r="AA122" s="47" t="str">
        <f t="shared" si="68"/>
        <v>25-29</v>
      </c>
      <c r="AB122" s="45">
        <f t="shared" si="68"/>
        <v>310735</v>
      </c>
      <c r="AC122" s="45">
        <f t="shared" si="68"/>
        <v>158201</v>
      </c>
      <c r="AD122" s="45">
        <f t="shared" si="69"/>
        <v>13577</v>
      </c>
      <c r="AE122" s="45">
        <f t="shared" si="76"/>
        <v>144624</v>
      </c>
      <c r="AF122" s="1">
        <f t="shared" si="70"/>
        <v>3009</v>
      </c>
      <c r="AG122" s="1">
        <f t="shared" si="70"/>
        <v>709</v>
      </c>
    </row>
    <row r="123" spans="1:33" x14ac:dyDescent="0.35">
      <c r="A123" s="54" t="str">
        <f t="shared" si="77"/>
        <v>30-34</v>
      </c>
      <c r="B123" s="55">
        <f t="shared" si="77"/>
        <v>356322</v>
      </c>
      <c r="C123" s="55">
        <f t="shared" si="67"/>
        <v>190444</v>
      </c>
      <c r="D123" s="55">
        <f t="shared" si="67"/>
        <v>53.4</v>
      </c>
      <c r="E123" s="55">
        <f t="shared" si="67"/>
        <v>16692</v>
      </c>
      <c r="F123" s="55">
        <f t="shared" si="67"/>
        <v>4.7</v>
      </c>
      <c r="G123" s="55">
        <f t="shared" si="67"/>
        <v>207136</v>
      </c>
      <c r="I123" s="57" t="s">
        <v>312</v>
      </c>
      <c r="J123" s="56">
        <v>356322</v>
      </c>
      <c r="K123" s="56">
        <v>193296</v>
      </c>
      <c r="L123" s="57">
        <v>54.2</v>
      </c>
      <c r="M123" s="56">
        <v>17722</v>
      </c>
      <c r="N123" s="57">
        <v>5</v>
      </c>
      <c r="O123" s="56">
        <v>211018</v>
      </c>
      <c r="Q123" s="57" t="str">
        <f t="shared" si="71"/>
        <v>30-34</v>
      </c>
      <c r="R123" s="56">
        <f t="shared" si="72"/>
        <v>2852</v>
      </c>
      <c r="S123" s="56">
        <f t="shared" si="73"/>
        <v>1030</v>
      </c>
      <c r="T123" s="56">
        <f t="shared" si="74"/>
        <v>3882</v>
      </c>
      <c r="U123" s="62">
        <f t="shared" si="75"/>
        <v>0.10507700243165574</v>
      </c>
      <c r="V123" s="55">
        <f t="shared" si="78"/>
        <v>2852</v>
      </c>
      <c r="W123" s="55">
        <f t="shared" si="78"/>
        <v>1030</v>
      </c>
      <c r="X123" s="35">
        <f t="shared" si="79"/>
        <v>1</v>
      </c>
      <c r="Y123" s="51" t="s">
        <v>366</v>
      </c>
      <c r="Z123" s="2">
        <v>0.7</v>
      </c>
      <c r="AA123" s="47" t="str">
        <f t="shared" si="68"/>
        <v>30-34</v>
      </c>
      <c r="AB123" s="45">
        <f t="shared" si="68"/>
        <v>356322</v>
      </c>
      <c r="AC123" s="45">
        <f t="shared" si="68"/>
        <v>193296</v>
      </c>
      <c r="AD123" s="45">
        <f t="shared" si="69"/>
        <v>17722</v>
      </c>
      <c r="AE123" s="45">
        <f t="shared" si="76"/>
        <v>175574</v>
      </c>
      <c r="AF123" s="1">
        <f t="shared" si="70"/>
        <v>2852</v>
      </c>
      <c r="AG123" s="1">
        <f t="shared" si="70"/>
        <v>1030</v>
      </c>
    </row>
    <row r="124" spans="1:33" x14ac:dyDescent="0.35">
      <c r="A124" s="54" t="str">
        <f t="shared" si="77"/>
        <v>35-39</v>
      </c>
      <c r="B124" s="55">
        <f t="shared" si="77"/>
        <v>366699</v>
      </c>
      <c r="C124" s="55">
        <f t="shared" si="67"/>
        <v>208502</v>
      </c>
      <c r="D124" s="55">
        <f t="shared" si="67"/>
        <v>56.9</v>
      </c>
      <c r="E124" s="55">
        <f t="shared" si="67"/>
        <v>18926</v>
      </c>
      <c r="F124" s="55">
        <f t="shared" si="67"/>
        <v>5.2</v>
      </c>
      <c r="G124" s="55">
        <f t="shared" si="67"/>
        <v>227428</v>
      </c>
      <c r="I124" s="54" t="s">
        <v>313</v>
      </c>
      <c r="J124" s="55">
        <v>366699</v>
      </c>
      <c r="K124" s="55">
        <v>211348</v>
      </c>
      <c r="L124" s="54">
        <v>57.6</v>
      </c>
      <c r="M124" s="55">
        <v>20065</v>
      </c>
      <c r="N124" s="54">
        <v>5.5</v>
      </c>
      <c r="O124" s="55">
        <v>231413</v>
      </c>
      <c r="Q124" s="54" t="str">
        <f t="shared" si="71"/>
        <v>35-39</v>
      </c>
      <c r="R124" s="55">
        <f t="shared" si="72"/>
        <v>2846</v>
      </c>
      <c r="S124" s="55">
        <f t="shared" si="73"/>
        <v>1139</v>
      </c>
      <c r="T124" s="55">
        <f t="shared" si="74"/>
        <v>3985</v>
      </c>
      <c r="U124" s="58">
        <f t="shared" si="75"/>
        <v>0.10485594281924693</v>
      </c>
      <c r="V124" s="55">
        <f t="shared" si="78"/>
        <v>2846</v>
      </c>
      <c r="W124" s="55">
        <f t="shared" si="78"/>
        <v>1139</v>
      </c>
      <c r="X124" s="35">
        <f t="shared" si="79"/>
        <v>1</v>
      </c>
      <c r="Y124" s="50">
        <f>C138/B138</f>
        <v>0.5499244739515099</v>
      </c>
      <c r="Z124" s="2">
        <f>Y124/Z123</f>
        <v>0.78560639135929988</v>
      </c>
      <c r="AA124" s="47" t="str">
        <f t="shared" si="68"/>
        <v>35-39</v>
      </c>
      <c r="AB124" s="45">
        <f t="shared" si="68"/>
        <v>366699</v>
      </c>
      <c r="AC124" s="45">
        <f t="shared" si="68"/>
        <v>211348</v>
      </c>
      <c r="AD124" s="45">
        <f t="shared" si="69"/>
        <v>20065</v>
      </c>
      <c r="AE124" s="45">
        <f t="shared" si="76"/>
        <v>191283</v>
      </c>
      <c r="AF124" s="1">
        <f t="shared" si="70"/>
        <v>2846</v>
      </c>
      <c r="AG124" s="1">
        <f t="shared" si="70"/>
        <v>1139</v>
      </c>
    </row>
    <row r="125" spans="1:33" x14ac:dyDescent="0.35">
      <c r="A125" s="54" t="str">
        <f t="shared" si="77"/>
        <v>40-44</v>
      </c>
      <c r="B125" s="55">
        <f t="shared" si="77"/>
        <v>325544</v>
      </c>
      <c r="C125" s="55">
        <f t="shared" si="67"/>
        <v>200938</v>
      </c>
      <c r="D125" s="55">
        <f t="shared" si="67"/>
        <v>61.7</v>
      </c>
      <c r="E125" s="55">
        <f t="shared" si="67"/>
        <v>17933</v>
      </c>
      <c r="F125" s="55">
        <f t="shared" si="67"/>
        <v>5.5</v>
      </c>
      <c r="G125" s="55">
        <f t="shared" si="67"/>
        <v>218871</v>
      </c>
      <c r="I125" s="57" t="s">
        <v>314</v>
      </c>
      <c r="J125" s="56">
        <v>325544</v>
      </c>
      <c r="K125" s="56">
        <v>203196</v>
      </c>
      <c r="L125" s="57">
        <v>62.4</v>
      </c>
      <c r="M125" s="56">
        <v>19014</v>
      </c>
      <c r="N125" s="57">
        <v>5.8</v>
      </c>
      <c r="O125" s="56">
        <v>222210</v>
      </c>
      <c r="Q125" s="57" t="str">
        <f t="shared" si="71"/>
        <v>40-44</v>
      </c>
      <c r="R125" s="56">
        <f t="shared" si="72"/>
        <v>2258</v>
      </c>
      <c r="S125" s="56">
        <f t="shared" si="73"/>
        <v>1081</v>
      </c>
      <c r="T125" s="56">
        <f t="shared" si="74"/>
        <v>3339</v>
      </c>
      <c r="U125" s="62">
        <f t="shared" si="75"/>
        <v>8.3192100803183261E-2</v>
      </c>
      <c r="V125" s="55">
        <f t="shared" si="78"/>
        <v>2258</v>
      </c>
      <c r="W125" s="55">
        <f t="shared" si="78"/>
        <v>1081</v>
      </c>
      <c r="X125" s="35">
        <f t="shared" si="79"/>
        <v>1</v>
      </c>
      <c r="Y125" s="52" t="s">
        <v>367</v>
      </c>
      <c r="Z125" s="2">
        <v>0.7</v>
      </c>
      <c r="AA125" s="47" t="str">
        <f t="shared" si="68"/>
        <v>40-44</v>
      </c>
      <c r="AB125" s="45">
        <f t="shared" si="68"/>
        <v>325544</v>
      </c>
      <c r="AC125" s="45">
        <f t="shared" si="68"/>
        <v>203196</v>
      </c>
      <c r="AD125" s="45">
        <f t="shared" si="69"/>
        <v>19014</v>
      </c>
      <c r="AE125" s="45">
        <f t="shared" si="76"/>
        <v>184182</v>
      </c>
      <c r="AF125" s="1">
        <f t="shared" si="70"/>
        <v>2258</v>
      </c>
      <c r="AG125" s="1">
        <f t="shared" si="70"/>
        <v>1081</v>
      </c>
    </row>
    <row r="126" spans="1:33" x14ac:dyDescent="0.35">
      <c r="A126" s="54" t="str">
        <f t="shared" si="77"/>
        <v>45-49</v>
      </c>
      <c r="B126" s="55">
        <f t="shared" si="77"/>
        <v>291312</v>
      </c>
      <c r="C126" s="55">
        <f t="shared" si="67"/>
        <v>190727</v>
      </c>
      <c r="D126" s="55">
        <f t="shared" si="67"/>
        <v>65.5</v>
      </c>
      <c r="E126" s="55">
        <f t="shared" si="67"/>
        <v>17403</v>
      </c>
      <c r="F126" s="55">
        <f t="shared" si="67"/>
        <v>6</v>
      </c>
      <c r="G126" s="55">
        <f t="shared" si="67"/>
        <v>208130</v>
      </c>
      <c r="I126" s="54" t="s">
        <v>315</v>
      </c>
      <c r="J126" s="55">
        <v>291312</v>
      </c>
      <c r="K126" s="55">
        <v>192623</v>
      </c>
      <c r="L126" s="54">
        <v>66.099999999999994</v>
      </c>
      <c r="M126" s="55">
        <v>18581</v>
      </c>
      <c r="N126" s="54">
        <v>6.4</v>
      </c>
      <c r="O126" s="55">
        <v>211204</v>
      </c>
      <c r="Q126" s="54" t="str">
        <f t="shared" si="71"/>
        <v>45-49</v>
      </c>
      <c r="R126" s="55">
        <f t="shared" si="72"/>
        <v>1896</v>
      </c>
      <c r="S126" s="55">
        <f t="shared" si="73"/>
        <v>1178</v>
      </c>
      <c r="T126" s="55">
        <f t="shared" si="74"/>
        <v>3074</v>
      </c>
      <c r="U126" s="58">
        <f t="shared" si="75"/>
        <v>6.9854837521184876E-2</v>
      </c>
      <c r="V126" s="55">
        <f t="shared" si="78"/>
        <v>1896</v>
      </c>
      <c r="W126" s="55">
        <f t="shared" si="78"/>
        <v>1178</v>
      </c>
      <c r="X126" s="35">
        <f t="shared" si="79"/>
        <v>1</v>
      </c>
      <c r="Y126" s="50">
        <f>E138/B138</f>
        <v>9.606873105278145E-2</v>
      </c>
      <c r="Z126" s="2">
        <f>Y126/Z125</f>
        <v>0.13724104436111637</v>
      </c>
      <c r="AA126" s="47" t="str">
        <f t="shared" si="68"/>
        <v>45-49</v>
      </c>
      <c r="AB126" s="45">
        <f t="shared" si="68"/>
        <v>291312</v>
      </c>
      <c r="AC126" s="45">
        <f t="shared" si="68"/>
        <v>192623</v>
      </c>
      <c r="AD126" s="45">
        <f t="shared" si="69"/>
        <v>18581</v>
      </c>
      <c r="AE126" s="45">
        <f t="shared" si="76"/>
        <v>174042</v>
      </c>
      <c r="AF126" s="1">
        <f t="shared" si="70"/>
        <v>1896</v>
      </c>
      <c r="AG126" s="1">
        <f t="shared" si="70"/>
        <v>1178</v>
      </c>
    </row>
    <row r="127" spans="1:33" x14ac:dyDescent="0.35">
      <c r="A127" s="54" t="str">
        <f t="shared" si="77"/>
        <v>50-54</v>
      </c>
      <c r="B127" s="55">
        <f t="shared" si="77"/>
        <v>262948</v>
      </c>
      <c r="C127" s="55">
        <f t="shared" si="67"/>
        <v>187957</v>
      </c>
      <c r="D127" s="55">
        <f t="shared" si="67"/>
        <v>71.5</v>
      </c>
      <c r="E127" s="55">
        <f t="shared" si="67"/>
        <v>17256</v>
      </c>
      <c r="F127" s="55">
        <f t="shared" si="67"/>
        <v>6.6</v>
      </c>
      <c r="G127" s="55">
        <f t="shared" si="67"/>
        <v>205213</v>
      </c>
      <c r="I127" s="57" t="s">
        <v>316</v>
      </c>
      <c r="J127" s="56">
        <v>262948</v>
      </c>
      <c r="K127" s="56">
        <v>189369</v>
      </c>
      <c r="L127" s="57">
        <v>72</v>
      </c>
      <c r="M127" s="56">
        <v>18733</v>
      </c>
      <c r="N127" s="57">
        <v>7.1</v>
      </c>
      <c r="O127" s="56">
        <v>208102</v>
      </c>
      <c r="Q127" s="57" t="str">
        <f t="shared" si="71"/>
        <v>50-54</v>
      </c>
      <c r="R127" s="56">
        <f t="shared" si="72"/>
        <v>1412</v>
      </c>
      <c r="S127" s="56">
        <f t="shared" si="73"/>
        <v>1477</v>
      </c>
      <c r="T127" s="56">
        <f t="shared" si="74"/>
        <v>2889</v>
      </c>
      <c r="U127" s="62">
        <f t="shared" si="75"/>
        <v>5.2022695453540636E-2</v>
      </c>
      <c r="V127" s="55">
        <f t="shared" si="78"/>
        <v>1412</v>
      </c>
      <c r="W127" s="55">
        <f t="shared" si="78"/>
        <v>1477</v>
      </c>
      <c r="X127" s="35">
        <f t="shared" si="79"/>
        <v>1</v>
      </c>
      <c r="Z127" s="36"/>
      <c r="AA127" s="47" t="str">
        <f t="shared" si="68"/>
        <v>50-54</v>
      </c>
      <c r="AB127" s="45">
        <f t="shared" si="68"/>
        <v>262948</v>
      </c>
      <c r="AC127" s="45">
        <f t="shared" si="68"/>
        <v>189369</v>
      </c>
      <c r="AD127" s="45">
        <f t="shared" si="69"/>
        <v>18733</v>
      </c>
      <c r="AE127" s="45">
        <f t="shared" si="76"/>
        <v>170636</v>
      </c>
      <c r="AF127" s="1">
        <f t="shared" si="70"/>
        <v>1412</v>
      </c>
      <c r="AG127" s="1">
        <f t="shared" si="70"/>
        <v>1477</v>
      </c>
    </row>
    <row r="128" spans="1:33" x14ac:dyDescent="0.35">
      <c r="A128" s="54" t="str">
        <f t="shared" si="77"/>
        <v>55-59</v>
      </c>
      <c r="B128" s="55">
        <f t="shared" si="77"/>
        <v>285387</v>
      </c>
      <c r="C128" s="55">
        <f t="shared" si="67"/>
        <v>206600</v>
      </c>
      <c r="D128" s="55">
        <f t="shared" si="67"/>
        <v>72.400000000000006</v>
      </c>
      <c r="E128" s="55">
        <f t="shared" si="67"/>
        <v>19281</v>
      </c>
      <c r="F128" s="55">
        <f t="shared" si="67"/>
        <v>6.8</v>
      </c>
      <c r="G128" s="55">
        <f t="shared" si="67"/>
        <v>225881</v>
      </c>
      <c r="I128" s="54" t="s">
        <v>317</v>
      </c>
      <c r="J128" s="55">
        <v>285387</v>
      </c>
      <c r="K128" s="55">
        <v>207758</v>
      </c>
      <c r="L128" s="54">
        <v>72.8</v>
      </c>
      <c r="M128" s="55">
        <v>21990</v>
      </c>
      <c r="N128" s="54">
        <v>7.7</v>
      </c>
      <c r="O128" s="55">
        <v>229748</v>
      </c>
      <c r="Q128" s="54" t="str">
        <f t="shared" si="71"/>
        <v>55-59</v>
      </c>
      <c r="R128" s="55">
        <f t="shared" si="72"/>
        <v>1158</v>
      </c>
      <c r="S128" s="55">
        <f t="shared" si="73"/>
        <v>2709</v>
      </c>
      <c r="T128" s="55">
        <f t="shared" si="74"/>
        <v>3867</v>
      </c>
      <c r="U128" s="58">
        <f t="shared" si="75"/>
        <v>4.2664505194900892E-2</v>
      </c>
      <c r="V128" s="55">
        <f t="shared" si="78"/>
        <v>1158</v>
      </c>
      <c r="W128" s="55">
        <f t="shared" si="78"/>
        <v>2709</v>
      </c>
      <c r="X128" s="35">
        <f t="shared" si="79"/>
        <v>1</v>
      </c>
      <c r="Y128" s="65">
        <f>I116</f>
        <v>44350</v>
      </c>
      <c r="Z128" s="36"/>
      <c r="AA128" s="47" t="str">
        <f t="shared" si="68"/>
        <v>55-59</v>
      </c>
      <c r="AB128" s="45">
        <f t="shared" si="68"/>
        <v>285387</v>
      </c>
      <c r="AC128" s="45">
        <f t="shared" si="68"/>
        <v>207758</v>
      </c>
      <c r="AD128" s="45">
        <f t="shared" si="69"/>
        <v>21990</v>
      </c>
      <c r="AE128" s="45">
        <f t="shared" si="76"/>
        <v>185768</v>
      </c>
      <c r="AF128" s="1">
        <f t="shared" si="70"/>
        <v>1158</v>
      </c>
      <c r="AG128" s="1">
        <f t="shared" si="70"/>
        <v>2709</v>
      </c>
    </row>
    <row r="129" spans="1:33" x14ac:dyDescent="0.35">
      <c r="A129" s="54" t="str">
        <f t="shared" si="77"/>
        <v>60-64</v>
      </c>
      <c r="B129" s="55">
        <f t="shared" si="77"/>
        <v>271707</v>
      </c>
      <c r="C129" s="55">
        <f t="shared" si="67"/>
        <v>209995</v>
      </c>
      <c r="D129" s="55">
        <f t="shared" si="67"/>
        <v>77.3</v>
      </c>
      <c r="E129" s="55">
        <f t="shared" si="67"/>
        <v>25444</v>
      </c>
      <c r="F129" s="55">
        <f t="shared" si="67"/>
        <v>9.4</v>
      </c>
      <c r="G129" s="55">
        <f t="shared" si="67"/>
        <v>235439</v>
      </c>
      <c r="I129" s="57" t="s">
        <v>318</v>
      </c>
      <c r="J129" s="56">
        <v>271707</v>
      </c>
      <c r="K129" s="56">
        <v>210878</v>
      </c>
      <c r="L129" s="57">
        <v>77.599999999999994</v>
      </c>
      <c r="M129" s="56">
        <v>33968</v>
      </c>
      <c r="N129" s="57">
        <v>12.5</v>
      </c>
      <c r="O129" s="56">
        <v>244846</v>
      </c>
      <c r="Q129" s="57" t="str">
        <f t="shared" si="71"/>
        <v>60-64</v>
      </c>
      <c r="R129" s="56">
        <f t="shared" si="72"/>
        <v>883</v>
      </c>
      <c r="S129" s="56">
        <f t="shared" si="73"/>
        <v>8524</v>
      </c>
      <c r="T129" s="56">
        <f t="shared" si="74"/>
        <v>9407</v>
      </c>
      <c r="U129" s="62">
        <f t="shared" si="75"/>
        <v>3.25326062928303E-2</v>
      </c>
      <c r="V129" s="55">
        <f t="shared" si="78"/>
        <v>883</v>
      </c>
      <c r="W129" s="55">
        <f t="shared" si="78"/>
        <v>8524</v>
      </c>
      <c r="X129" s="35">
        <f t="shared" si="79"/>
        <v>1</v>
      </c>
      <c r="Y129" s="49" t="s">
        <v>365</v>
      </c>
      <c r="Z129" s="36"/>
      <c r="AA129" s="47" t="str">
        <f t="shared" si="68"/>
        <v>60-64</v>
      </c>
      <c r="AB129" s="45">
        <f t="shared" si="68"/>
        <v>271707</v>
      </c>
      <c r="AC129" s="45">
        <f t="shared" si="68"/>
        <v>210878</v>
      </c>
      <c r="AD129" s="45">
        <f t="shared" si="69"/>
        <v>33968</v>
      </c>
      <c r="AE129" s="45">
        <f t="shared" si="76"/>
        <v>176910</v>
      </c>
      <c r="AF129" s="1">
        <f t="shared" si="70"/>
        <v>883</v>
      </c>
      <c r="AG129" s="1">
        <f t="shared" si="70"/>
        <v>8524</v>
      </c>
    </row>
    <row r="130" spans="1:33" x14ac:dyDescent="0.35">
      <c r="A130" s="54" t="str">
        <f t="shared" si="77"/>
        <v>65-69</v>
      </c>
      <c r="B130" s="55">
        <f t="shared" si="77"/>
        <v>217596</v>
      </c>
      <c r="C130" s="55">
        <f t="shared" si="67"/>
        <v>179911</v>
      </c>
      <c r="D130" s="55">
        <f t="shared" si="67"/>
        <v>82.7</v>
      </c>
      <c r="E130" s="55">
        <f t="shared" si="67"/>
        <v>35125</v>
      </c>
      <c r="F130" s="55">
        <f t="shared" si="67"/>
        <v>16.100000000000001</v>
      </c>
      <c r="G130" s="55">
        <f t="shared" si="67"/>
        <v>215036</v>
      </c>
      <c r="I130" s="54" t="s">
        <v>319</v>
      </c>
      <c r="J130" s="55">
        <v>217596</v>
      </c>
      <c r="K130" s="55">
        <v>180374</v>
      </c>
      <c r="L130" s="54">
        <v>82.9</v>
      </c>
      <c r="M130" s="55">
        <v>44911</v>
      </c>
      <c r="N130" s="54">
        <v>20.6</v>
      </c>
      <c r="O130" s="55">
        <v>225285</v>
      </c>
      <c r="Q130" s="54" t="str">
        <f t="shared" si="71"/>
        <v>65-69</v>
      </c>
      <c r="R130" s="55">
        <f t="shared" si="72"/>
        <v>463</v>
      </c>
      <c r="S130" s="55">
        <f t="shared" si="73"/>
        <v>9786</v>
      </c>
      <c r="T130" s="55">
        <f t="shared" si="74"/>
        <v>10249</v>
      </c>
      <c r="U130" s="58">
        <f t="shared" si="75"/>
        <v>1.7058433424213395E-2</v>
      </c>
      <c r="V130" s="55">
        <f t="shared" si="78"/>
        <v>463</v>
      </c>
      <c r="W130" s="55">
        <f t="shared" si="78"/>
        <v>9786</v>
      </c>
      <c r="X130" s="35">
        <f t="shared" si="79"/>
        <v>1</v>
      </c>
      <c r="Y130" s="51" t="s">
        <v>366</v>
      </c>
      <c r="Z130" s="2">
        <v>0.7</v>
      </c>
      <c r="AA130" s="47" t="str">
        <f t="shared" si="68"/>
        <v>65-69</v>
      </c>
      <c r="AB130" s="45">
        <f t="shared" si="68"/>
        <v>217596</v>
      </c>
      <c r="AC130" s="45">
        <f t="shared" si="68"/>
        <v>180374</v>
      </c>
      <c r="AD130" s="45">
        <f t="shared" si="69"/>
        <v>44911</v>
      </c>
      <c r="AE130" s="45">
        <f t="shared" si="76"/>
        <v>135463</v>
      </c>
      <c r="AF130" s="1">
        <f t="shared" si="70"/>
        <v>463</v>
      </c>
      <c r="AG130" s="1">
        <f t="shared" si="70"/>
        <v>9786</v>
      </c>
    </row>
    <row r="131" spans="1:33" x14ac:dyDescent="0.35">
      <c r="A131" s="54" t="str">
        <f t="shared" si="77"/>
        <v>70-74</v>
      </c>
      <c r="B131" s="55">
        <f t="shared" si="77"/>
        <v>166506</v>
      </c>
      <c r="C131" s="55">
        <f t="shared" si="67"/>
        <v>139435</v>
      </c>
      <c r="D131" s="55">
        <f t="shared" si="67"/>
        <v>83.7</v>
      </c>
      <c r="E131" s="55">
        <f t="shared" si="67"/>
        <v>43426</v>
      </c>
      <c r="F131" s="55">
        <f t="shared" si="67"/>
        <v>26.1</v>
      </c>
      <c r="G131" s="55">
        <f t="shared" si="67"/>
        <v>182861</v>
      </c>
      <c r="I131" s="57" t="s">
        <v>320</v>
      </c>
      <c r="J131" s="56">
        <v>166506</v>
      </c>
      <c r="K131" s="56">
        <v>139746</v>
      </c>
      <c r="L131" s="57">
        <v>83.9</v>
      </c>
      <c r="M131" s="56">
        <v>51144</v>
      </c>
      <c r="N131" s="57">
        <v>30.7</v>
      </c>
      <c r="O131" s="56">
        <v>190890</v>
      </c>
      <c r="Q131" s="57" t="str">
        <f t="shared" si="71"/>
        <v>70-74</v>
      </c>
      <c r="R131" s="56">
        <f t="shared" si="72"/>
        <v>311</v>
      </c>
      <c r="S131" s="56">
        <f t="shared" si="73"/>
        <v>7718</v>
      </c>
      <c r="T131" s="56">
        <f t="shared" si="74"/>
        <v>8029</v>
      </c>
      <c r="U131" s="62">
        <f t="shared" si="75"/>
        <v>1.145825657652347E-2</v>
      </c>
      <c r="V131" s="55">
        <f t="shared" si="78"/>
        <v>311</v>
      </c>
      <c r="W131" s="55">
        <f t="shared" si="78"/>
        <v>7718</v>
      </c>
      <c r="X131" s="35">
        <f t="shared" si="79"/>
        <v>1</v>
      </c>
      <c r="Y131" s="50">
        <f>K137/J137</f>
        <v>0.65294179454983903</v>
      </c>
      <c r="Z131" s="2">
        <f>Y131/Z130</f>
        <v>0.93277399221405577</v>
      </c>
      <c r="AA131" s="48" t="str">
        <f t="shared" si="68"/>
        <v>70-74</v>
      </c>
      <c r="AB131" s="45">
        <f t="shared" si="68"/>
        <v>166506</v>
      </c>
      <c r="AC131" s="45">
        <f t="shared" si="68"/>
        <v>139746</v>
      </c>
      <c r="AD131" s="45">
        <f t="shared" si="69"/>
        <v>51144</v>
      </c>
      <c r="AE131" s="46">
        <f t="shared" si="76"/>
        <v>88602</v>
      </c>
      <c r="AF131" s="1">
        <f t="shared" si="70"/>
        <v>311</v>
      </c>
      <c r="AG131" s="1">
        <f t="shared" si="70"/>
        <v>7718</v>
      </c>
    </row>
    <row r="132" spans="1:33" x14ac:dyDescent="0.35">
      <c r="A132" s="54" t="str">
        <f t="shared" si="77"/>
        <v>75-79</v>
      </c>
      <c r="B132" s="55">
        <f t="shared" si="77"/>
        <v>107003</v>
      </c>
      <c r="C132" s="55">
        <f t="shared" si="67"/>
        <v>91082</v>
      </c>
      <c r="D132" s="55">
        <f t="shared" si="67"/>
        <v>85.1</v>
      </c>
      <c r="E132" s="55">
        <f t="shared" si="67"/>
        <v>76773</v>
      </c>
      <c r="F132" s="55">
        <f t="shared" si="67"/>
        <v>71.7</v>
      </c>
      <c r="G132" s="55">
        <f t="shared" si="67"/>
        <v>167855</v>
      </c>
      <c r="I132" s="54" t="s">
        <v>321</v>
      </c>
      <c r="J132" s="55">
        <v>107003</v>
      </c>
      <c r="K132" s="55">
        <v>91193</v>
      </c>
      <c r="L132" s="54">
        <v>85.2</v>
      </c>
      <c r="M132" s="55">
        <v>77258</v>
      </c>
      <c r="N132" s="54">
        <v>72.2</v>
      </c>
      <c r="O132" s="55">
        <v>168451</v>
      </c>
      <c r="Q132" s="54" t="str">
        <f t="shared" si="71"/>
        <v>75-79</v>
      </c>
      <c r="R132" s="55">
        <f t="shared" si="72"/>
        <v>111</v>
      </c>
      <c r="S132" s="55">
        <f t="shared" si="73"/>
        <v>485</v>
      </c>
      <c r="T132" s="55">
        <f t="shared" si="74"/>
        <v>596</v>
      </c>
      <c r="U132" s="58">
        <f t="shared" si="75"/>
        <v>4.0896028295630393E-3</v>
      </c>
      <c r="V132" s="55">
        <f t="shared" si="78"/>
        <v>111</v>
      </c>
      <c r="W132" s="55">
        <f t="shared" si="78"/>
        <v>485</v>
      </c>
      <c r="X132" s="35">
        <f t="shared" si="79"/>
        <v>1</v>
      </c>
      <c r="Y132" s="52" t="s">
        <v>367</v>
      </c>
      <c r="Z132" s="2">
        <v>0.7</v>
      </c>
      <c r="AA132" s="48" t="str">
        <f t="shared" si="68"/>
        <v>75-79</v>
      </c>
      <c r="AB132" s="45">
        <f t="shared" si="68"/>
        <v>107003</v>
      </c>
      <c r="AC132" s="45">
        <f t="shared" si="68"/>
        <v>91193</v>
      </c>
      <c r="AD132" s="45">
        <f t="shared" si="69"/>
        <v>77258</v>
      </c>
      <c r="AE132" s="46">
        <f t="shared" si="76"/>
        <v>13935</v>
      </c>
      <c r="AF132" s="1">
        <f t="shared" si="70"/>
        <v>111</v>
      </c>
      <c r="AG132" s="1">
        <f t="shared" si="70"/>
        <v>485</v>
      </c>
    </row>
    <row r="133" spans="1:33" x14ac:dyDescent="0.35">
      <c r="A133" s="54" t="str">
        <f t="shared" si="77"/>
        <v>80-84</v>
      </c>
      <c r="B133" s="55">
        <f t="shared" si="77"/>
        <v>69877</v>
      </c>
      <c r="C133" s="55">
        <f t="shared" si="77"/>
        <v>60699</v>
      </c>
      <c r="D133" s="55">
        <f t="shared" si="77"/>
        <v>86.9</v>
      </c>
      <c r="E133" s="55">
        <f t="shared" si="77"/>
        <v>52272</v>
      </c>
      <c r="F133" s="55">
        <f t="shared" si="77"/>
        <v>74.8</v>
      </c>
      <c r="G133" s="55">
        <f t="shared" si="77"/>
        <v>112971</v>
      </c>
      <c r="I133" s="57" t="s">
        <v>322</v>
      </c>
      <c r="J133" s="56">
        <v>69877</v>
      </c>
      <c r="K133" s="56">
        <v>60753</v>
      </c>
      <c r="L133" s="57">
        <v>86.9</v>
      </c>
      <c r="M133" s="56">
        <v>52546</v>
      </c>
      <c r="N133" s="57">
        <v>75.2</v>
      </c>
      <c r="O133" s="56">
        <v>113299</v>
      </c>
      <c r="Q133" s="57" t="str">
        <f t="shared" si="71"/>
        <v>80-84</v>
      </c>
      <c r="R133" s="56">
        <f t="shared" si="72"/>
        <v>54</v>
      </c>
      <c r="S133" s="56">
        <f t="shared" si="73"/>
        <v>274</v>
      </c>
      <c r="T133" s="56">
        <f t="shared" si="74"/>
        <v>328</v>
      </c>
      <c r="U133" s="62">
        <f t="shared" si="75"/>
        <v>1.9895365116793162E-3</v>
      </c>
      <c r="V133" s="55">
        <f t="shared" si="78"/>
        <v>54</v>
      </c>
      <c r="W133" s="55">
        <f t="shared" si="78"/>
        <v>274</v>
      </c>
      <c r="X133" s="35">
        <f t="shared" si="79"/>
        <v>1</v>
      </c>
      <c r="Y133" s="50">
        <f>M137/J137</f>
        <v>0.12248125751932039</v>
      </c>
      <c r="Z133" s="2">
        <f>Y133/Z132</f>
        <v>0.17497322502760057</v>
      </c>
      <c r="AA133" s="48" t="str">
        <f t="shared" si="68"/>
        <v>80-84</v>
      </c>
      <c r="AB133" s="45">
        <f t="shared" si="68"/>
        <v>69877</v>
      </c>
      <c r="AC133" s="45">
        <f t="shared" si="68"/>
        <v>60753</v>
      </c>
      <c r="AD133" s="45">
        <f t="shared" si="69"/>
        <v>52546</v>
      </c>
      <c r="AE133" s="46">
        <f t="shared" si="76"/>
        <v>8207</v>
      </c>
      <c r="AF133" s="1">
        <f t="shared" si="70"/>
        <v>54</v>
      </c>
      <c r="AG133" s="1">
        <f t="shared" si="70"/>
        <v>274</v>
      </c>
    </row>
    <row r="134" spans="1:33" x14ac:dyDescent="0.35">
      <c r="A134" s="54" t="str">
        <f t="shared" si="77"/>
        <v>85-89</v>
      </c>
      <c r="B134" s="55">
        <f t="shared" si="77"/>
        <v>44852</v>
      </c>
      <c r="C134" s="55">
        <f t="shared" si="77"/>
        <v>38938</v>
      </c>
      <c r="D134" s="55">
        <f t="shared" si="77"/>
        <v>86.8</v>
      </c>
      <c r="E134" s="55">
        <f t="shared" si="77"/>
        <v>34254</v>
      </c>
      <c r="F134" s="55">
        <f t="shared" si="77"/>
        <v>76.400000000000006</v>
      </c>
      <c r="G134" s="55">
        <f t="shared" si="77"/>
        <v>73192</v>
      </c>
      <c r="I134" s="54" t="s">
        <v>323</v>
      </c>
      <c r="J134" s="55">
        <v>44852</v>
      </c>
      <c r="K134" s="55">
        <v>38980</v>
      </c>
      <c r="L134" s="54">
        <v>86.9</v>
      </c>
      <c r="M134" s="55">
        <v>34391</v>
      </c>
      <c r="N134" s="54">
        <v>76.7</v>
      </c>
      <c r="O134" s="55">
        <v>73371</v>
      </c>
      <c r="Q134" s="54" t="str">
        <f t="shared" si="71"/>
        <v>85-89</v>
      </c>
      <c r="R134" s="55">
        <f t="shared" si="72"/>
        <v>42</v>
      </c>
      <c r="S134" s="55">
        <f t="shared" si="73"/>
        <v>137</v>
      </c>
      <c r="T134" s="55">
        <f t="shared" si="74"/>
        <v>179</v>
      </c>
      <c r="U134" s="58">
        <f t="shared" si="75"/>
        <v>1.5474172868616904E-3</v>
      </c>
      <c r="V134" s="55">
        <f t="shared" si="78"/>
        <v>42</v>
      </c>
      <c r="W134" s="55">
        <f t="shared" si="78"/>
        <v>137</v>
      </c>
      <c r="X134" s="35">
        <f t="shared" si="79"/>
        <v>1</v>
      </c>
      <c r="Y134" s="49" t="s">
        <v>362</v>
      </c>
      <c r="AA134" s="48" t="str">
        <f t="shared" si="68"/>
        <v>85-89</v>
      </c>
      <c r="AB134" s="45">
        <f t="shared" si="68"/>
        <v>44852</v>
      </c>
      <c r="AC134" s="45">
        <f t="shared" si="68"/>
        <v>38980</v>
      </c>
      <c r="AD134" s="45">
        <f t="shared" si="69"/>
        <v>34391</v>
      </c>
      <c r="AE134" s="46">
        <f t="shared" si="76"/>
        <v>4589</v>
      </c>
      <c r="AF134" s="1">
        <f t="shared" si="70"/>
        <v>42</v>
      </c>
      <c r="AG134" s="1">
        <f t="shared" si="70"/>
        <v>137</v>
      </c>
    </row>
    <row r="135" spans="1:33" x14ac:dyDescent="0.35">
      <c r="A135" s="54" t="str">
        <f t="shared" si="77"/>
        <v>90+</v>
      </c>
      <c r="B135" s="55">
        <f t="shared" si="77"/>
        <v>28637</v>
      </c>
      <c r="C135" s="55">
        <f t="shared" si="77"/>
        <v>24869</v>
      </c>
      <c r="D135" s="55">
        <f t="shared" si="77"/>
        <v>86.8</v>
      </c>
      <c r="E135" s="55">
        <f t="shared" si="77"/>
        <v>22328</v>
      </c>
      <c r="F135" s="55">
        <f t="shared" si="77"/>
        <v>78</v>
      </c>
      <c r="G135" s="55">
        <f t="shared" si="77"/>
        <v>47197</v>
      </c>
      <c r="I135" s="57" t="s">
        <v>324</v>
      </c>
      <c r="J135" s="56">
        <v>28637</v>
      </c>
      <c r="K135" s="56">
        <v>24887</v>
      </c>
      <c r="L135" s="57">
        <v>86.9</v>
      </c>
      <c r="M135" s="56">
        <v>22409</v>
      </c>
      <c r="N135" s="57">
        <v>78.2</v>
      </c>
      <c r="O135" s="56">
        <v>47296</v>
      </c>
      <c r="Q135" s="57" t="str">
        <f t="shared" si="71"/>
        <v>90+</v>
      </c>
      <c r="R135" s="56">
        <f t="shared" si="72"/>
        <v>18</v>
      </c>
      <c r="S135" s="56">
        <f t="shared" si="73"/>
        <v>81</v>
      </c>
      <c r="T135" s="56">
        <f t="shared" si="74"/>
        <v>99</v>
      </c>
      <c r="U135" s="62">
        <f t="shared" si="75"/>
        <v>6.6317883722643873E-4</v>
      </c>
      <c r="V135" s="55">
        <f t="shared" si="78"/>
        <v>18</v>
      </c>
      <c r="W135" s="55">
        <f t="shared" si="78"/>
        <v>81</v>
      </c>
      <c r="X135" s="35">
        <f t="shared" si="79"/>
        <v>1</v>
      </c>
      <c r="Y135" s="51" t="s">
        <v>366</v>
      </c>
      <c r="Z135" s="2">
        <v>0.7</v>
      </c>
      <c r="AA135" s="48" t="str">
        <f t="shared" si="68"/>
        <v>90+</v>
      </c>
      <c r="AB135" s="45">
        <f t="shared" si="68"/>
        <v>28637</v>
      </c>
      <c r="AC135" s="45">
        <f t="shared" si="68"/>
        <v>24887</v>
      </c>
      <c r="AD135" s="45">
        <f t="shared" si="69"/>
        <v>22409</v>
      </c>
      <c r="AE135" s="46">
        <f t="shared" si="76"/>
        <v>2478</v>
      </c>
      <c r="AF135" s="1">
        <f t="shared" si="70"/>
        <v>18</v>
      </c>
      <c r="AG135" s="1">
        <f t="shared" si="70"/>
        <v>81</v>
      </c>
    </row>
    <row r="136" spans="1:33" x14ac:dyDescent="0.35">
      <c r="A136" s="54" t="str">
        <f t="shared" si="77"/>
        <v>Unknown</v>
      </c>
      <c r="B136" s="55" t="str">
        <f t="shared" si="77"/>
        <v>NA</v>
      </c>
      <c r="C136" s="55">
        <f t="shared" si="77"/>
        <v>25757</v>
      </c>
      <c r="D136" s="55" t="str">
        <f t="shared" si="77"/>
        <v>NA</v>
      </c>
      <c r="E136" s="55">
        <f t="shared" si="77"/>
        <v>9672</v>
      </c>
      <c r="F136" s="55" t="str">
        <f t="shared" si="77"/>
        <v>NA</v>
      </c>
      <c r="G136" s="55">
        <f t="shared" si="77"/>
        <v>35429</v>
      </c>
      <c r="I136" s="54" t="s">
        <v>325</v>
      </c>
      <c r="J136" s="54" t="s">
        <v>326</v>
      </c>
      <c r="K136" s="55">
        <v>25855</v>
      </c>
      <c r="L136" s="54" t="s">
        <v>326</v>
      </c>
      <c r="M136" s="55">
        <v>9299</v>
      </c>
      <c r="N136" s="54" t="s">
        <v>326</v>
      </c>
      <c r="O136" s="55">
        <v>35154</v>
      </c>
      <c r="Q136" s="54" t="str">
        <f t="shared" si="71"/>
        <v>Unknown</v>
      </c>
      <c r="R136" s="54">
        <f t="shared" si="72"/>
        <v>98</v>
      </c>
      <c r="S136" s="54">
        <f t="shared" si="73"/>
        <v>-373</v>
      </c>
      <c r="T136" s="54">
        <f t="shared" si="74"/>
        <v>-275</v>
      </c>
      <c r="U136" s="58">
        <f t="shared" si="75"/>
        <v>3.6106403360106109E-3</v>
      </c>
      <c r="V136" s="55">
        <f t="shared" si="78"/>
        <v>98</v>
      </c>
      <c r="W136" s="55">
        <f t="shared" si="78"/>
        <v>-373</v>
      </c>
      <c r="X136" s="35">
        <f t="shared" si="79"/>
        <v>1</v>
      </c>
      <c r="Y136" s="50">
        <f>K138/J138</f>
        <v>0.55599563642187488</v>
      </c>
      <c r="Z136" s="2">
        <f>Y136/Z135</f>
        <v>0.7942794806026785</v>
      </c>
      <c r="AA136" s="47" t="str">
        <f t="shared" si="68"/>
        <v>Unknown</v>
      </c>
      <c r="AB136" s="45" t="str">
        <f t="shared" si="68"/>
        <v>NA</v>
      </c>
      <c r="AC136" s="45">
        <f t="shared" si="68"/>
        <v>25855</v>
      </c>
      <c r="AD136" s="45">
        <f t="shared" si="69"/>
        <v>9299</v>
      </c>
      <c r="AE136" s="45">
        <f t="shared" si="76"/>
        <v>16556</v>
      </c>
      <c r="AF136" s="1">
        <f t="shared" si="70"/>
        <v>98</v>
      </c>
      <c r="AG136" s="1">
        <f t="shared" si="70"/>
        <v>-373</v>
      </c>
    </row>
    <row r="137" spans="1:33" x14ac:dyDescent="0.35">
      <c r="A137" s="54" t="str">
        <f t="shared" si="77"/>
        <v>12+</v>
      </c>
      <c r="B137" s="55">
        <f t="shared" si="77"/>
        <v>3806860</v>
      </c>
      <c r="C137" s="55">
        <f t="shared" si="77"/>
        <v>2458516</v>
      </c>
      <c r="D137" s="55">
        <f t="shared" si="77"/>
        <v>64.599999999999994</v>
      </c>
      <c r="E137" s="55">
        <f t="shared" si="77"/>
        <v>429489</v>
      </c>
      <c r="F137" s="55">
        <f t="shared" si="77"/>
        <v>11.3</v>
      </c>
      <c r="G137" s="55">
        <f t="shared" si="77"/>
        <v>2888005</v>
      </c>
      <c r="I137" s="57" t="s">
        <v>327</v>
      </c>
      <c r="J137" s="56">
        <v>3806860</v>
      </c>
      <c r="K137" s="56">
        <v>2485658</v>
      </c>
      <c r="L137" s="57">
        <v>65.3</v>
      </c>
      <c r="M137" s="56">
        <v>466269</v>
      </c>
      <c r="N137" s="57">
        <v>12.2</v>
      </c>
      <c r="O137" s="71">
        <v>2951927</v>
      </c>
      <c r="Q137" s="57" t="str">
        <f t="shared" si="71"/>
        <v>12+</v>
      </c>
      <c r="R137" s="60">
        <f>K137-C137</f>
        <v>27142</v>
      </c>
      <c r="S137" s="60">
        <f t="shared" si="73"/>
        <v>36780</v>
      </c>
      <c r="T137" s="63">
        <f t="shared" si="74"/>
        <v>63922</v>
      </c>
      <c r="U137" s="62">
        <f t="shared" si="75"/>
        <v>1</v>
      </c>
      <c r="V137" s="60">
        <f t="shared" si="78"/>
        <v>27142</v>
      </c>
      <c r="W137" s="60">
        <f t="shared" si="78"/>
        <v>36780</v>
      </c>
      <c r="X137" s="35">
        <f t="shared" si="79"/>
        <v>1</v>
      </c>
      <c r="Y137" s="52" t="s">
        <v>367</v>
      </c>
      <c r="Z137" s="2">
        <v>0.7</v>
      </c>
      <c r="AC137" s="38"/>
    </row>
    <row r="138" spans="1:33" x14ac:dyDescent="0.35">
      <c r="A138" s="54" t="str">
        <f t="shared" si="77"/>
        <v>ALL</v>
      </c>
      <c r="B138" s="55">
        <f t="shared" si="77"/>
        <v>4470643</v>
      </c>
      <c r="C138" s="55">
        <f t="shared" si="77"/>
        <v>2458516</v>
      </c>
      <c r="D138" s="55">
        <f t="shared" si="77"/>
        <v>55</v>
      </c>
      <c r="E138" s="55">
        <f t="shared" si="77"/>
        <v>429489</v>
      </c>
      <c r="F138" s="55">
        <f t="shared" si="77"/>
        <v>9.6</v>
      </c>
      <c r="G138" s="55">
        <f t="shared" si="77"/>
        <v>2888005</v>
      </c>
      <c r="I138" s="54" t="s">
        <v>328</v>
      </c>
      <c r="J138" s="55">
        <v>4470643</v>
      </c>
      <c r="K138" s="55">
        <v>2485658</v>
      </c>
      <c r="L138" s="54">
        <v>55.6</v>
      </c>
      <c r="M138" s="55">
        <v>466269</v>
      </c>
      <c r="N138" s="54">
        <v>10.4</v>
      </c>
      <c r="O138" s="71">
        <v>2951927</v>
      </c>
      <c r="Q138" s="54" t="str">
        <f t="shared" si="71"/>
        <v>ALL</v>
      </c>
      <c r="R138" s="60">
        <f t="shared" ref="R138" si="80">K138-C138</f>
        <v>27142</v>
      </c>
      <c r="S138" s="60">
        <f t="shared" si="73"/>
        <v>36780</v>
      </c>
      <c r="T138" s="63">
        <f t="shared" si="74"/>
        <v>63922</v>
      </c>
      <c r="U138" s="58">
        <f t="shared" si="75"/>
        <v>1</v>
      </c>
      <c r="V138" s="60">
        <f t="shared" si="78"/>
        <v>27142</v>
      </c>
      <c r="W138" s="60">
        <f t="shared" si="78"/>
        <v>36780</v>
      </c>
      <c r="X138" s="35">
        <f t="shared" si="79"/>
        <v>1</v>
      </c>
      <c r="Y138" s="50">
        <f>M138/J138</f>
        <v>0.10429573553513444</v>
      </c>
      <c r="Z138" s="2">
        <f>Y138/Z137</f>
        <v>0.14899390790733491</v>
      </c>
      <c r="AC138" s="2">
        <f>R137/K137</f>
        <v>1.0919442658644109E-2</v>
      </c>
      <c r="AD138" s="2">
        <f>S137/M137</f>
        <v>7.8881504024500879E-2</v>
      </c>
      <c r="AE138" s="2">
        <f>T137/O137</f>
        <v>2.1654329527796588E-2</v>
      </c>
    </row>
    <row r="139" spans="1:33" x14ac:dyDescent="0.35">
      <c r="A139" s="110">
        <f>I116</f>
        <v>44350</v>
      </c>
      <c r="B139" s="110"/>
      <c r="C139" s="110"/>
      <c r="D139" s="110"/>
      <c r="E139" s="110"/>
      <c r="F139" s="110"/>
      <c r="G139" s="110"/>
      <c r="I139" s="110">
        <v>44353</v>
      </c>
      <c r="J139" s="110"/>
      <c r="K139" s="110"/>
      <c r="L139" s="110"/>
      <c r="M139" s="110"/>
      <c r="N139" s="110"/>
      <c r="O139" s="110"/>
      <c r="Q139" s="113" t="str">
        <f>"Change " &amp; TEXT(A139,"DDDD MMM DD, YYYY") &amp; " -  " &amp;TEXT(I139,"DDDD MMM DD, YYYY")</f>
        <v>Change Thursday Jun 03, 2021 -  Sunday Jun 06, 2021</v>
      </c>
      <c r="R139" s="113"/>
      <c r="S139" s="113"/>
      <c r="T139" s="113"/>
      <c r="U139" s="113"/>
      <c r="V139" s="113"/>
      <c r="W139" s="113"/>
      <c r="Y139" s="65">
        <f>A139</f>
        <v>44350</v>
      </c>
    </row>
    <row r="140" spans="1:33" ht="29" customHeight="1" x14ac:dyDescent="0.35">
      <c r="A140" s="53" t="str">
        <f>I117</f>
        <v>Age group</v>
      </c>
      <c r="B140" s="53" t="str">
        <f t="shared" ref="B140:G155" si="81">J117</f>
        <v>Population</v>
      </c>
      <c r="C140" s="53" t="str">
        <f t="shared" si="81"/>
        <v>Dose 1</v>
      </c>
      <c r="D140" s="53" t="str">
        <f t="shared" si="81"/>
        <v>% of population with at least 1 dose</v>
      </c>
      <c r="E140" s="53" t="str">
        <f t="shared" si="81"/>
        <v>Dose 2</v>
      </c>
      <c r="F140" s="53" t="str">
        <f t="shared" si="81"/>
        <v>% of population fully vaccinated</v>
      </c>
      <c r="G140" s="53" t="str">
        <f t="shared" si="81"/>
        <v>Total administered</v>
      </c>
      <c r="I140" s="53" t="s">
        <v>305</v>
      </c>
      <c r="J140" s="53" t="s">
        <v>2</v>
      </c>
      <c r="K140" s="53" t="s">
        <v>302</v>
      </c>
      <c r="L140" s="53" t="s">
        <v>306</v>
      </c>
      <c r="M140" s="53" t="s">
        <v>303</v>
      </c>
      <c r="N140" s="53" t="s">
        <v>307</v>
      </c>
      <c r="O140" s="53" t="s">
        <v>304</v>
      </c>
      <c r="Q140" s="53" t="s">
        <v>305</v>
      </c>
      <c r="R140" s="53" t="s">
        <v>302</v>
      </c>
      <c r="S140" s="53" t="s">
        <v>303</v>
      </c>
      <c r="T140" s="53" t="s">
        <v>304</v>
      </c>
      <c r="U140" s="53" t="s">
        <v>335</v>
      </c>
      <c r="V140" s="53" t="s">
        <v>336</v>
      </c>
      <c r="W140" s="53" t="s">
        <v>337</v>
      </c>
      <c r="Y140" s="49" t="s">
        <v>365</v>
      </c>
      <c r="Z140" s="64"/>
      <c r="AA140" s="47" t="str">
        <f t="shared" ref="AA140:AC159" si="82">I140</f>
        <v>Age group</v>
      </c>
      <c r="AB140" s="47" t="str">
        <f t="shared" si="82"/>
        <v>Population</v>
      </c>
      <c r="AC140" s="47" t="str">
        <f t="shared" si="82"/>
        <v>Dose 1</v>
      </c>
      <c r="AD140" s="47" t="str">
        <f t="shared" ref="AD140:AD159" si="83">M140</f>
        <v>Dose 2</v>
      </c>
      <c r="AE140" s="47" t="s">
        <v>334</v>
      </c>
      <c r="AF140" s="47" t="str">
        <f t="shared" ref="AF140:AG159" si="84">R140</f>
        <v>Dose 1</v>
      </c>
      <c r="AG140" s="47" t="str">
        <f t="shared" si="84"/>
        <v>Dose 2</v>
      </c>
    </row>
    <row r="141" spans="1:33" x14ac:dyDescent="0.35">
      <c r="A141" s="54" t="str">
        <f>I118</f>
        <v>00-11</v>
      </c>
      <c r="B141" s="55">
        <f>J118</f>
        <v>663783</v>
      </c>
      <c r="C141" s="55">
        <f t="shared" si="81"/>
        <v>0</v>
      </c>
      <c r="D141" s="55">
        <f t="shared" si="81"/>
        <v>0</v>
      </c>
      <c r="E141" s="55">
        <f t="shared" si="81"/>
        <v>0</v>
      </c>
      <c r="F141" s="55">
        <f t="shared" si="81"/>
        <v>0</v>
      </c>
      <c r="G141" s="55">
        <f t="shared" si="81"/>
        <v>0</v>
      </c>
      <c r="I141" s="54" t="s">
        <v>308</v>
      </c>
      <c r="J141" s="55">
        <v>663783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Q141" s="54" t="str">
        <f t="shared" ref="Q141:Q161" si="85">A141</f>
        <v>00-11</v>
      </c>
      <c r="R141" s="55">
        <f t="shared" ref="R141:R159" si="86">K141-C141</f>
        <v>0</v>
      </c>
      <c r="S141" s="55">
        <f t="shared" ref="S141:S161" si="87">M141-E141</f>
        <v>0</v>
      </c>
      <c r="T141" s="55">
        <f t="shared" ref="T141:T161" si="88">O141-G141</f>
        <v>0</v>
      </c>
      <c r="U141" s="58">
        <f>R141/R$161</f>
        <v>0</v>
      </c>
      <c r="V141" s="55">
        <f>R141/$X141</f>
        <v>0</v>
      </c>
      <c r="W141" s="55">
        <f>S141/$X141</f>
        <v>0</v>
      </c>
      <c r="X141" s="35">
        <f>IF(DATEDIF(A139,I139,"D")&lt;1,1,DATEDIF(A139,I139,"D"))</f>
        <v>3</v>
      </c>
      <c r="Y141" s="51" t="s">
        <v>366</v>
      </c>
      <c r="Z141" s="2">
        <v>0.7</v>
      </c>
      <c r="AA141" s="47" t="str">
        <f t="shared" si="82"/>
        <v>00-11</v>
      </c>
      <c r="AB141" s="45">
        <f t="shared" si="82"/>
        <v>663783</v>
      </c>
      <c r="AC141" s="45">
        <f t="shared" si="82"/>
        <v>0</v>
      </c>
      <c r="AD141" s="45">
        <f t="shared" si="83"/>
        <v>0</v>
      </c>
      <c r="AE141" s="45">
        <f t="shared" ref="AE141:AE159" si="89">AC141-AD141</f>
        <v>0</v>
      </c>
      <c r="AF141" s="1">
        <f t="shared" si="84"/>
        <v>0</v>
      </c>
      <c r="AG141" s="1">
        <f t="shared" si="84"/>
        <v>0</v>
      </c>
    </row>
    <row r="142" spans="1:33" x14ac:dyDescent="0.35">
      <c r="A142" s="54" t="str">
        <f t="shared" ref="A142:G161" si="90">I119</f>
        <v>12-14</v>
      </c>
      <c r="B142" s="55">
        <f t="shared" si="90"/>
        <v>166087</v>
      </c>
      <c r="C142" s="60">
        <f t="shared" si="81"/>
        <v>78175</v>
      </c>
      <c r="D142" s="55">
        <f t="shared" si="81"/>
        <v>47.1</v>
      </c>
      <c r="E142" s="60">
        <f t="shared" si="81"/>
        <v>178</v>
      </c>
      <c r="F142" s="55">
        <f t="shared" si="81"/>
        <v>0.1</v>
      </c>
      <c r="G142" s="55">
        <f t="shared" si="81"/>
        <v>78353</v>
      </c>
      <c r="I142" s="59" t="s">
        <v>329</v>
      </c>
      <c r="J142" s="56">
        <v>166087</v>
      </c>
      <c r="K142" s="60">
        <v>83740</v>
      </c>
      <c r="L142" s="57">
        <v>50.4</v>
      </c>
      <c r="M142" s="69">
        <v>412</v>
      </c>
      <c r="N142" s="57">
        <v>0.2</v>
      </c>
      <c r="O142" s="56">
        <v>84152</v>
      </c>
      <c r="Q142" s="59" t="str">
        <f t="shared" si="85"/>
        <v>12-14</v>
      </c>
      <c r="R142" s="60">
        <f t="shared" si="86"/>
        <v>5565</v>
      </c>
      <c r="S142" s="60">
        <f t="shared" si="87"/>
        <v>234</v>
      </c>
      <c r="T142" s="60">
        <f t="shared" si="88"/>
        <v>5799</v>
      </c>
      <c r="U142" s="61">
        <f>R142/R$161</f>
        <v>0.1057823905109489</v>
      </c>
      <c r="V142" s="60">
        <f t="shared" ref="V142:W161" si="91">R142/$X142</f>
        <v>1855</v>
      </c>
      <c r="W142" s="60">
        <f t="shared" si="91"/>
        <v>78</v>
      </c>
      <c r="X142" s="35">
        <f>X141</f>
        <v>3</v>
      </c>
      <c r="Y142" s="50">
        <f>C160/B160</f>
        <v>0.65294179454983903</v>
      </c>
      <c r="Z142" s="2">
        <f>Y142/Z141</f>
        <v>0.93277399221405577</v>
      </c>
      <c r="AA142" s="47" t="str">
        <f t="shared" si="82"/>
        <v>12-14</v>
      </c>
      <c r="AB142" s="45">
        <f t="shared" si="82"/>
        <v>166087</v>
      </c>
      <c r="AC142" s="45">
        <f t="shared" si="82"/>
        <v>83740</v>
      </c>
      <c r="AD142" s="45">
        <f t="shared" si="83"/>
        <v>412</v>
      </c>
      <c r="AE142" s="45">
        <f t="shared" si="89"/>
        <v>83328</v>
      </c>
      <c r="AF142" s="1">
        <f t="shared" si="84"/>
        <v>5565</v>
      </c>
      <c r="AG142" s="1">
        <f t="shared" si="84"/>
        <v>234</v>
      </c>
    </row>
    <row r="143" spans="1:33" x14ac:dyDescent="0.35">
      <c r="A143" s="54" t="str">
        <f t="shared" si="90"/>
        <v>15-19</v>
      </c>
      <c r="B143" s="55">
        <f t="shared" si="90"/>
        <v>258656</v>
      </c>
      <c r="C143" s="60">
        <f t="shared" si="81"/>
        <v>136907</v>
      </c>
      <c r="D143" s="55">
        <f t="shared" si="81"/>
        <v>52.9</v>
      </c>
      <c r="E143" s="60">
        <f t="shared" si="81"/>
        <v>2411</v>
      </c>
      <c r="F143" s="55">
        <f t="shared" si="81"/>
        <v>0.9</v>
      </c>
      <c r="G143" s="55">
        <f t="shared" si="81"/>
        <v>139318</v>
      </c>
      <c r="I143" s="54" t="s">
        <v>309</v>
      </c>
      <c r="J143" s="55">
        <v>258656</v>
      </c>
      <c r="K143" s="60">
        <v>144108</v>
      </c>
      <c r="L143" s="54">
        <v>55.7</v>
      </c>
      <c r="M143" s="60">
        <v>3273</v>
      </c>
      <c r="N143" s="54">
        <v>1.3</v>
      </c>
      <c r="O143" s="55">
        <v>147381</v>
      </c>
      <c r="Q143" s="54" t="str">
        <f t="shared" si="85"/>
        <v>15-19</v>
      </c>
      <c r="R143" s="60">
        <f t="shared" si="86"/>
        <v>7201</v>
      </c>
      <c r="S143" s="60">
        <f t="shared" si="87"/>
        <v>862</v>
      </c>
      <c r="T143" s="60">
        <f t="shared" si="88"/>
        <v>8063</v>
      </c>
      <c r="U143" s="61">
        <f>R143/R$161</f>
        <v>0.13688032238442821</v>
      </c>
      <c r="V143" s="60">
        <f t="shared" si="91"/>
        <v>2400.3333333333335</v>
      </c>
      <c r="W143" s="60">
        <f t="shared" si="91"/>
        <v>287.33333333333331</v>
      </c>
      <c r="X143" s="35">
        <f t="shared" ref="X143:X161" si="92">X142</f>
        <v>3</v>
      </c>
      <c r="Y143" s="52" t="s">
        <v>367</v>
      </c>
      <c r="Z143" s="2">
        <v>0.7</v>
      </c>
      <c r="AA143" s="47" t="str">
        <f t="shared" si="82"/>
        <v>15-19</v>
      </c>
      <c r="AB143" s="45">
        <f t="shared" si="82"/>
        <v>258656</v>
      </c>
      <c r="AC143" s="45">
        <f t="shared" si="82"/>
        <v>144108</v>
      </c>
      <c r="AD143" s="45">
        <f t="shared" si="83"/>
        <v>3273</v>
      </c>
      <c r="AE143" s="45">
        <f t="shared" si="89"/>
        <v>140835</v>
      </c>
      <c r="AF143" s="1">
        <f t="shared" si="84"/>
        <v>7201</v>
      </c>
      <c r="AG143" s="1">
        <f t="shared" si="84"/>
        <v>862</v>
      </c>
    </row>
    <row r="144" spans="1:33" x14ac:dyDescent="0.35">
      <c r="A144" s="54" t="str">
        <f t="shared" si="90"/>
        <v>20-24</v>
      </c>
      <c r="B144" s="55">
        <f t="shared" si="90"/>
        <v>276991</v>
      </c>
      <c r="C144" s="55">
        <f t="shared" si="81"/>
        <v>142119</v>
      </c>
      <c r="D144" s="55">
        <f t="shared" si="81"/>
        <v>51.3</v>
      </c>
      <c r="E144" s="55">
        <f t="shared" si="81"/>
        <v>8072</v>
      </c>
      <c r="F144" s="55">
        <f t="shared" si="81"/>
        <v>2.9</v>
      </c>
      <c r="G144" s="55">
        <f t="shared" si="81"/>
        <v>150191</v>
      </c>
      <c r="I144" s="57" t="s">
        <v>310</v>
      </c>
      <c r="J144" s="56">
        <v>276991</v>
      </c>
      <c r="K144" s="56">
        <v>147753</v>
      </c>
      <c r="L144" s="57">
        <v>53.3</v>
      </c>
      <c r="M144" s="56">
        <v>9535</v>
      </c>
      <c r="N144" s="57">
        <v>3.4</v>
      </c>
      <c r="O144" s="56">
        <v>157288</v>
      </c>
      <c r="Q144" s="57" t="str">
        <f t="shared" si="85"/>
        <v>20-24</v>
      </c>
      <c r="R144" s="56">
        <f t="shared" si="86"/>
        <v>5634</v>
      </c>
      <c r="S144" s="56">
        <f t="shared" si="87"/>
        <v>1463</v>
      </c>
      <c r="T144" s="56">
        <f t="shared" si="88"/>
        <v>7097</v>
      </c>
      <c r="U144" s="62">
        <f t="shared" ref="U144:U160" si="93">R144/R$161</f>
        <v>0.10709397810218978</v>
      </c>
      <c r="V144" s="55">
        <f t="shared" si="91"/>
        <v>1878</v>
      </c>
      <c r="W144" s="55">
        <f t="shared" si="91"/>
        <v>487.66666666666669</v>
      </c>
      <c r="X144" s="35">
        <f t="shared" si="92"/>
        <v>3</v>
      </c>
      <c r="Y144" s="50">
        <f>E160/B160</f>
        <v>0.12248125751932039</v>
      </c>
      <c r="Z144" s="2">
        <f>Y144/Z143</f>
        <v>0.17497322502760057</v>
      </c>
      <c r="AA144" s="47" t="str">
        <f t="shared" si="82"/>
        <v>20-24</v>
      </c>
      <c r="AB144" s="45">
        <f t="shared" si="82"/>
        <v>276991</v>
      </c>
      <c r="AC144" s="45">
        <f t="shared" si="82"/>
        <v>147753</v>
      </c>
      <c r="AD144" s="45">
        <f t="shared" si="83"/>
        <v>9535</v>
      </c>
      <c r="AE144" s="45">
        <f t="shared" si="89"/>
        <v>138218</v>
      </c>
      <c r="AF144" s="1">
        <f t="shared" si="84"/>
        <v>5634</v>
      </c>
      <c r="AG144" s="1">
        <f t="shared" si="84"/>
        <v>1463</v>
      </c>
    </row>
    <row r="145" spans="1:33" x14ac:dyDescent="0.35">
      <c r="A145" s="54" t="str">
        <f t="shared" si="90"/>
        <v>25-29</v>
      </c>
      <c r="B145" s="55">
        <f t="shared" si="90"/>
        <v>310735</v>
      </c>
      <c r="C145" s="55">
        <f t="shared" si="81"/>
        <v>158201</v>
      </c>
      <c r="D145" s="55">
        <f t="shared" si="81"/>
        <v>50.9</v>
      </c>
      <c r="E145" s="55">
        <f t="shared" si="81"/>
        <v>13577</v>
      </c>
      <c r="F145" s="55">
        <f t="shared" si="81"/>
        <v>4.4000000000000004</v>
      </c>
      <c r="G145" s="55">
        <f t="shared" si="81"/>
        <v>171778</v>
      </c>
      <c r="I145" s="54" t="s">
        <v>311</v>
      </c>
      <c r="J145" s="55">
        <v>310735</v>
      </c>
      <c r="K145" s="55">
        <v>163963</v>
      </c>
      <c r="L145" s="54">
        <v>52.8</v>
      </c>
      <c r="M145" s="55">
        <v>15549</v>
      </c>
      <c r="N145" s="54">
        <v>5</v>
      </c>
      <c r="O145" s="55">
        <v>179512</v>
      </c>
      <c r="Q145" s="54" t="str">
        <f t="shared" si="85"/>
        <v>25-29</v>
      </c>
      <c r="R145" s="55">
        <f t="shared" si="86"/>
        <v>5762</v>
      </c>
      <c r="S145" s="55">
        <f t="shared" si="87"/>
        <v>1972</v>
      </c>
      <c r="T145" s="55">
        <f t="shared" si="88"/>
        <v>7734</v>
      </c>
      <c r="U145" s="58">
        <f>R145/R$161</f>
        <v>0.10952706812652069</v>
      </c>
      <c r="V145" s="55">
        <f t="shared" si="91"/>
        <v>1920.6666666666667</v>
      </c>
      <c r="W145" s="55">
        <f t="shared" si="91"/>
        <v>657.33333333333337</v>
      </c>
      <c r="X145" s="35">
        <f t="shared" si="92"/>
        <v>3</v>
      </c>
      <c r="Y145" s="49" t="s">
        <v>363</v>
      </c>
      <c r="AA145" s="47" t="str">
        <f t="shared" si="82"/>
        <v>25-29</v>
      </c>
      <c r="AB145" s="45">
        <f t="shared" si="82"/>
        <v>310735</v>
      </c>
      <c r="AC145" s="45">
        <f t="shared" si="82"/>
        <v>163963</v>
      </c>
      <c r="AD145" s="45">
        <f t="shared" si="83"/>
        <v>15549</v>
      </c>
      <c r="AE145" s="45">
        <f t="shared" si="89"/>
        <v>148414</v>
      </c>
      <c r="AF145" s="1">
        <f t="shared" si="84"/>
        <v>5762</v>
      </c>
      <c r="AG145" s="1">
        <f t="shared" si="84"/>
        <v>1972</v>
      </c>
    </row>
    <row r="146" spans="1:33" x14ac:dyDescent="0.35">
      <c r="A146" s="54" t="str">
        <f t="shared" si="90"/>
        <v>30-34</v>
      </c>
      <c r="B146" s="55">
        <f t="shared" si="90"/>
        <v>356322</v>
      </c>
      <c r="C146" s="55">
        <f t="shared" si="81"/>
        <v>193296</v>
      </c>
      <c r="D146" s="55">
        <f t="shared" si="81"/>
        <v>54.2</v>
      </c>
      <c r="E146" s="55">
        <f t="shared" si="81"/>
        <v>17722</v>
      </c>
      <c r="F146" s="55">
        <f t="shared" si="81"/>
        <v>5</v>
      </c>
      <c r="G146" s="55">
        <f t="shared" si="81"/>
        <v>211018</v>
      </c>
      <c r="I146" s="57" t="s">
        <v>312</v>
      </c>
      <c r="J146" s="56">
        <v>356322</v>
      </c>
      <c r="K146" s="56">
        <v>198783</v>
      </c>
      <c r="L146" s="57">
        <v>55.8</v>
      </c>
      <c r="M146" s="56">
        <v>20479</v>
      </c>
      <c r="N146" s="57">
        <v>5.7</v>
      </c>
      <c r="O146" s="56">
        <v>219262</v>
      </c>
      <c r="Q146" s="57" t="str">
        <f t="shared" si="85"/>
        <v>30-34</v>
      </c>
      <c r="R146" s="56">
        <f t="shared" si="86"/>
        <v>5487</v>
      </c>
      <c r="S146" s="56">
        <f t="shared" si="87"/>
        <v>2757</v>
      </c>
      <c r="T146" s="56">
        <f t="shared" si="88"/>
        <v>8244</v>
      </c>
      <c r="U146" s="62">
        <f t="shared" si="93"/>
        <v>0.10429972627737226</v>
      </c>
      <c r="V146" s="55">
        <f t="shared" si="91"/>
        <v>1829</v>
      </c>
      <c r="W146" s="55">
        <f t="shared" si="91"/>
        <v>919</v>
      </c>
      <c r="X146" s="35">
        <f t="shared" si="92"/>
        <v>3</v>
      </c>
      <c r="Y146" s="51" t="s">
        <v>366</v>
      </c>
      <c r="Z146" s="2">
        <v>0.7</v>
      </c>
      <c r="AA146" s="47" t="str">
        <f t="shared" si="82"/>
        <v>30-34</v>
      </c>
      <c r="AB146" s="45">
        <f t="shared" si="82"/>
        <v>356322</v>
      </c>
      <c r="AC146" s="45">
        <f t="shared" si="82"/>
        <v>198783</v>
      </c>
      <c r="AD146" s="45">
        <f t="shared" si="83"/>
        <v>20479</v>
      </c>
      <c r="AE146" s="45">
        <f t="shared" si="89"/>
        <v>178304</v>
      </c>
      <c r="AF146" s="1">
        <f t="shared" si="84"/>
        <v>5487</v>
      </c>
      <c r="AG146" s="1">
        <f t="shared" si="84"/>
        <v>2757</v>
      </c>
    </row>
    <row r="147" spans="1:33" x14ac:dyDescent="0.35">
      <c r="A147" s="54" t="str">
        <f t="shared" si="90"/>
        <v>35-39</v>
      </c>
      <c r="B147" s="55">
        <f t="shared" si="90"/>
        <v>366699</v>
      </c>
      <c r="C147" s="55">
        <f t="shared" si="81"/>
        <v>211348</v>
      </c>
      <c r="D147" s="55">
        <f t="shared" si="81"/>
        <v>57.6</v>
      </c>
      <c r="E147" s="55">
        <f t="shared" si="81"/>
        <v>20065</v>
      </c>
      <c r="F147" s="55">
        <f t="shared" si="81"/>
        <v>5.5</v>
      </c>
      <c r="G147" s="55">
        <f t="shared" si="81"/>
        <v>231413</v>
      </c>
      <c r="I147" s="54" t="s">
        <v>313</v>
      </c>
      <c r="J147" s="55">
        <v>366699</v>
      </c>
      <c r="K147" s="55">
        <v>216898</v>
      </c>
      <c r="L147" s="54">
        <v>59.1</v>
      </c>
      <c r="M147" s="55">
        <v>23187</v>
      </c>
      <c r="N147" s="54">
        <v>6.3</v>
      </c>
      <c r="O147" s="55">
        <v>240085</v>
      </c>
      <c r="Q147" s="54" t="str">
        <f t="shared" si="85"/>
        <v>35-39</v>
      </c>
      <c r="R147" s="55">
        <f t="shared" si="86"/>
        <v>5550</v>
      </c>
      <c r="S147" s="55">
        <f t="shared" si="87"/>
        <v>3122</v>
      </c>
      <c r="T147" s="55">
        <f t="shared" si="88"/>
        <v>8672</v>
      </c>
      <c r="U147" s="58">
        <f>R147/R$161</f>
        <v>0.10549726277372262</v>
      </c>
      <c r="V147" s="55">
        <f t="shared" si="91"/>
        <v>1850</v>
      </c>
      <c r="W147" s="55">
        <f t="shared" si="91"/>
        <v>1040.6666666666667</v>
      </c>
      <c r="X147" s="35">
        <f t="shared" si="92"/>
        <v>3</v>
      </c>
      <c r="Y147" s="50">
        <f>C161/B161</f>
        <v>0.55599563642187488</v>
      </c>
      <c r="Z147" s="2">
        <f>Y147/Z146</f>
        <v>0.7942794806026785</v>
      </c>
      <c r="AA147" s="47" t="str">
        <f t="shared" si="82"/>
        <v>35-39</v>
      </c>
      <c r="AB147" s="45">
        <f t="shared" si="82"/>
        <v>366699</v>
      </c>
      <c r="AC147" s="45">
        <f t="shared" si="82"/>
        <v>216898</v>
      </c>
      <c r="AD147" s="45">
        <f t="shared" si="83"/>
        <v>23187</v>
      </c>
      <c r="AE147" s="45">
        <f t="shared" si="89"/>
        <v>193711</v>
      </c>
      <c r="AF147" s="1">
        <f t="shared" si="84"/>
        <v>5550</v>
      </c>
      <c r="AG147" s="1">
        <f t="shared" si="84"/>
        <v>3122</v>
      </c>
    </row>
    <row r="148" spans="1:33" x14ac:dyDescent="0.35">
      <c r="A148" s="54" t="str">
        <f t="shared" si="90"/>
        <v>40-44</v>
      </c>
      <c r="B148" s="55">
        <f t="shared" si="90"/>
        <v>325544</v>
      </c>
      <c r="C148" s="55">
        <f t="shared" si="81"/>
        <v>203196</v>
      </c>
      <c r="D148" s="55">
        <f t="shared" si="81"/>
        <v>62.4</v>
      </c>
      <c r="E148" s="55">
        <f t="shared" si="81"/>
        <v>19014</v>
      </c>
      <c r="F148" s="55">
        <f t="shared" si="81"/>
        <v>5.8</v>
      </c>
      <c r="G148" s="55">
        <f t="shared" si="81"/>
        <v>222210</v>
      </c>
      <c r="I148" s="57" t="s">
        <v>314</v>
      </c>
      <c r="J148" s="56">
        <v>325544</v>
      </c>
      <c r="K148" s="56">
        <v>207813</v>
      </c>
      <c r="L148" s="57">
        <v>63.8</v>
      </c>
      <c r="M148" s="56">
        <v>22019</v>
      </c>
      <c r="N148" s="57">
        <v>6.8</v>
      </c>
      <c r="O148" s="56">
        <v>229832</v>
      </c>
      <c r="Q148" s="57" t="str">
        <f t="shared" si="85"/>
        <v>40-44</v>
      </c>
      <c r="R148" s="56">
        <f t="shared" si="86"/>
        <v>4617</v>
      </c>
      <c r="S148" s="56">
        <f t="shared" si="87"/>
        <v>3005</v>
      </c>
      <c r="T148" s="56">
        <f t="shared" si="88"/>
        <v>7622</v>
      </c>
      <c r="U148" s="62">
        <f t="shared" si="93"/>
        <v>8.7762317518248173E-2</v>
      </c>
      <c r="V148" s="55">
        <f t="shared" si="91"/>
        <v>1539</v>
      </c>
      <c r="W148" s="55">
        <f t="shared" si="91"/>
        <v>1001.6666666666666</v>
      </c>
      <c r="X148" s="35">
        <f t="shared" si="92"/>
        <v>3</v>
      </c>
      <c r="Y148" s="52" t="s">
        <v>367</v>
      </c>
      <c r="Z148" s="2">
        <v>0.7</v>
      </c>
      <c r="AA148" s="47" t="str">
        <f t="shared" si="82"/>
        <v>40-44</v>
      </c>
      <c r="AB148" s="45">
        <f t="shared" si="82"/>
        <v>325544</v>
      </c>
      <c r="AC148" s="45">
        <f t="shared" si="82"/>
        <v>207813</v>
      </c>
      <c r="AD148" s="45">
        <f t="shared" si="83"/>
        <v>22019</v>
      </c>
      <c r="AE148" s="45">
        <f t="shared" si="89"/>
        <v>185794</v>
      </c>
      <c r="AF148" s="1">
        <f t="shared" si="84"/>
        <v>4617</v>
      </c>
      <c r="AG148" s="1">
        <f t="shared" si="84"/>
        <v>3005</v>
      </c>
    </row>
    <row r="149" spans="1:33" x14ac:dyDescent="0.35">
      <c r="A149" s="54" t="str">
        <f t="shared" si="90"/>
        <v>45-49</v>
      </c>
      <c r="B149" s="55">
        <f t="shared" si="90"/>
        <v>291312</v>
      </c>
      <c r="C149" s="55">
        <f t="shared" si="81"/>
        <v>192623</v>
      </c>
      <c r="D149" s="55">
        <f t="shared" si="81"/>
        <v>66.099999999999994</v>
      </c>
      <c r="E149" s="55">
        <f t="shared" si="81"/>
        <v>18581</v>
      </c>
      <c r="F149" s="55">
        <f t="shared" si="81"/>
        <v>6.4</v>
      </c>
      <c r="G149" s="55">
        <f t="shared" si="81"/>
        <v>211204</v>
      </c>
      <c r="I149" s="54" t="s">
        <v>315</v>
      </c>
      <c r="J149" s="55">
        <v>291312</v>
      </c>
      <c r="K149" s="55">
        <v>196327</v>
      </c>
      <c r="L149" s="54">
        <v>67.400000000000006</v>
      </c>
      <c r="M149" s="55">
        <v>21760</v>
      </c>
      <c r="N149" s="54">
        <v>7.5</v>
      </c>
      <c r="O149" s="55">
        <v>218087</v>
      </c>
      <c r="Q149" s="54" t="str">
        <f t="shared" si="85"/>
        <v>45-49</v>
      </c>
      <c r="R149" s="55">
        <f t="shared" si="86"/>
        <v>3704</v>
      </c>
      <c r="S149" s="55">
        <f t="shared" si="87"/>
        <v>3179</v>
      </c>
      <c r="T149" s="55">
        <f t="shared" si="88"/>
        <v>6883</v>
      </c>
      <c r="U149" s="58">
        <f>R149/R$161</f>
        <v>7.040754257907543E-2</v>
      </c>
      <c r="V149" s="55">
        <f t="shared" si="91"/>
        <v>1234.6666666666667</v>
      </c>
      <c r="W149" s="55">
        <f t="shared" si="91"/>
        <v>1059.6666666666667</v>
      </c>
      <c r="X149" s="35">
        <f t="shared" si="92"/>
        <v>3</v>
      </c>
      <c r="Y149" s="50">
        <f>E161/B161</f>
        <v>0.10429573553513444</v>
      </c>
      <c r="Z149" s="2">
        <f>Y149/Z148</f>
        <v>0.14899390790733491</v>
      </c>
      <c r="AA149" s="47" t="str">
        <f t="shared" si="82"/>
        <v>45-49</v>
      </c>
      <c r="AB149" s="45">
        <f t="shared" si="82"/>
        <v>291312</v>
      </c>
      <c r="AC149" s="45">
        <f t="shared" si="82"/>
        <v>196327</v>
      </c>
      <c r="AD149" s="45">
        <f t="shared" si="83"/>
        <v>21760</v>
      </c>
      <c r="AE149" s="45">
        <f t="shared" si="89"/>
        <v>174567</v>
      </c>
      <c r="AF149" s="1">
        <f t="shared" si="84"/>
        <v>3704</v>
      </c>
      <c r="AG149" s="1">
        <f t="shared" si="84"/>
        <v>3179</v>
      </c>
    </row>
    <row r="150" spans="1:33" x14ac:dyDescent="0.35">
      <c r="A150" s="54" t="str">
        <f t="shared" si="90"/>
        <v>50-54</v>
      </c>
      <c r="B150" s="55">
        <f t="shared" si="90"/>
        <v>262948</v>
      </c>
      <c r="C150" s="55">
        <f t="shared" si="81"/>
        <v>189369</v>
      </c>
      <c r="D150" s="55">
        <f t="shared" si="81"/>
        <v>72</v>
      </c>
      <c r="E150" s="55">
        <f t="shared" si="81"/>
        <v>18733</v>
      </c>
      <c r="F150" s="55">
        <f t="shared" si="81"/>
        <v>7.1</v>
      </c>
      <c r="G150" s="55">
        <f t="shared" si="81"/>
        <v>208102</v>
      </c>
      <c r="I150" s="57" t="s">
        <v>316</v>
      </c>
      <c r="J150" s="56">
        <v>262948</v>
      </c>
      <c r="K150" s="56">
        <v>191961</v>
      </c>
      <c r="L150" s="57">
        <v>73</v>
      </c>
      <c r="M150" s="56">
        <v>22640</v>
      </c>
      <c r="N150" s="57">
        <v>8.6</v>
      </c>
      <c r="O150" s="56">
        <v>214601</v>
      </c>
      <c r="Q150" s="57" t="str">
        <f t="shared" si="85"/>
        <v>50-54</v>
      </c>
      <c r="R150" s="56">
        <f t="shared" si="86"/>
        <v>2592</v>
      </c>
      <c r="S150" s="56">
        <f t="shared" si="87"/>
        <v>3907</v>
      </c>
      <c r="T150" s="56">
        <f t="shared" si="88"/>
        <v>6499</v>
      </c>
      <c r="U150" s="62">
        <f t="shared" si="93"/>
        <v>4.9270072992700732E-2</v>
      </c>
      <c r="V150" s="55">
        <f t="shared" si="91"/>
        <v>864</v>
      </c>
      <c r="W150" s="55">
        <f t="shared" si="91"/>
        <v>1302.3333333333333</v>
      </c>
      <c r="X150" s="35">
        <f t="shared" si="92"/>
        <v>3</v>
      </c>
      <c r="Z150" s="36"/>
      <c r="AA150" s="47" t="str">
        <f t="shared" si="82"/>
        <v>50-54</v>
      </c>
      <c r="AB150" s="45">
        <f t="shared" si="82"/>
        <v>262948</v>
      </c>
      <c r="AC150" s="45">
        <f t="shared" si="82"/>
        <v>191961</v>
      </c>
      <c r="AD150" s="45">
        <f t="shared" si="83"/>
        <v>22640</v>
      </c>
      <c r="AE150" s="45">
        <f t="shared" si="89"/>
        <v>169321</v>
      </c>
      <c r="AF150" s="1">
        <f t="shared" si="84"/>
        <v>2592</v>
      </c>
      <c r="AG150" s="1">
        <f t="shared" si="84"/>
        <v>3907</v>
      </c>
    </row>
    <row r="151" spans="1:33" x14ac:dyDescent="0.35">
      <c r="A151" s="54" t="str">
        <f t="shared" si="90"/>
        <v>55-59</v>
      </c>
      <c r="B151" s="55">
        <f t="shared" si="90"/>
        <v>285387</v>
      </c>
      <c r="C151" s="55">
        <f t="shared" si="81"/>
        <v>207758</v>
      </c>
      <c r="D151" s="55">
        <f t="shared" si="81"/>
        <v>72.8</v>
      </c>
      <c r="E151" s="55">
        <f t="shared" si="81"/>
        <v>21990</v>
      </c>
      <c r="F151" s="55">
        <f t="shared" si="81"/>
        <v>7.7</v>
      </c>
      <c r="G151" s="55">
        <f t="shared" si="81"/>
        <v>229748</v>
      </c>
      <c r="I151" s="54" t="s">
        <v>317</v>
      </c>
      <c r="J151" s="55">
        <v>285387</v>
      </c>
      <c r="K151" s="55">
        <v>209840</v>
      </c>
      <c r="L151" s="54">
        <v>73.5</v>
      </c>
      <c r="M151" s="55">
        <v>28581</v>
      </c>
      <c r="N151" s="54">
        <v>10</v>
      </c>
      <c r="O151" s="55">
        <v>238421</v>
      </c>
      <c r="Q151" s="54" t="str">
        <f t="shared" si="85"/>
        <v>55-59</v>
      </c>
      <c r="R151" s="55">
        <f t="shared" si="86"/>
        <v>2082</v>
      </c>
      <c r="S151" s="55">
        <f t="shared" si="87"/>
        <v>6591</v>
      </c>
      <c r="T151" s="55">
        <f t="shared" si="88"/>
        <v>8673</v>
      </c>
      <c r="U151" s="58">
        <f>R151/R$161</f>
        <v>3.9575729927007301E-2</v>
      </c>
      <c r="V151" s="55">
        <f t="shared" si="91"/>
        <v>694</v>
      </c>
      <c r="W151" s="55">
        <f t="shared" si="91"/>
        <v>2197</v>
      </c>
      <c r="X151" s="35">
        <f t="shared" si="92"/>
        <v>3</v>
      </c>
      <c r="Y151" s="65">
        <f>I139</f>
        <v>44353</v>
      </c>
      <c r="Z151" s="36"/>
      <c r="AA151" s="47" t="str">
        <f t="shared" si="82"/>
        <v>55-59</v>
      </c>
      <c r="AB151" s="45">
        <f t="shared" si="82"/>
        <v>285387</v>
      </c>
      <c r="AC151" s="45">
        <f t="shared" si="82"/>
        <v>209840</v>
      </c>
      <c r="AD151" s="45">
        <f t="shared" si="83"/>
        <v>28581</v>
      </c>
      <c r="AE151" s="45">
        <f t="shared" si="89"/>
        <v>181259</v>
      </c>
      <c r="AF151" s="1">
        <f t="shared" si="84"/>
        <v>2082</v>
      </c>
      <c r="AG151" s="1">
        <f t="shared" si="84"/>
        <v>6591</v>
      </c>
    </row>
    <row r="152" spans="1:33" x14ac:dyDescent="0.35">
      <c r="A152" s="54" t="str">
        <f t="shared" si="90"/>
        <v>60-64</v>
      </c>
      <c r="B152" s="55">
        <f t="shared" si="90"/>
        <v>271707</v>
      </c>
      <c r="C152" s="55">
        <f t="shared" si="81"/>
        <v>210878</v>
      </c>
      <c r="D152" s="55">
        <f t="shared" si="81"/>
        <v>77.599999999999994</v>
      </c>
      <c r="E152" s="55">
        <f t="shared" si="81"/>
        <v>33968</v>
      </c>
      <c r="F152" s="55">
        <f t="shared" si="81"/>
        <v>12.5</v>
      </c>
      <c r="G152" s="55">
        <f t="shared" si="81"/>
        <v>244846</v>
      </c>
      <c r="I152" s="57" t="s">
        <v>318</v>
      </c>
      <c r="J152" s="56">
        <v>271707</v>
      </c>
      <c r="K152" s="56">
        <v>212354</v>
      </c>
      <c r="L152" s="57">
        <v>78.2</v>
      </c>
      <c r="M152" s="56">
        <v>50490</v>
      </c>
      <c r="N152" s="57">
        <v>18.600000000000001</v>
      </c>
      <c r="O152" s="56">
        <v>262844</v>
      </c>
      <c r="Q152" s="57" t="str">
        <f t="shared" si="85"/>
        <v>60-64</v>
      </c>
      <c r="R152" s="56">
        <f t="shared" si="86"/>
        <v>1476</v>
      </c>
      <c r="S152" s="56">
        <f t="shared" si="87"/>
        <v>16522</v>
      </c>
      <c r="T152" s="56">
        <f t="shared" si="88"/>
        <v>17998</v>
      </c>
      <c r="U152" s="62">
        <f t="shared" si="93"/>
        <v>2.8056569343065694E-2</v>
      </c>
      <c r="V152" s="55">
        <f t="shared" si="91"/>
        <v>492</v>
      </c>
      <c r="W152" s="55">
        <f t="shared" si="91"/>
        <v>5507.333333333333</v>
      </c>
      <c r="X152" s="35">
        <f t="shared" si="92"/>
        <v>3</v>
      </c>
      <c r="Y152" s="49" t="s">
        <v>365</v>
      </c>
      <c r="Z152" s="36"/>
      <c r="AA152" s="47" t="str">
        <f t="shared" si="82"/>
        <v>60-64</v>
      </c>
      <c r="AB152" s="45">
        <f t="shared" si="82"/>
        <v>271707</v>
      </c>
      <c r="AC152" s="45">
        <f t="shared" si="82"/>
        <v>212354</v>
      </c>
      <c r="AD152" s="45">
        <f t="shared" si="83"/>
        <v>50490</v>
      </c>
      <c r="AE152" s="45">
        <f t="shared" si="89"/>
        <v>161864</v>
      </c>
      <c r="AF152" s="1">
        <f t="shared" si="84"/>
        <v>1476</v>
      </c>
      <c r="AG152" s="1">
        <f t="shared" si="84"/>
        <v>16522</v>
      </c>
    </row>
    <row r="153" spans="1:33" x14ac:dyDescent="0.35">
      <c r="A153" s="54" t="str">
        <f t="shared" si="90"/>
        <v>65-69</v>
      </c>
      <c r="B153" s="55">
        <f t="shared" si="90"/>
        <v>217596</v>
      </c>
      <c r="C153" s="55">
        <f t="shared" si="81"/>
        <v>180374</v>
      </c>
      <c r="D153" s="55">
        <f t="shared" si="81"/>
        <v>82.9</v>
      </c>
      <c r="E153" s="55">
        <f t="shared" si="81"/>
        <v>44911</v>
      </c>
      <c r="F153" s="55">
        <f t="shared" si="81"/>
        <v>20.6</v>
      </c>
      <c r="G153" s="55">
        <f t="shared" si="81"/>
        <v>225285</v>
      </c>
      <c r="I153" s="54" t="s">
        <v>319</v>
      </c>
      <c r="J153" s="55">
        <v>217596</v>
      </c>
      <c r="K153" s="55">
        <v>181117</v>
      </c>
      <c r="L153" s="54">
        <v>83.2</v>
      </c>
      <c r="M153" s="55">
        <v>63636</v>
      </c>
      <c r="N153" s="54">
        <v>29.2</v>
      </c>
      <c r="O153" s="55">
        <v>244753</v>
      </c>
      <c r="Q153" s="54" t="str">
        <f t="shared" si="85"/>
        <v>65-69</v>
      </c>
      <c r="R153" s="55">
        <f t="shared" si="86"/>
        <v>743</v>
      </c>
      <c r="S153" s="55">
        <f t="shared" si="87"/>
        <v>18725</v>
      </c>
      <c r="T153" s="55">
        <f t="shared" si="88"/>
        <v>19468</v>
      </c>
      <c r="U153" s="58">
        <f>R153/R$161</f>
        <v>1.4123327250608272E-2</v>
      </c>
      <c r="V153" s="55">
        <f t="shared" si="91"/>
        <v>247.66666666666666</v>
      </c>
      <c r="W153" s="55">
        <f t="shared" si="91"/>
        <v>6241.666666666667</v>
      </c>
      <c r="X153" s="35">
        <f t="shared" si="92"/>
        <v>3</v>
      </c>
      <c r="Y153" s="51" t="s">
        <v>366</v>
      </c>
      <c r="Z153" s="2">
        <v>0.7</v>
      </c>
      <c r="AA153" s="47" t="str">
        <f t="shared" si="82"/>
        <v>65-69</v>
      </c>
      <c r="AB153" s="45">
        <f t="shared" si="82"/>
        <v>217596</v>
      </c>
      <c r="AC153" s="45">
        <f t="shared" si="82"/>
        <v>181117</v>
      </c>
      <c r="AD153" s="45">
        <f t="shared" si="83"/>
        <v>63636</v>
      </c>
      <c r="AE153" s="45">
        <f t="shared" si="89"/>
        <v>117481</v>
      </c>
      <c r="AF153" s="1">
        <f t="shared" si="84"/>
        <v>743</v>
      </c>
      <c r="AG153" s="1">
        <f t="shared" si="84"/>
        <v>18725</v>
      </c>
    </row>
    <row r="154" spans="1:33" x14ac:dyDescent="0.35">
      <c r="A154" s="54" t="str">
        <f t="shared" si="90"/>
        <v>70-74</v>
      </c>
      <c r="B154" s="55">
        <f t="shared" si="90"/>
        <v>166506</v>
      </c>
      <c r="C154" s="55">
        <f t="shared" si="81"/>
        <v>139746</v>
      </c>
      <c r="D154" s="55">
        <f t="shared" si="81"/>
        <v>83.9</v>
      </c>
      <c r="E154" s="55">
        <f t="shared" si="81"/>
        <v>51144</v>
      </c>
      <c r="F154" s="55">
        <f t="shared" si="81"/>
        <v>30.7</v>
      </c>
      <c r="G154" s="55">
        <f t="shared" si="81"/>
        <v>190890</v>
      </c>
      <c r="I154" s="57" t="s">
        <v>320</v>
      </c>
      <c r="J154" s="56">
        <v>166506</v>
      </c>
      <c r="K154" s="56">
        <v>140202</v>
      </c>
      <c r="L154" s="57">
        <v>84.2</v>
      </c>
      <c r="M154" s="56">
        <v>65911</v>
      </c>
      <c r="N154" s="57">
        <v>39.6</v>
      </c>
      <c r="O154" s="56">
        <v>206113</v>
      </c>
      <c r="Q154" s="57" t="str">
        <f t="shared" si="85"/>
        <v>70-74</v>
      </c>
      <c r="R154" s="56">
        <f t="shared" si="86"/>
        <v>456</v>
      </c>
      <c r="S154" s="56">
        <f t="shared" si="87"/>
        <v>14767</v>
      </c>
      <c r="T154" s="56">
        <f t="shared" si="88"/>
        <v>15223</v>
      </c>
      <c r="U154" s="62">
        <f t="shared" si="93"/>
        <v>8.6678832116788319E-3</v>
      </c>
      <c r="V154" s="55">
        <f t="shared" si="91"/>
        <v>152</v>
      </c>
      <c r="W154" s="55">
        <f t="shared" si="91"/>
        <v>4922.333333333333</v>
      </c>
      <c r="X154" s="35">
        <f t="shared" si="92"/>
        <v>3</v>
      </c>
      <c r="Y154" s="50">
        <f>K160/J160</f>
        <v>0.6667610576695755</v>
      </c>
      <c r="Z154" s="2">
        <f>Y154/Z153</f>
        <v>0.9525157966708222</v>
      </c>
      <c r="AA154" s="48" t="str">
        <f t="shared" si="82"/>
        <v>70-74</v>
      </c>
      <c r="AB154" s="45">
        <f t="shared" si="82"/>
        <v>166506</v>
      </c>
      <c r="AC154" s="45">
        <f t="shared" si="82"/>
        <v>140202</v>
      </c>
      <c r="AD154" s="45">
        <f t="shared" si="83"/>
        <v>65911</v>
      </c>
      <c r="AE154" s="46">
        <f t="shared" si="89"/>
        <v>74291</v>
      </c>
      <c r="AF154" s="1">
        <f t="shared" si="84"/>
        <v>456</v>
      </c>
      <c r="AG154" s="1">
        <f t="shared" si="84"/>
        <v>14767</v>
      </c>
    </row>
    <row r="155" spans="1:33" x14ac:dyDescent="0.35">
      <c r="A155" s="54" t="str">
        <f t="shared" si="90"/>
        <v>75-79</v>
      </c>
      <c r="B155" s="55">
        <f t="shared" si="90"/>
        <v>107003</v>
      </c>
      <c r="C155" s="55">
        <f t="shared" si="81"/>
        <v>91193</v>
      </c>
      <c r="D155" s="55">
        <f t="shared" si="81"/>
        <v>85.2</v>
      </c>
      <c r="E155" s="55">
        <f t="shared" si="81"/>
        <v>77258</v>
      </c>
      <c r="F155" s="55">
        <f t="shared" si="81"/>
        <v>72.2</v>
      </c>
      <c r="G155" s="55">
        <f t="shared" si="81"/>
        <v>168451</v>
      </c>
      <c r="I155" s="54" t="s">
        <v>321</v>
      </c>
      <c r="J155" s="55">
        <v>107003</v>
      </c>
      <c r="K155" s="55">
        <v>91371</v>
      </c>
      <c r="L155" s="54">
        <v>85.4</v>
      </c>
      <c r="M155" s="55">
        <v>78326</v>
      </c>
      <c r="N155" s="54">
        <v>73.2</v>
      </c>
      <c r="O155" s="55">
        <v>169697</v>
      </c>
      <c r="Q155" s="54" t="str">
        <f t="shared" si="85"/>
        <v>75-79</v>
      </c>
      <c r="R155" s="55">
        <f t="shared" si="86"/>
        <v>178</v>
      </c>
      <c r="S155" s="55">
        <f t="shared" si="87"/>
        <v>1068</v>
      </c>
      <c r="T155" s="55">
        <f t="shared" si="88"/>
        <v>1246</v>
      </c>
      <c r="U155" s="58">
        <f>R155/R$161</f>
        <v>3.3835158150851584E-3</v>
      </c>
      <c r="V155" s="55">
        <f t="shared" si="91"/>
        <v>59.333333333333336</v>
      </c>
      <c r="W155" s="55">
        <f t="shared" si="91"/>
        <v>356</v>
      </c>
      <c r="X155" s="35">
        <f t="shared" si="92"/>
        <v>3</v>
      </c>
      <c r="Y155" s="52" t="s">
        <v>367</v>
      </c>
      <c r="Z155" s="2">
        <v>0.7</v>
      </c>
      <c r="AA155" s="48" t="str">
        <f t="shared" si="82"/>
        <v>75-79</v>
      </c>
      <c r="AB155" s="45">
        <f t="shared" si="82"/>
        <v>107003</v>
      </c>
      <c r="AC155" s="45">
        <f t="shared" si="82"/>
        <v>91371</v>
      </c>
      <c r="AD155" s="45">
        <f t="shared" si="83"/>
        <v>78326</v>
      </c>
      <c r="AE155" s="46">
        <f t="shared" si="89"/>
        <v>13045</v>
      </c>
      <c r="AF155" s="1">
        <f t="shared" si="84"/>
        <v>178</v>
      </c>
      <c r="AG155" s="1">
        <f t="shared" si="84"/>
        <v>1068</v>
      </c>
    </row>
    <row r="156" spans="1:33" x14ac:dyDescent="0.35">
      <c r="A156" s="54" t="str">
        <f t="shared" si="90"/>
        <v>80-84</v>
      </c>
      <c r="B156" s="55">
        <f t="shared" si="90"/>
        <v>69877</v>
      </c>
      <c r="C156" s="55">
        <f t="shared" si="90"/>
        <v>60753</v>
      </c>
      <c r="D156" s="55">
        <f t="shared" si="90"/>
        <v>86.9</v>
      </c>
      <c r="E156" s="55">
        <f t="shared" si="90"/>
        <v>52546</v>
      </c>
      <c r="F156" s="55">
        <f t="shared" si="90"/>
        <v>75.2</v>
      </c>
      <c r="G156" s="55">
        <f t="shared" si="90"/>
        <v>113299</v>
      </c>
      <c r="I156" s="57" t="s">
        <v>322</v>
      </c>
      <c r="J156" s="56">
        <v>69877</v>
      </c>
      <c r="K156" s="56">
        <v>60870</v>
      </c>
      <c r="L156" s="57">
        <v>87.1</v>
      </c>
      <c r="M156" s="56">
        <v>53130</v>
      </c>
      <c r="N156" s="57">
        <v>76</v>
      </c>
      <c r="O156" s="56">
        <v>114000</v>
      </c>
      <c r="Q156" s="57" t="str">
        <f t="shared" si="85"/>
        <v>80-84</v>
      </c>
      <c r="R156" s="56">
        <f t="shared" si="86"/>
        <v>117</v>
      </c>
      <c r="S156" s="56">
        <f t="shared" si="87"/>
        <v>584</v>
      </c>
      <c r="T156" s="56">
        <f t="shared" si="88"/>
        <v>701</v>
      </c>
      <c r="U156" s="62">
        <f t="shared" si="93"/>
        <v>2.2239963503649634E-3</v>
      </c>
      <c r="V156" s="55">
        <f t="shared" si="91"/>
        <v>39</v>
      </c>
      <c r="W156" s="55">
        <f t="shared" si="91"/>
        <v>194.66666666666666</v>
      </c>
      <c r="X156" s="35">
        <f t="shared" si="92"/>
        <v>3</v>
      </c>
      <c r="Y156" s="50">
        <f>M160/J160</f>
        <v>0.14338667563293633</v>
      </c>
      <c r="Z156" s="2">
        <f>Y156/Z155</f>
        <v>0.20483810804705191</v>
      </c>
      <c r="AA156" s="48" t="str">
        <f t="shared" si="82"/>
        <v>80-84</v>
      </c>
      <c r="AB156" s="45">
        <f t="shared" si="82"/>
        <v>69877</v>
      </c>
      <c r="AC156" s="45">
        <f t="shared" si="82"/>
        <v>60870</v>
      </c>
      <c r="AD156" s="45">
        <f t="shared" si="83"/>
        <v>53130</v>
      </c>
      <c r="AE156" s="46">
        <f t="shared" si="89"/>
        <v>7740</v>
      </c>
      <c r="AF156" s="1">
        <f t="shared" si="84"/>
        <v>117</v>
      </c>
      <c r="AG156" s="1">
        <f t="shared" si="84"/>
        <v>584</v>
      </c>
    </row>
    <row r="157" spans="1:33" x14ac:dyDescent="0.35">
      <c r="A157" s="54" t="str">
        <f t="shared" si="90"/>
        <v>85-89</v>
      </c>
      <c r="B157" s="55">
        <f t="shared" si="90"/>
        <v>44852</v>
      </c>
      <c r="C157" s="55">
        <f t="shared" si="90"/>
        <v>38980</v>
      </c>
      <c r="D157" s="55">
        <f t="shared" si="90"/>
        <v>86.9</v>
      </c>
      <c r="E157" s="55">
        <f t="shared" si="90"/>
        <v>34391</v>
      </c>
      <c r="F157" s="55">
        <f t="shared" si="90"/>
        <v>76.7</v>
      </c>
      <c r="G157" s="55">
        <f t="shared" si="90"/>
        <v>73371</v>
      </c>
      <c r="I157" s="54" t="s">
        <v>323</v>
      </c>
      <c r="J157" s="55">
        <v>44852</v>
      </c>
      <c r="K157" s="55">
        <v>39029</v>
      </c>
      <c r="L157" s="54">
        <v>87</v>
      </c>
      <c r="M157" s="55">
        <v>34704</v>
      </c>
      <c r="N157" s="54">
        <v>77.400000000000006</v>
      </c>
      <c r="O157" s="55">
        <v>73733</v>
      </c>
      <c r="Q157" s="54" t="str">
        <f t="shared" si="85"/>
        <v>85-89</v>
      </c>
      <c r="R157" s="55">
        <f t="shared" si="86"/>
        <v>49</v>
      </c>
      <c r="S157" s="55">
        <f t="shared" si="87"/>
        <v>313</v>
      </c>
      <c r="T157" s="55">
        <f t="shared" si="88"/>
        <v>362</v>
      </c>
      <c r="U157" s="58">
        <f>R157/R$161</f>
        <v>9.314172749391727E-4</v>
      </c>
      <c r="V157" s="55">
        <f t="shared" si="91"/>
        <v>16.333333333333332</v>
      </c>
      <c r="W157" s="55">
        <f t="shared" si="91"/>
        <v>104.33333333333333</v>
      </c>
      <c r="X157" s="35">
        <f t="shared" si="92"/>
        <v>3</v>
      </c>
      <c r="Y157" s="49" t="s">
        <v>362</v>
      </c>
      <c r="AA157" s="48" t="str">
        <f t="shared" si="82"/>
        <v>85-89</v>
      </c>
      <c r="AB157" s="45">
        <f t="shared" si="82"/>
        <v>44852</v>
      </c>
      <c r="AC157" s="45">
        <f t="shared" si="82"/>
        <v>39029</v>
      </c>
      <c r="AD157" s="45">
        <f t="shared" si="83"/>
        <v>34704</v>
      </c>
      <c r="AE157" s="46">
        <f t="shared" si="89"/>
        <v>4325</v>
      </c>
      <c r="AF157" s="1">
        <f t="shared" si="84"/>
        <v>49</v>
      </c>
      <c r="AG157" s="1">
        <f t="shared" si="84"/>
        <v>313</v>
      </c>
    </row>
    <row r="158" spans="1:33" x14ac:dyDescent="0.35">
      <c r="A158" s="54" t="str">
        <f t="shared" si="90"/>
        <v>90+</v>
      </c>
      <c r="B158" s="55">
        <f t="shared" si="90"/>
        <v>28637</v>
      </c>
      <c r="C158" s="55">
        <f t="shared" si="90"/>
        <v>24887</v>
      </c>
      <c r="D158" s="55">
        <f t="shared" si="90"/>
        <v>86.9</v>
      </c>
      <c r="E158" s="55">
        <f t="shared" si="90"/>
        <v>22409</v>
      </c>
      <c r="F158" s="55">
        <f t="shared" si="90"/>
        <v>78.2</v>
      </c>
      <c r="G158" s="55">
        <f t="shared" si="90"/>
        <v>47296</v>
      </c>
      <c r="I158" s="57" t="s">
        <v>324</v>
      </c>
      <c r="J158" s="56">
        <v>28637</v>
      </c>
      <c r="K158" s="56">
        <v>24916</v>
      </c>
      <c r="L158" s="57">
        <v>87</v>
      </c>
      <c r="M158" s="56">
        <v>22589</v>
      </c>
      <c r="N158" s="57">
        <v>78.900000000000006</v>
      </c>
      <c r="O158" s="56">
        <v>47505</v>
      </c>
      <c r="Q158" s="57" t="str">
        <f t="shared" si="85"/>
        <v>90+</v>
      </c>
      <c r="R158" s="56">
        <f t="shared" si="86"/>
        <v>29</v>
      </c>
      <c r="S158" s="56">
        <f t="shared" si="87"/>
        <v>180</v>
      </c>
      <c r="T158" s="56">
        <f t="shared" si="88"/>
        <v>209</v>
      </c>
      <c r="U158" s="62">
        <f t="shared" si="93"/>
        <v>5.5124695863746956E-4</v>
      </c>
      <c r="V158" s="55">
        <f t="shared" si="91"/>
        <v>9.6666666666666661</v>
      </c>
      <c r="W158" s="55">
        <f t="shared" si="91"/>
        <v>60</v>
      </c>
      <c r="X158" s="35">
        <f t="shared" si="92"/>
        <v>3</v>
      </c>
      <c r="Y158" s="51" t="s">
        <v>366</v>
      </c>
      <c r="Z158" s="2">
        <v>0.7</v>
      </c>
      <c r="AA158" s="48" t="str">
        <f t="shared" si="82"/>
        <v>90+</v>
      </c>
      <c r="AB158" s="45">
        <f t="shared" si="82"/>
        <v>28637</v>
      </c>
      <c r="AC158" s="45">
        <f t="shared" si="82"/>
        <v>24916</v>
      </c>
      <c r="AD158" s="45">
        <f t="shared" si="83"/>
        <v>22589</v>
      </c>
      <c r="AE158" s="46">
        <f t="shared" si="89"/>
        <v>2327</v>
      </c>
      <c r="AF158" s="1">
        <f t="shared" si="84"/>
        <v>29</v>
      </c>
      <c r="AG158" s="1">
        <f t="shared" si="84"/>
        <v>180</v>
      </c>
    </row>
    <row r="159" spans="1:33" x14ac:dyDescent="0.35">
      <c r="A159" s="54" t="str">
        <f t="shared" si="90"/>
        <v>Unknown</v>
      </c>
      <c r="B159" s="55" t="str">
        <f t="shared" si="90"/>
        <v>NA</v>
      </c>
      <c r="C159" s="55">
        <f t="shared" si="90"/>
        <v>25855</v>
      </c>
      <c r="D159" s="55" t="str">
        <f t="shared" si="90"/>
        <v>NA</v>
      </c>
      <c r="E159" s="55">
        <f t="shared" si="90"/>
        <v>9299</v>
      </c>
      <c r="F159" s="55" t="str">
        <f t="shared" si="90"/>
        <v>NA</v>
      </c>
      <c r="G159" s="55">
        <f t="shared" si="90"/>
        <v>35154</v>
      </c>
      <c r="I159" s="54" t="s">
        <v>325</v>
      </c>
      <c r="J159" s="54" t="s">
        <v>326</v>
      </c>
      <c r="K159" s="55">
        <v>27221</v>
      </c>
      <c r="L159" s="54" t="s">
        <v>326</v>
      </c>
      <c r="M159" s="55">
        <v>9632</v>
      </c>
      <c r="N159" s="54" t="s">
        <v>326</v>
      </c>
      <c r="O159" s="55">
        <v>36853</v>
      </c>
      <c r="Q159" s="54" t="str">
        <f t="shared" si="85"/>
        <v>Unknown</v>
      </c>
      <c r="R159" s="54">
        <f t="shared" si="86"/>
        <v>1366</v>
      </c>
      <c r="S159" s="54">
        <f t="shared" si="87"/>
        <v>333</v>
      </c>
      <c r="T159" s="54">
        <f t="shared" si="88"/>
        <v>1699</v>
      </c>
      <c r="U159" s="58">
        <f>R159/R$161</f>
        <v>2.5965632603406327E-2</v>
      </c>
      <c r="V159" s="55">
        <f t="shared" si="91"/>
        <v>455.33333333333331</v>
      </c>
      <c r="W159" s="55">
        <f t="shared" si="91"/>
        <v>111</v>
      </c>
      <c r="X159" s="35">
        <f t="shared" si="92"/>
        <v>3</v>
      </c>
      <c r="Y159" s="50">
        <f>K161/J161</f>
        <v>0.56776307121816705</v>
      </c>
      <c r="Z159" s="2">
        <f>Y159/Z158</f>
        <v>0.81109010174023866</v>
      </c>
      <c r="AA159" s="47" t="str">
        <f t="shared" si="82"/>
        <v>Unknown</v>
      </c>
      <c r="AB159" s="45" t="str">
        <f t="shared" si="82"/>
        <v>NA</v>
      </c>
      <c r="AC159" s="45">
        <f t="shared" si="82"/>
        <v>27221</v>
      </c>
      <c r="AD159" s="45">
        <f t="shared" si="83"/>
        <v>9632</v>
      </c>
      <c r="AE159" s="45">
        <f t="shared" si="89"/>
        <v>17589</v>
      </c>
      <c r="AF159" s="1">
        <f t="shared" si="84"/>
        <v>1366</v>
      </c>
      <c r="AG159" s="1">
        <f t="shared" si="84"/>
        <v>333</v>
      </c>
    </row>
    <row r="160" spans="1:33" x14ac:dyDescent="0.35">
      <c r="A160" s="54" t="str">
        <f t="shared" si="90"/>
        <v>12+</v>
      </c>
      <c r="B160" s="55">
        <f t="shared" si="90"/>
        <v>3806860</v>
      </c>
      <c r="C160" s="55">
        <f t="shared" si="90"/>
        <v>2485658</v>
      </c>
      <c r="D160" s="55">
        <f t="shared" si="90"/>
        <v>65.3</v>
      </c>
      <c r="E160" s="55">
        <f t="shared" si="90"/>
        <v>466269</v>
      </c>
      <c r="F160" s="55">
        <f t="shared" si="90"/>
        <v>12.2</v>
      </c>
      <c r="G160" s="55">
        <f t="shared" si="90"/>
        <v>2951927</v>
      </c>
      <c r="I160" s="57" t="s">
        <v>327</v>
      </c>
      <c r="J160" s="56">
        <v>3806860</v>
      </c>
      <c r="K160" s="56">
        <v>2538266</v>
      </c>
      <c r="L160" s="57">
        <v>66.7</v>
      </c>
      <c r="M160" s="56">
        <v>545853</v>
      </c>
      <c r="N160" s="57">
        <v>14.3</v>
      </c>
      <c r="O160" s="56">
        <v>3084119</v>
      </c>
      <c r="Q160" s="57" t="str">
        <f t="shared" si="85"/>
        <v>12+</v>
      </c>
      <c r="R160" s="60">
        <f>K160-C160</f>
        <v>52608</v>
      </c>
      <c r="S160" s="60">
        <f t="shared" si="87"/>
        <v>79584</v>
      </c>
      <c r="T160" s="63">
        <f t="shared" si="88"/>
        <v>132192</v>
      </c>
      <c r="U160" s="62">
        <f t="shared" si="93"/>
        <v>1</v>
      </c>
      <c r="V160" s="60">
        <f t="shared" si="91"/>
        <v>17536</v>
      </c>
      <c r="W160" s="60">
        <f t="shared" si="91"/>
        <v>26528</v>
      </c>
      <c r="X160" s="35">
        <f t="shared" si="92"/>
        <v>3</v>
      </c>
      <c r="Y160" s="52" t="s">
        <v>367</v>
      </c>
      <c r="Z160" s="2">
        <v>0.7</v>
      </c>
      <c r="AC160" s="38"/>
    </row>
    <row r="161" spans="1:33" x14ac:dyDescent="0.35">
      <c r="A161" s="54" t="str">
        <f t="shared" si="90"/>
        <v>ALL</v>
      </c>
      <c r="B161" s="55">
        <f t="shared" si="90"/>
        <v>4470643</v>
      </c>
      <c r="C161" s="55">
        <f t="shared" si="90"/>
        <v>2485658</v>
      </c>
      <c r="D161" s="55">
        <f t="shared" si="90"/>
        <v>55.6</v>
      </c>
      <c r="E161" s="55">
        <f t="shared" si="90"/>
        <v>466269</v>
      </c>
      <c r="F161" s="55">
        <f t="shared" si="90"/>
        <v>10.4</v>
      </c>
      <c r="G161" s="55">
        <f t="shared" si="90"/>
        <v>2951927</v>
      </c>
      <c r="I161" s="54" t="s">
        <v>328</v>
      </c>
      <c r="J161" s="55">
        <v>4470643</v>
      </c>
      <c r="K161" s="55">
        <v>2538266</v>
      </c>
      <c r="L161" s="54">
        <v>56.8</v>
      </c>
      <c r="M161" s="55">
        <v>545853</v>
      </c>
      <c r="N161" s="54">
        <v>12.2</v>
      </c>
      <c r="O161" s="55">
        <v>3084119</v>
      </c>
      <c r="Q161" s="54" t="str">
        <f t="shared" si="85"/>
        <v>ALL</v>
      </c>
      <c r="R161" s="60">
        <f t="shared" ref="R161" si="94">K161-C161</f>
        <v>52608</v>
      </c>
      <c r="S161" s="60">
        <f t="shared" si="87"/>
        <v>79584</v>
      </c>
      <c r="T161" s="63">
        <f t="shared" si="88"/>
        <v>132192</v>
      </c>
      <c r="U161" s="58">
        <f>R161/R$161</f>
        <v>1</v>
      </c>
      <c r="V161" s="60">
        <f t="shared" si="91"/>
        <v>17536</v>
      </c>
      <c r="W161" s="60">
        <f t="shared" si="91"/>
        <v>26528</v>
      </c>
      <c r="X161" s="35">
        <f t="shared" si="92"/>
        <v>3</v>
      </c>
      <c r="Y161" s="50">
        <f>M161/J161</f>
        <v>0.1220972016777005</v>
      </c>
      <c r="Z161" s="2">
        <f>Y161/Z160</f>
        <v>0.17442457382528642</v>
      </c>
      <c r="AC161" s="2">
        <f>R160/K160</f>
        <v>2.0725960163355615E-2</v>
      </c>
      <c r="AD161" s="2">
        <f>S160/M160</f>
        <v>0.14579749492995367</v>
      </c>
      <c r="AE161" s="2">
        <f>T160/O160</f>
        <v>4.2862159339506677E-2</v>
      </c>
    </row>
    <row r="162" spans="1:33" x14ac:dyDescent="0.35">
      <c r="A162" s="110">
        <f>I139</f>
        <v>44353</v>
      </c>
      <c r="B162" s="110"/>
      <c r="C162" s="110"/>
      <c r="D162" s="110"/>
      <c r="E162" s="110"/>
      <c r="F162" s="110"/>
      <c r="G162" s="110"/>
      <c r="I162" s="110">
        <v>44354</v>
      </c>
      <c r="J162" s="110"/>
      <c r="K162" s="110"/>
      <c r="L162" s="110"/>
      <c r="M162" s="110"/>
      <c r="N162" s="110"/>
      <c r="O162" s="110"/>
      <c r="Q162" s="113" t="str">
        <f>"Change " &amp; TEXT(A162,"DDDD MMM DD, YYYY") &amp; " -  " &amp;TEXT(I162,"DDDD MMM DD, YYYY")</f>
        <v>Change Sunday Jun 06, 2021 -  Monday Jun 07, 2021</v>
      </c>
      <c r="R162" s="113"/>
      <c r="S162" s="113"/>
      <c r="T162" s="113"/>
      <c r="U162" s="113"/>
      <c r="V162" s="113"/>
      <c r="W162" s="113"/>
      <c r="Y162" s="65">
        <f>A162</f>
        <v>44353</v>
      </c>
    </row>
    <row r="163" spans="1:33" ht="26" customHeight="1" x14ac:dyDescent="0.35">
      <c r="A163" s="53" t="str">
        <f>I140</f>
        <v>Age group</v>
      </c>
      <c r="B163" s="53" t="str">
        <f t="shared" ref="B163:G178" si="95">J140</f>
        <v>Population</v>
      </c>
      <c r="C163" s="53" t="str">
        <f t="shared" si="95"/>
        <v>Dose 1</v>
      </c>
      <c r="D163" s="53" t="str">
        <f t="shared" si="95"/>
        <v>% of population with at least 1 dose</v>
      </c>
      <c r="E163" s="53" t="str">
        <f t="shared" si="95"/>
        <v>Dose 2</v>
      </c>
      <c r="F163" s="53" t="str">
        <f t="shared" si="95"/>
        <v>% of population fully vaccinated</v>
      </c>
      <c r="G163" s="53" t="str">
        <f t="shared" si="95"/>
        <v>Total administered</v>
      </c>
      <c r="I163" s="53" t="s">
        <v>305</v>
      </c>
      <c r="J163" s="53" t="s">
        <v>2</v>
      </c>
      <c r="K163" s="53" t="s">
        <v>302</v>
      </c>
      <c r="L163" s="53" t="s">
        <v>306</v>
      </c>
      <c r="M163" s="53" t="s">
        <v>303</v>
      </c>
      <c r="N163" s="53" t="s">
        <v>307</v>
      </c>
      <c r="O163" s="53" t="s">
        <v>304</v>
      </c>
      <c r="Q163" s="53" t="s">
        <v>305</v>
      </c>
      <c r="R163" s="53" t="s">
        <v>302</v>
      </c>
      <c r="S163" s="53" t="s">
        <v>303</v>
      </c>
      <c r="T163" s="53" t="s">
        <v>304</v>
      </c>
      <c r="U163" s="53" t="s">
        <v>335</v>
      </c>
      <c r="V163" s="53" t="s">
        <v>336</v>
      </c>
      <c r="W163" s="53" t="s">
        <v>337</v>
      </c>
      <c r="Y163" s="49" t="s">
        <v>365</v>
      </c>
      <c r="Z163" s="64"/>
      <c r="AA163" s="47" t="str">
        <f t="shared" ref="AA163:AC182" si="96">I163</f>
        <v>Age group</v>
      </c>
      <c r="AB163" s="47" t="str">
        <f t="shared" si="96"/>
        <v>Population</v>
      </c>
      <c r="AC163" s="47" t="str">
        <f t="shared" si="96"/>
        <v>Dose 1</v>
      </c>
      <c r="AD163" s="47" t="str">
        <f t="shared" ref="AD163:AD182" si="97">M163</f>
        <v>Dose 2</v>
      </c>
      <c r="AE163" s="47" t="s">
        <v>334</v>
      </c>
      <c r="AF163" s="47" t="str">
        <f t="shared" ref="AF163:AG182" si="98">R163</f>
        <v>Dose 1</v>
      </c>
      <c r="AG163" s="47" t="str">
        <f t="shared" si="98"/>
        <v>Dose 2</v>
      </c>
    </row>
    <row r="164" spans="1:33" x14ac:dyDescent="0.35">
      <c r="A164" s="54" t="str">
        <f>I141</f>
        <v>00-11</v>
      </c>
      <c r="B164" s="55">
        <f>J141</f>
        <v>663783</v>
      </c>
      <c r="C164" s="55">
        <f t="shared" si="95"/>
        <v>0</v>
      </c>
      <c r="D164" s="55">
        <f t="shared" si="95"/>
        <v>0</v>
      </c>
      <c r="E164" s="55">
        <f t="shared" si="95"/>
        <v>0</v>
      </c>
      <c r="F164" s="55">
        <f t="shared" si="95"/>
        <v>0</v>
      </c>
      <c r="G164" s="55">
        <f t="shared" si="95"/>
        <v>0</v>
      </c>
      <c r="I164" s="54" t="s">
        <v>308</v>
      </c>
      <c r="J164" s="55">
        <v>663783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Q164" s="54" t="str">
        <f t="shared" ref="Q164:Q184" si="99">A164</f>
        <v>00-11</v>
      </c>
      <c r="R164" s="55">
        <f t="shared" ref="R164:R182" si="100">K164-C164</f>
        <v>0</v>
      </c>
      <c r="S164" s="55">
        <f t="shared" ref="S164:S184" si="101">M164-E164</f>
        <v>0</v>
      </c>
      <c r="T164" s="55">
        <f t="shared" ref="T164:T184" si="102">O164-G164</f>
        <v>0</v>
      </c>
      <c r="U164" s="58">
        <f t="shared" ref="U164:U184" si="103">R164/R$184</f>
        <v>0</v>
      </c>
      <c r="V164" s="55">
        <f>R164/$X164</f>
        <v>0</v>
      </c>
      <c r="W164" s="55">
        <f>S164/$X164</f>
        <v>0</v>
      </c>
      <c r="X164" s="35">
        <f>IF(DATEDIF(A162,I162,"D")&lt;1,1,DATEDIF(A162,I162,"D"))</f>
        <v>1</v>
      </c>
      <c r="Y164" s="51" t="s">
        <v>366</v>
      </c>
      <c r="Z164" s="2">
        <v>0.7</v>
      </c>
      <c r="AA164" s="47" t="str">
        <f t="shared" si="96"/>
        <v>00-11</v>
      </c>
      <c r="AB164" s="45">
        <f t="shared" si="96"/>
        <v>663783</v>
      </c>
      <c r="AC164" s="45">
        <f t="shared" si="96"/>
        <v>0</v>
      </c>
      <c r="AD164" s="45">
        <f t="shared" si="97"/>
        <v>0</v>
      </c>
      <c r="AE164" s="45">
        <f t="shared" ref="AE164:AE182" si="104">AC164-AD164</f>
        <v>0</v>
      </c>
      <c r="AF164" s="1">
        <f t="shared" si="98"/>
        <v>0</v>
      </c>
      <c r="AG164" s="1">
        <f t="shared" si="98"/>
        <v>0</v>
      </c>
    </row>
    <row r="165" spans="1:33" x14ac:dyDescent="0.35">
      <c r="A165" s="54" t="str">
        <f t="shared" ref="A165:G184" si="105">I142</f>
        <v>12-14</v>
      </c>
      <c r="B165" s="55">
        <f t="shared" si="105"/>
        <v>166087</v>
      </c>
      <c r="C165" s="60">
        <f t="shared" si="95"/>
        <v>83740</v>
      </c>
      <c r="D165" s="55">
        <f t="shared" si="95"/>
        <v>50.4</v>
      </c>
      <c r="E165" s="60">
        <f t="shared" si="95"/>
        <v>412</v>
      </c>
      <c r="F165" s="55">
        <f t="shared" si="95"/>
        <v>0.2</v>
      </c>
      <c r="G165" s="55">
        <f t="shared" si="95"/>
        <v>84152</v>
      </c>
      <c r="I165" s="59" t="s">
        <v>329</v>
      </c>
      <c r="J165" s="56">
        <v>166087</v>
      </c>
      <c r="K165" s="60">
        <v>84763</v>
      </c>
      <c r="L165" s="57">
        <v>51</v>
      </c>
      <c r="M165" s="69">
        <v>487</v>
      </c>
      <c r="N165" s="57">
        <v>0.3</v>
      </c>
      <c r="O165" s="56">
        <v>85250</v>
      </c>
      <c r="Q165" s="59" t="str">
        <f t="shared" si="99"/>
        <v>12-14</v>
      </c>
      <c r="R165" s="60">
        <f t="shared" si="100"/>
        <v>1023</v>
      </c>
      <c r="S165" s="60">
        <f t="shared" si="101"/>
        <v>75</v>
      </c>
      <c r="T165" s="60">
        <f t="shared" si="102"/>
        <v>1098</v>
      </c>
      <c r="U165" s="61">
        <f t="shared" si="103"/>
        <v>8.7071240105540904E-2</v>
      </c>
      <c r="V165" s="60">
        <f t="shared" ref="V165:W184" si="106">R165/$X165</f>
        <v>1023</v>
      </c>
      <c r="W165" s="60">
        <f t="shared" si="106"/>
        <v>75</v>
      </c>
      <c r="X165" s="35">
        <f>X164</f>
        <v>1</v>
      </c>
      <c r="Y165" s="50">
        <f>C183/B183</f>
        <v>0.6667610576695755</v>
      </c>
      <c r="Z165" s="2">
        <f>Y165/Z164</f>
        <v>0.9525157966708222</v>
      </c>
      <c r="AA165" s="47" t="str">
        <f t="shared" si="96"/>
        <v>12-14</v>
      </c>
      <c r="AB165" s="45">
        <f t="shared" si="96"/>
        <v>166087</v>
      </c>
      <c r="AC165" s="45">
        <f t="shared" si="96"/>
        <v>84763</v>
      </c>
      <c r="AD165" s="45">
        <f t="shared" si="97"/>
        <v>487</v>
      </c>
      <c r="AE165" s="45">
        <f t="shared" si="104"/>
        <v>84276</v>
      </c>
      <c r="AF165" s="1">
        <f t="shared" si="98"/>
        <v>1023</v>
      </c>
      <c r="AG165" s="1">
        <f t="shared" si="98"/>
        <v>75</v>
      </c>
    </row>
    <row r="166" spans="1:33" x14ac:dyDescent="0.35">
      <c r="A166" s="54" t="str">
        <f t="shared" si="105"/>
        <v>15-19</v>
      </c>
      <c r="B166" s="55">
        <f t="shared" si="105"/>
        <v>258656</v>
      </c>
      <c r="C166" s="60">
        <f t="shared" si="95"/>
        <v>144108</v>
      </c>
      <c r="D166" s="55">
        <f t="shared" si="95"/>
        <v>55.7</v>
      </c>
      <c r="E166" s="60">
        <f t="shared" si="95"/>
        <v>3273</v>
      </c>
      <c r="F166" s="55">
        <f t="shared" si="95"/>
        <v>1.3</v>
      </c>
      <c r="G166" s="55">
        <f t="shared" si="95"/>
        <v>147381</v>
      </c>
      <c r="I166" s="54" t="s">
        <v>309</v>
      </c>
      <c r="J166" s="55">
        <v>258656</v>
      </c>
      <c r="K166" s="60">
        <v>145429</v>
      </c>
      <c r="L166" s="54">
        <v>56.2</v>
      </c>
      <c r="M166" s="60">
        <v>3529</v>
      </c>
      <c r="N166" s="54">
        <v>1.4</v>
      </c>
      <c r="O166" s="55">
        <v>148958</v>
      </c>
      <c r="Q166" s="54" t="str">
        <f t="shared" si="99"/>
        <v>15-19</v>
      </c>
      <c r="R166" s="60">
        <f t="shared" si="100"/>
        <v>1321</v>
      </c>
      <c r="S166" s="60">
        <f t="shared" si="101"/>
        <v>256</v>
      </c>
      <c r="T166" s="60">
        <f t="shared" si="102"/>
        <v>1577</v>
      </c>
      <c r="U166" s="61">
        <f t="shared" si="103"/>
        <v>0.11243510085964763</v>
      </c>
      <c r="V166" s="60">
        <f t="shared" si="106"/>
        <v>1321</v>
      </c>
      <c r="W166" s="60">
        <f t="shared" si="106"/>
        <v>256</v>
      </c>
      <c r="X166" s="35">
        <f t="shared" ref="X166:X184" si="107">X165</f>
        <v>1</v>
      </c>
      <c r="Y166" s="52" t="s">
        <v>367</v>
      </c>
      <c r="Z166" s="2">
        <v>0.7</v>
      </c>
      <c r="AA166" s="47" t="str">
        <f t="shared" si="96"/>
        <v>15-19</v>
      </c>
      <c r="AB166" s="45">
        <f t="shared" si="96"/>
        <v>258656</v>
      </c>
      <c r="AC166" s="45">
        <f t="shared" si="96"/>
        <v>145429</v>
      </c>
      <c r="AD166" s="45">
        <f t="shared" si="97"/>
        <v>3529</v>
      </c>
      <c r="AE166" s="45">
        <f t="shared" si="104"/>
        <v>141900</v>
      </c>
      <c r="AF166" s="1">
        <f t="shared" si="98"/>
        <v>1321</v>
      </c>
      <c r="AG166" s="1">
        <f t="shared" si="98"/>
        <v>256</v>
      </c>
    </row>
    <row r="167" spans="1:33" x14ac:dyDescent="0.35">
      <c r="A167" s="54" t="str">
        <f t="shared" si="105"/>
        <v>20-24</v>
      </c>
      <c r="B167" s="55">
        <f t="shared" si="105"/>
        <v>276991</v>
      </c>
      <c r="C167" s="55">
        <f t="shared" si="95"/>
        <v>147753</v>
      </c>
      <c r="D167" s="55">
        <f t="shared" si="95"/>
        <v>53.3</v>
      </c>
      <c r="E167" s="55">
        <f t="shared" si="95"/>
        <v>9535</v>
      </c>
      <c r="F167" s="55">
        <f t="shared" si="95"/>
        <v>3.4</v>
      </c>
      <c r="G167" s="55">
        <f t="shared" si="95"/>
        <v>157288</v>
      </c>
      <c r="I167" s="57" t="s">
        <v>310</v>
      </c>
      <c r="J167" s="56">
        <v>276991</v>
      </c>
      <c r="K167" s="56">
        <v>149091</v>
      </c>
      <c r="L167" s="57">
        <v>53.8</v>
      </c>
      <c r="M167" s="56">
        <v>10116</v>
      </c>
      <c r="N167" s="57">
        <v>3.7</v>
      </c>
      <c r="O167" s="56">
        <v>159207</v>
      </c>
      <c r="Q167" s="57" t="str">
        <f t="shared" si="99"/>
        <v>20-24</v>
      </c>
      <c r="R167" s="56">
        <f t="shared" si="100"/>
        <v>1338</v>
      </c>
      <c r="S167" s="56">
        <f t="shared" si="101"/>
        <v>581</v>
      </c>
      <c r="T167" s="56">
        <f t="shared" si="102"/>
        <v>1919</v>
      </c>
      <c r="U167" s="62">
        <f t="shared" si="103"/>
        <v>0.1138820325134054</v>
      </c>
      <c r="V167" s="55">
        <f t="shared" si="106"/>
        <v>1338</v>
      </c>
      <c r="W167" s="55">
        <f t="shared" si="106"/>
        <v>581</v>
      </c>
      <c r="X167" s="35">
        <f t="shared" si="107"/>
        <v>1</v>
      </c>
      <c r="Y167" s="50">
        <f>E183/B183</f>
        <v>0.14338667563293633</v>
      </c>
      <c r="Z167" s="2">
        <f>Y167/Z166</f>
        <v>0.20483810804705191</v>
      </c>
      <c r="AA167" s="47" t="str">
        <f t="shared" si="96"/>
        <v>20-24</v>
      </c>
      <c r="AB167" s="45">
        <f t="shared" si="96"/>
        <v>276991</v>
      </c>
      <c r="AC167" s="45">
        <f t="shared" si="96"/>
        <v>149091</v>
      </c>
      <c r="AD167" s="45">
        <f t="shared" si="97"/>
        <v>10116</v>
      </c>
      <c r="AE167" s="45">
        <f t="shared" si="104"/>
        <v>138975</v>
      </c>
      <c r="AF167" s="1">
        <f t="shared" si="98"/>
        <v>1338</v>
      </c>
      <c r="AG167" s="1">
        <f t="shared" si="98"/>
        <v>581</v>
      </c>
    </row>
    <row r="168" spans="1:33" x14ac:dyDescent="0.35">
      <c r="A168" s="54" t="str">
        <f t="shared" si="105"/>
        <v>25-29</v>
      </c>
      <c r="B168" s="55">
        <f t="shared" si="105"/>
        <v>310735</v>
      </c>
      <c r="C168" s="55">
        <f t="shared" si="95"/>
        <v>163963</v>
      </c>
      <c r="D168" s="55">
        <f t="shared" si="95"/>
        <v>52.8</v>
      </c>
      <c r="E168" s="55">
        <f t="shared" si="95"/>
        <v>15549</v>
      </c>
      <c r="F168" s="55">
        <f t="shared" si="95"/>
        <v>5</v>
      </c>
      <c r="G168" s="55">
        <f t="shared" si="95"/>
        <v>179512</v>
      </c>
      <c r="I168" s="54" t="s">
        <v>311</v>
      </c>
      <c r="J168" s="55">
        <v>310735</v>
      </c>
      <c r="K168" s="55">
        <v>165289</v>
      </c>
      <c r="L168" s="54">
        <v>53.2</v>
      </c>
      <c r="M168" s="55">
        <v>16377</v>
      </c>
      <c r="N168" s="54">
        <v>5.3</v>
      </c>
      <c r="O168" s="55">
        <v>181666</v>
      </c>
      <c r="Q168" s="54" t="str">
        <f t="shared" si="99"/>
        <v>25-29</v>
      </c>
      <c r="R168" s="55">
        <f t="shared" si="100"/>
        <v>1326</v>
      </c>
      <c r="S168" s="55">
        <f t="shared" si="101"/>
        <v>828</v>
      </c>
      <c r="T168" s="55">
        <f t="shared" si="102"/>
        <v>2154</v>
      </c>
      <c r="U168" s="58">
        <f t="shared" si="103"/>
        <v>0.11286066899310579</v>
      </c>
      <c r="V168" s="55">
        <f t="shared" si="106"/>
        <v>1326</v>
      </c>
      <c r="W168" s="55">
        <f t="shared" si="106"/>
        <v>828</v>
      </c>
      <c r="X168" s="35">
        <f t="shared" si="107"/>
        <v>1</v>
      </c>
      <c r="Y168" s="49" t="s">
        <v>363</v>
      </c>
      <c r="AA168" s="47" t="str">
        <f t="shared" si="96"/>
        <v>25-29</v>
      </c>
      <c r="AB168" s="45">
        <f t="shared" si="96"/>
        <v>310735</v>
      </c>
      <c r="AC168" s="45">
        <f t="shared" si="96"/>
        <v>165289</v>
      </c>
      <c r="AD168" s="45">
        <f t="shared" si="97"/>
        <v>16377</v>
      </c>
      <c r="AE168" s="45">
        <f t="shared" si="104"/>
        <v>148912</v>
      </c>
      <c r="AF168" s="1">
        <f t="shared" si="98"/>
        <v>1326</v>
      </c>
      <c r="AG168" s="1">
        <f t="shared" si="98"/>
        <v>828</v>
      </c>
    </row>
    <row r="169" spans="1:33" x14ac:dyDescent="0.35">
      <c r="A169" s="54" t="str">
        <f t="shared" si="105"/>
        <v>30-34</v>
      </c>
      <c r="B169" s="55">
        <f t="shared" si="105"/>
        <v>356322</v>
      </c>
      <c r="C169" s="55">
        <f t="shared" si="95"/>
        <v>198783</v>
      </c>
      <c r="D169" s="55">
        <f t="shared" si="95"/>
        <v>55.8</v>
      </c>
      <c r="E169" s="55">
        <f t="shared" si="95"/>
        <v>20479</v>
      </c>
      <c r="F169" s="55">
        <f t="shared" si="95"/>
        <v>5.7</v>
      </c>
      <c r="G169" s="55">
        <f t="shared" si="95"/>
        <v>219262</v>
      </c>
      <c r="I169" s="57" t="s">
        <v>312</v>
      </c>
      <c r="J169" s="56">
        <v>356322</v>
      </c>
      <c r="K169" s="56">
        <v>200096</v>
      </c>
      <c r="L169" s="57">
        <v>56.2</v>
      </c>
      <c r="M169" s="56">
        <v>21605</v>
      </c>
      <c r="N169" s="57">
        <v>6.1</v>
      </c>
      <c r="O169" s="56">
        <v>221701</v>
      </c>
      <c r="Q169" s="57" t="str">
        <f t="shared" si="99"/>
        <v>30-34</v>
      </c>
      <c r="R169" s="56">
        <f t="shared" si="100"/>
        <v>1313</v>
      </c>
      <c r="S169" s="56">
        <f t="shared" si="101"/>
        <v>1126</v>
      </c>
      <c r="T169" s="56">
        <f t="shared" si="102"/>
        <v>2439</v>
      </c>
      <c r="U169" s="62">
        <f t="shared" si="103"/>
        <v>0.11175419184611456</v>
      </c>
      <c r="V169" s="55">
        <f t="shared" si="106"/>
        <v>1313</v>
      </c>
      <c r="W169" s="55">
        <f t="shared" si="106"/>
        <v>1126</v>
      </c>
      <c r="X169" s="35">
        <f t="shared" si="107"/>
        <v>1</v>
      </c>
      <c r="Y169" s="51" t="s">
        <v>366</v>
      </c>
      <c r="Z169" s="2">
        <v>0.7</v>
      </c>
      <c r="AA169" s="47" t="str">
        <f t="shared" si="96"/>
        <v>30-34</v>
      </c>
      <c r="AB169" s="45">
        <f t="shared" si="96"/>
        <v>356322</v>
      </c>
      <c r="AC169" s="45">
        <f t="shared" si="96"/>
        <v>200096</v>
      </c>
      <c r="AD169" s="45">
        <f t="shared" si="97"/>
        <v>21605</v>
      </c>
      <c r="AE169" s="45">
        <f t="shared" si="104"/>
        <v>178491</v>
      </c>
      <c r="AF169" s="1">
        <f t="shared" si="98"/>
        <v>1313</v>
      </c>
      <c r="AG169" s="1">
        <f t="shared" si="98"/>
        <v>1126</v>
      </c>
    </row>
    <row r="170" spans="1:33" x14ac:dyDescent="0.35">
      <c r="A170" s="54" t="str">
        <f t="shared" si="105"/>
        <v>35-39</v>
      </c>
      <c r="B170" s="55">
        <f t="shared" si="105"/>
        <v>366699</v>
      </c>
      <c r="C170" s="55">
        <f t="shared" si="95"/>
        <v>216898</v>
      </c>
      <c r="D170" s="55">
        <f t="shared" si="95"/>
        <v>59.1</v>
      </c>
      <c r="E170" s="55">
        <f t="shared" si="95"/>
        <v>23187</v>
      </c>
      <c r="F170" s="55">
        <f t="shared" si="95"/>
        <v>6.3</v>
      </c>
      <c r="G170" s="55">
        <f t="shared" si="95"/>
        <v>240085</v>
      </c>
      <c r="I170" s="54" t="s">
        <v>313</v>
      </c>
      <c r="J170" s="55">
        <v>366699</v>
      </c>
      <c r="K170" s="55">
        <v>218301</v>
      </c>
      <c r="L170" s="54">
        <v>59.5</v>
      </c>
      <c r="M170" s="55">
        <v>24495</v>
      </c>
      <c r="N170" s="54">
        <v>6.7</v>
      </c>
      <c r="O170" s="55">
        <v>242796</v>
      </c>
      <c r="Q170" s="54" t="str">
        <f t="shared" si="99"/>
        <v>35-39</v>
      </c>
      <c r="R170" s="55">
        <f t="shared" si="100"/>
        <v>1403</v>
      </c>
      <c r="S170" s="55">
        <f t="shared" si="101"/>
        <v>1308</v>
      </c>
      <c r="T170" s="55">
        <f t="shared" si="102"/>
        <v>2711</v>
      </c>
      <c r="U170" s="58">
        <f t="shared" si="103"/>
        <v>0.11941441824836156</v>
      </c>
      <c r="V170" s="55">
        <f t="shared" si="106"/>
        <v>1403</v>
      </c>
      <c r="W170" s="55">
        <f t="shared" si="106"/>
        <v>1308</v>
      </c>
      <c r="X170" s="35">
        <f t="shared" si="107"/>
        <v>1</v>
      </c>
      <c r="Y170" s="50">
        <f>C184/B184</f>
        <v>0.56776307121816705</v>
      </c>
      <c r="Z170" s="2">
        <f>Y170/Z169</f>
        <v>0.81109010174023866</v>
      </c>
      <c r="AA170" s="47" t="str">
        <f t="shared" si="96"/>
        <v>35-39</v>
      </c>
      <c r="AB170" s="45">
        <f t="shared" si="96"/>
        <v>366699</v>
      </c>
      <c r="AC170" s="45">
        <f t="shared" si="96"/>
        <v>218301</v>
      </c>
      <c r="AD170" s="45">
        <f t="shared" si="97"/>
        <v>24495</v>
      </c>
      <c r="AE170" s="45">
        <f t="shared" si="104"/>
        <v>193806</v>
      </c>
      <c r="AF170" s="1">
        <f t="shared" si="98"/>
        <v>1403</v>
      </c>
      <c r="AG170" s="1">
        <f t="shared" si="98"/>
        <v>1308</v>
      </c>
    </row>
    <row r="171" spans="1:33" x14ac:dyDescent="0.35">
      <c r="A171" s="54" t="str">
        <f t="shared" si="105"/>
        <v>40-44</v>
      </c>
      <c r="B171" s="55">
        <f t="shared" si="105"/>
        <v>325544</v>
      </c>
      <c r="C171" s="55">
        <f t="shared" si="95"/>
        <v>207813</v>
      </c>
      <c r="D171" s="55">
        <f t="shared" si="95"/>
        <v>63.8</v>
      </c>
      <c r="E171" s="55">
        <f t="shared" si="95"/>
        <v>22019</v>
      </c>
      <c r="F171" s="55">
        <f t="shared" si="95"/>
        <v>6.8</v>
      </c>
      <c r="G171" s="55">
        <f t="shared" si="95"/>
        <v>229832</v>
      </c>
      <c r="I171" s="57" t="s">
        <v>314</v>
      </c>
      <c r="J171" s="56">
        <v>325544</v>
      </c>
      <c r="K171" s="56">
        <v>208825</v>
      </c>
      <c r="L171" s="57">
        <v>64.099999999999994</v>
      </c>
      <c r="M171" s="56">
        <v>23281</v>
      </c>
      <c r="N171" s="57">
        <v>7.1</v>
      </c>
      <c r="O171" s="56">
        <v>232106</v>
      </c>
      <c r="Q171" s="57" t="str">
        <f t="shared" si="99"/>
        <v>40-44</v>
      </c>
      <c r="R171" s="56">
        <f t="shared" si="100"/>
        <v>1012</v>
      </c>
      <c r="S171" s="56">
        <f t="shared" si="101"/>
        <v>1262</v>
      </c>
      <c r="T171" s="56">
        <f t="shared" si="102"/>
        <v>2274</v>
      </c>
      <c r="U171" s="62">
        <f t="shared" si="103"/>
        <v>8.6134990211932924E-2</v>
      </c>
      <c r="V171" s="55">
        <f t="shared" si="106"/>
        <v>1012</v>
      </c>
      <c r="W171" s="55">
        <f t="shared" si="106"/>
        <v>1262</v>
      </c>
      <c r="X171" s="35">
        <f t="shared" si="107"/>
        <v>1</v>
      </c>
      <c r="Y171" s="52" t="s">
        <v>367</v>
      </c>
      <c r="Z171" s="2">
        <v>0.7</v>
      </c>
      <c r="AA171" s="47" t="str">
        <f t="shared" si="96"/>
        <v>40-44</v>
      </c>
      <c r="AB171" s="45">
        <f t="shared" si="96"/>
        <v>325544</v>
      </c>
      <c r="AC171" s="45">
        <f t="shared" si="96"/>
        <v>208825</v>
      </c>
      <c r="AD171" s="45">
        <f t="shared" si="97"/>
        <v>23281</v>
      </c>
      <c r="AE171" s="45">
        <f t="shared" si="104"/>
        <v>185544</v>
      </c>
      <c r="AF171" s="1">
        <f t="shared" si="98"/>
        <v>1012</v>
      </c>
      <c r="AG171" s="1">
        <f t="shared" si="98"/>
        <v>1262</v>
      </c>
    </row>
    <row r="172" spans="1:33" x14ac:dyDescent="0.35">
      <c r="A172" s="54" t="str">
        <f t="shared" si="105"/>
        <v>45-49</v>
      </c>
      <c r="B172" s="55">
        <f t="shared" si="105"/>
        <v>291312</v>
      </c>
      <c r="C172" s="55">
        <f t="shared" si="95"/>
        <v>196327</v>
      </c>
      <c r="D172" s="55">
        <f t="shared" si="95"/>
        <v>67.400000000000006</v>
      </c>
      <c r="E172" s="55">
        <f t="shared" si="95"/>
        <v>21760</v>
      </c>
      <c r="F172" s="55">
        <f t="shared" si="95"/>
        <v>7.5</v>
      </c>
      <c r="G172" s="55">
        <f t="shared" si="95"/>
        <v>218087</v>
      </c>
      <c r="I172" s="54" t="s">
        <v>315</v>
      </c>
      <c r="J172" s="55">
        <v>291312</v>
      </c>
      <c r="K172" s="55">
        <v>197132</v>
      </c>
      <c r="L172" s="54">
        <v>67.7</v>
      </c>
      <c r="M172" s="55">
        <v>22953</v>
      </c>
      <c r="N172" s="54">
        <v>7.9</v>
      </c>
      <c r="O172" s="55">
        <v>220085</v>
      </c>
      <c r="Q172" s="54" t="str">
        <f t="shared" si="99"/>
        <v>45-49</v>
      </c>
      <c r="R172" s="55">
        <f t="shared" si="100"/>
        <v>805</v>
      </c>
      <c r="S172" s="55">
        <f t="shared" si="101"/>
        <v>1193</v>
      </c>
      <c r="T172" s="55">
        <f t="shared" si="102"/>
        <v>1998</v>
      </c>
      <c r="U172" s="58">
        <f t="shared" si="103"/>
        <v>6.8516469486764833E-2</v>
      </c>
      <c r="V172" s="55">
        <f t="shared" si="106"/>
        <v>805</v>
      </c>
      <c r="W172" s="55">
        <f t="shared" si="106"/>
        <v>1193</v>
      </c>
      <c r="X172" s="35">
        <f t="shared" si="107"/>
        <v>1</v>
      </c>
      <c r="Y172" s="50">
        <f>E184/B184</f>
        <v>0.1220972016777005</v>
      </c>
      <c r="Z172" s="2">
        <f>Y172/Z171</f>
        <v>0.17442457382528642</v>
      </c>
      <c r="AA172" s="47" t="str">
        <f t="shared" si="96"/>
        <v>45-49</v>
      </c>
      <c r="AB172" s="45">
        <f t="shared" si="96"/>
        <v>291312</v>
      </c>
      <c r="AC172" s="45">
        <f t="shared" si="96"/>
        <v>197132</v>
      </c>
      <c r="AD172" s="45">
        <f t="shared" si="97"/>
        <v>22953</v>
      </c>
      <c r="AE172" s="45">
        <f t="shared" si="104"/>
        <v>174179</v>
      </c>
      <c r="AF172" s="1">
        <f t="shared" si="98"/>
        <v>805</v>
      </c>
      <c r="AG172" s="1">
        <f t="shared" si="98"/>
        <v>1193</v>
      </c>
    </row>
    <row r="173" spans="1:33" x14ac:dyDescent="0.35">
      <c r="A173" s="54" t="str">
        <f t="shared" si="105"/>
        <v>50-54</v>
      </c>
      <c r="B173" s="55">
        <f t="shared" si="105"/>
        <v>262948</v>
      </c>
      <c r="C173" s="55">
        <f t="shared" si="95"/>
        <v>191961</v>
      </c>
      <c r="D173" s="55">
        <f t="shared" si="95"/>
        <v>73</v>
      </c>
      <c r="E173" s="55">
        <f t="shared" si="95"/>
        <v>22640</v>
      </c>
      <c r="F173" s="55">
        <f t="shared" si="95"/>
        <v>8.6</v>
      </c>
      <c r="G173" s="55">
        <f t="shared" si="95"/>
        <v>214601</v>
      </c>
      <c r="I173" s="57" t="s">
        <v>316</v>
      </c>
      <c r="J173" s="56">
        <v>262948</v>
      </c>
      <c r="K173" s="56">
        <v>192577</v>
      </c>
      <c r="L173" s="57">
        <v>73.2</v>
      </c>
      <c r="M173" s="56">
        <v>24030</v>
      </c>
      <c r="N173" s="57">
        <v>9.1</v>
      </c>
      <c r="O173" s="56">
        <v>216607</v>
      </c>
      <c r="Q173" s="57" t="str">
        <f t="shared" si="99"/>
        <v>50-54</v>
      </c>
      <c r="R173" s="56">
        <f t="shared" si="100"/>
        <v>616</v>
      </c>
      <c r="S173" s="56">
        <f t="shared" si="101"/>
        <v>1390</v>
      </c>
      <c r="T173" s="56">
        <f t="shared" si="102"/>
        <v>2006</v>
      </c>
      <c r="U173" s="62">
        <f t="shared" si="103"/>
        <v>5.2429994042046131E-2</v>
      </c>
      <c r="V173" s="55">
        <f t="shared" si="106"/>
        <v>616</v>
      </c>
      <c r="W173" s="55">
        <f t="shared" si="106"/>
        <v>1390</v>
      </c>
      <c r="X173" s="35">
        <f t="shared" si="107"/>
        <v>1</v>
      </c>
      <c r="Z173" s="36"/>
      <c r="AA173" s="47" t="str">
        <f t="shared" si="96"/>
        <v>50-54</v>
      </c>
      <c r="AB173" s="45">
        <f t="shared" si="96"/>
        <v>262948</v>
      </c>
      <c r="AC173" s="45">
        <f t="shared" si="96"/>
        <v>192577</v>
      </c>
      <c r="AD173" s="45">
        <f t="shared" si="97"/>
        <v>24030</v>
      </c>
      <c r="AE173" s="45">
        <f t="shared" si="104"/>
        <v>168547</v>
      </c>
      <c r="AF173" s="1">
        <f t="shared" si="98"/>
        <v>616</v>
      </c>
      <c r="AG173" s="1">
        <f t="shared" si="98"/>
        <v>1390</v>
      </c>
    </row>
    <row r="174" spans="1:33" x14ac:dyDescent="0.35">
      <c r="A174" s="54" t="str">
        <f t="shared" si="105"/>
        <v>55-59</v>
      </c>
      <c r="B174" s="55">
        <f t="shared" si="105"/>
        <v>285387</v>
      </c>
      <c r="C174" s="55">
        <f t="shared" si="95"/>
        <v>209840</v>
      </c>
      <c r="D174" s="55">
        <f t="shared" si="95"/>
        <v>73.5</v>
      </c>
      <c r="E174" s="55">
        <f t="shared" si="95"/>
        <v>28581</v>
      </c>
      <c r="F174" s="55">
        <f t="shared" si="95"/>
        <v>10</v>
      </c>
      <c r="G174" s="55">
        <f t="shared" si="95"/>
        <v>238421</v>
      </c>
      <c r="I174" s="54" t="s">
        <v>317</v>
      </c>
      <c r="J174" s="55">
        <v>285387</v>
      </c>
      <c r="K174" s="55">
        <v>210376</v>
      </c>
      <c r="L174" s="54">
        <v>73.7</v>
      </c>
      <c r="M174" s="55">
        <v>30895</v>
      </c>
      <c r="N174" s="54">
        <v>10.8</v>
      </c>
      <c r="O174" s="55">
        <v>241271</v>
      </c>
      <c r="Q174" s="54" t="str">
        <f t="shared" si="99"/>
        <v>55-59</v>
      </c>
      <c r="R174" s="55">
        <f t="shared" si="100"/>
        <v>536</v>
      </c>
      <c r="S174" s="55">
        <f t="shared" si="101"/>
        <v>2314</v>
      </c>
      <c r="T174" s="55">
        <f t="shared" si="102"/>
        <v>2850</v>
      </c>
      <c r="U174" s="58">
        <f t="shared" si="103"/>
        <v>4.5620903906715464E-2</v>
      </c>
      <c r="V174" s="55">
        <f t="shared" si="106"/>
        <v>536</v>
      </c>
      <c r="W174" s="55">
        <f t="shared" si="106"/>
        <v>2314</v>
      </c>
      <c r="X174" s="35">
        <f t="shared" si="107"/>
        <v>1</v>
      </c>
      <c r="Y174" s="65">
        <f>I162</f>
        <v>44354</v>
      </c>
      <c r="Z174" s="36"/>
      <c r="AA174" s="47" t="str">
        <f t="shared" si="96"/>
        <v>55-59</v>
      </c>
      <c r="AB174" s="45">
        <f t="shared" si="96"/>
        <v>285387</v>
      </c>
      <c r="AC174" s="45">
        <f t="shared" si="96"/>
        <v>210376</v>
      </c>
      <c r="AD174" s="45">
        <f t="shared" si="97"/>
        <v>30895</v>
      </c>
      <c r="AE174" s="45">
        <f t="shared" si="104"/>
        <v>179481</v>
      </c>
      <c r="AF174" s="1">
        <f t="shared" si="98"/>
        <v>536</v>
      </c>
      <c r="AG174" s="1">
        <f t="shared" si="98"/>
        <v>2314</v>
      </c>
    </row>
    <row r="175" spans="1:33" x14ac:dyDescent="0.35">
      <c r="A175" s="54" t="str">
        <f t="shared" si="105"/>
        <v>60-64</v>
      </c>
      <c r="B175" s="55">
        <f t="shared" si="105"/>
        <v>271707</v>
      </c>
      <c r="C175" s="55">
        <f t="shared" si="95"/>
        <v>212354</v>
      </c>
      <c r="D175" s="55">
        <f t="shared" si="95"/>
        <v>78.2</v>
      </c>
      <c r="E175" s="55">
        <f t="shared" si="95"/>
        <v>50490</v>
      </c>
      <c r="F175" s="55">
        <f t="shared" si="95"/>
        <v>18.600000000000001</v>
      </c>
      <c r="G175" s="55">
        <f t="shared" si="95"/>
        <v>262844</v>
      </c>
      <c r="I175" s="57" t="s">
        <v>318</v>
      </c>
      <c r="J175" s="56">
        <v>271707</v>
      </c>
      <c r="K175" s="56">
        <v>212775</v>
      </c>
      <c r="L175" s="57">
        <v>78.3</v>
      </c>
      <c r="M175" s="56">
        <v>55612</v>
      </c>
      <c r="N175" s="57">
        <v>20.5</v>
      </c>
      <c r="O175" s="56">
        <v>268387</v>
      </c>
      <c r="Q175" s="57" t="str">
        <f t="shared" si="99"/>
        <v>60-64</v>
      </c>
      <c r="R175" s="56">
        <f t="shared" si="100"/>
        <v>421</v>
      </c>
      <c r="S175" s="56">
        <f t="shared" si="101"/>
        <v>5122</v>
      </c>
      <c r="T175" s="56">
        <f t="shared" si="102"/>
        <v>5543</v>
      </c>
      <c r="U175" s="62">
        <f t="shared" si="103"/>
        <v>3.5832836837177633E-2</v>
      </c>
      <c r="V175" s="55">
        <f t="shared" si="106"/>
        <v>421</v>
      </c>
      <c r="W175" s="55">
        <f t="shared" si="106"/>
        <v>5122</v>
      </c>
      <c r="X175" s="35">
        <f t="shared" si="107"/>
        <v>1</v>
      </c>
      <c r="Y175" s="49" t="s">
        <v>365</v>
      </c>
      <c r="Z175" s="36"/>
      <c r="AA175" s="47" t="str">
        <f t="shared" si="96"/>
        <v>60-64</v>
      </c>
      <c r="AB175" s="45">
        <f t="shared" si="96"/>
        <v>271707</v>
      </c>
      <c r="AC175" s="45">
        <f t="shared" si="96"/>
        <v>212775</v>
      </c>
      <c r="AD175" s="45">
        <f t="shared" si="97"/>
        <v>55612</v>
      </c>
      <c r="AE175" s="45">
        <f t="shared" si="104"/>
        <v>157163</v>
      </c>
      <c r="AF175" s="1">
        <f t="shared" si="98"/>
        <v>421</v>
      </c>
      <c r="AG175" s="1">
        <f t="shared" si="98"/>
        <v>5122</v>
      </c>
    </row>
    <row r="176" spans="1:33" x14ac:dyDescent="0.35">
      <c r="A176" s="54" t="str">
        <f t="shared" si="105"/>
        <v>65-69</v>
      </c>
      <c r="B176" s="55">
        <f t="shared" si="105"/>
        <v>217596</v>
      </c>
      <c r="C176" s="55">
        <f t="shared" si="95"/>
        <v>181117</v>
      </c>
      <c r="D176" s="55">
        <f t="shared" si="95"/>
        <v>83.2</v>
      </c>
      <c r="E176" s="55">
        <f t="shared" si="95"/>
        <v>63636</v>
      </c>
      <c r="F176" s="55">
        <f t="shared" si="95"/>
        <v>29.2</v>
      </c>
      <c r="G176" s="55">
        <f t="shared" si="95"/>
        <v>244753</v>
      </c>
      <c r="I176" s="54" t="s">
        <v>319</v>
      </c>
      <c r="J176" s="55">
        <v>217596</v>
      </c>
      <c r="K176" s="55">
        <v>181364</v>
      </c>
      <c r="L176" s="54">
        <v>83.3</v>
      </c>
      <c r="M176" s="55">
        <v>69914</v>
      </c>
      <c r="N176" s="54">
        <v>32.1</v>
      </c>
      <c r="O176" s="55">
        <v>251278</v>
      </c>
      <c r="Q176" s="54" t="str">
        <f t="shared" si="99"/>
        <v>65-69</v>
      </c>
      <c r="R176" s="55">
        <f t="shared" si="100"/>
        <v>247</v>
      </c>
      <c r="S176" s="55">
        <f t="shared" si="101"/>
        <v>6278</v>
      </c>
      <c r="T176" s="55">
        <f t="shared" si="102"/>
        <v>6525</v>
      </c>
      <c r="U176" s="58">
        <f t="shared" si="103"/>
        <v>2.1023065792833431E-2</v>
      </c>
      <c r="V176" s="55">
        <f t="shared" si="106"/>
        <v>247</v>
      </c>
      <c r="W176" s="55">
        <f t="shared" si="106"/>
        <v>6278</v>
      </c>
      <c r="X176" s="35">
        <f t="shared" si="107"/>
        <v>1</v>
      </c>
      <c r="Y176" s="51" t="s">
        <v>366</v>
      </c>
      <c r="Z176" s="2">
        <v>0.7</v>
      </c>
      <c r="AA176" s="47" t="str">
        <f t="shared" si="96"/>
        <v>65-69</v>
      </c>
      <c r="AB176" s="45">
        <f t="shared" si="96"/>
        <v>217596</v>
      </c>
      <c r="AC176" s="45">
        <f t="shared" si="96"/>
        <v>181364</v>
      </c>
      <c r="AD176" s="45">
        <f t="shared" si="97"/>
        <v>69914</v>
      </c>
      <c r="AE176" s="45">
        <f t="shared" si="104"/>
        <v>111450</v>
      </c>
      <c r="AF176" s="1">
        <f t="shared" si="98"/>
        <v>247</v>
      </c>
      <c r="AG176" s="1">
        <f t="shared" si="98"/>
        <v>6278</v>
      </c>
    </row>
    <row r="177" spans="1:33" x14ac:dyDescent="0.35">
      <c r="A177" s="54" t="str">
        <f t="shared" si="105"/>
        <v>70-74</v>
      </c>
      <c r="B177" s="55">
        <f t="shared" si="105"/>
        <v>166506</v>
      </c>
      <c r="C177" s="55">
        <f t="shared" si="95"/>
        <v>140202</v>
      </c>
      <c r="D177" s="55">
        <f t="shared" si="95"/>
        <v>84.2</v>
      </c>
      <c r="E177" s="55">
        <f t="shared" si="95"/>
        <v>65911</v>
      </c>
      <c r="F177" s="55">
        <f t="shared" si="95"/>
        <v>39.6</v>
      </c>
      <c r="G177" s="55">
        <f t="shared" si="95"/>
        <v>206113</v>
      </c>
      <c r="I177" s="57" t="s">
        <v>320</v>
      </c>
      <c r="J177" s="56">
        <v>166506</v>
      </c>
      <c r="K177" s="56">
        <v>140343</v>
      </c>
      <c r="L177" s="57">
        <v>84.3</v>
      </c>
      <c r="M177" s="56">
        <v>70851</v>
      </c>
      <c r="N177" s="57">
        <v>42.5</v>
      </c>
      <c r="O177" s="56">
        <v>211194</v>
      </c>
      <c r="Q177" s="57" t="str">
        <f t="shared" si="99"/>
        <v>70-74</v>
      </c>
      <c r="R177" s="56">
        <f t="shared" si="100"/>
        <v>141</v>
      </c>
      <c r="S177" s="56">
        <f t="shared" si="101"/>
        <v>4940</v>
      </c>
      <c r="T177" s="56">
        <f t="shared" si="102"/>
        <v>5081</v>
      </c>
      <c r="U177" s="62">
        <f t="shared" si="103"/>
        <v>1.20010213635203E-2</v>
      </c>
      <c r="V177" s="55">
        <f t="shared" si="106"/>
        <v>141</v>
      </c>
      <c r="W177" s="55">
        <f t="shared" si="106"/>
        <v>4940</v>
      </c>
      <c r="X177" s="35">
        <f t="shared" si="107"/>
        <v>1</v>
      </c>
      <c r="Y177" s="50">
        <f>K183/J183</f>
        <v>0.66984732824427484</v>
      </c>
      <c r="Z177" s="2">
        <f>Y177/Z176</f>
        <v>0.95692475463467841</v>
      </c>
      <c r="AA177" s="48" t="str">
        <f t="shared" si="96"/>
        <v>70-74</v>
      </c>
      <c r="AB177" s="45">
        <f t="shared" si="96"/>
        <v>166506</v>
      </c>
      <c r="AC177" s="45">
        <f t="shared" si="96"/>
        <v>140343</v>
      </c>
      <c r="AD177" s="45">
        <f t="shared" si="97"/>
        <v>70851</v>
      </c>
      <c r="AE177" s="46">
        <f t="shared" si="104"/>
        <v>69492</v>
      </c>
      <c r="AF177" s="1">
        <f t="shared" si="98"/>
        <v>141</v>
      </c>
      <c r="AG177" s="1">
        <f t="shared" si="98"/>
        <v>4940</v>
      </c>
    </row>
    <row r="178" spans="1:33" x14ac:dyDescent="0.35">
      <c r="A178" s="54" t="str">
        <f t="shared" si="105"/>
        <v>75-79</v>
      </c>
      <c r="B178" s="55">
        <f t="shared" si="105"/>
        <v>107003</v>
      </c>
      <c r="C178" s="55">
        <f t="shared" si="95"/>
        <v>91371</v>
      </c>
      <c r="D178" s="55">
        <f t="shared" si="95"/>
        <v>85.4</v>
      </c>
      <c r="E178" s="55">
        <f t="shared" si="95"/>
        <v>78326</v>
      </c>
      <c r="F178" s="55">
        <f t="shared" si="95"/>
        <v>73.2</v>
      </c>
      <c r="G178" s="55">
        <f t="shared" si="95"/>
        <v>169697</v>
      </c>
      <c r="I178" s="54" t="s">
        <v>321</v>
      </c>
      <c r="J178" s="55">
        <v>107003</v>
      </c>
      <c r="K178" s="55">
        <v>91422</v>
      </c>
      <c r="L178" s="54">
        <v>85.4</v>
      </c>
      <c r="M178" s="55">
        <v>78709</v>
      </c>
      <c r="N178" s="54">
        <v>73.599999999999994</v>
      </c>
      <c r="O178" s="55">
        <v>170131</v>
      </c>
      <c r="Q178" s="54" t="str">
        <f t="shared" si="99"/>
        <v>75-79</v>
      </c>
      <c r="R178" s="55">
        <f t="shared" si="100"/>
        <v>51</v>
      </c>
      <c r="S178" s="55">
        <f t="shared" si="101"/>
        <v>383</v>
      </c>
      <c r="T178" s="55">
        <f t="shared" si="102"/>
        <v>434</v>
      </c>
      <c r="U178" s="58">
        <f t="shared" si="103"/>
        <v>4.3407949612732999E-3</v>
      </c>
      <c r="V178" s="55">
        <f t="shared" si="106"/>
        <v>51</v>
      </c>
      <c r="W178" s="55">
        <f t="shared" si="106"/>
        <v>383</v>
      </c>
      <c r="X178" s="35">
        <f t="shared" si="107"/>
        <v>1</v>
      </c>
      <c r="Y178" s="52" t="s">
        <v>367</v>
      </c>
      <c r="Z178" s="2">
        <v>0.7</v>
      </c>
      <c r="AA178" s="48" t="str">
        <f t="shared" si="96"/>
        <v>75-79</v>
      </c>
      <c r="AB178" s="45">
        <f t="shared" si="96"/>
        <v>107003</v>
      </c>
      <c r="AC178" s="45">
        <f t="shared" si="96"/>
        <v>91422</v>
      </c>
      <c r="AD178" s="45">
        <f t="shared" si="97"/>
        <v>78709</v>
      </c>
      <c r="AE178" s="46">
        <f t="shared" si="104"/>
        <v>12713</v>
      </c>
      <c r="AF178" s="1">
        <f t="shared" si="98"/>
        <v>51</v>
      </c>
      <c r="AG178" s="1">
        <f t="shared" si="98"/>
        <v>383</v>
      </c>
    </row>
    <row r="179" spans="1:33" x14ac:dyDescent="0.35">
      <c r="A179" s="54" t="str">
        <f t="shared" si="105"/>
        <v>80-84</v>
      </c>
      <c r="B179" s="55">
        <f t="shared" si="105"/>
        <v>69877</v>
      </c>
      <c r="C179" s="55">
        <f t="shared" si="105"/>
        <v>60870</v>
      </c>
      <c r="D179" s="55">
        <f t="shared" si="105"/>
        <v>87.1</v>
      </c>
      <c r="E179" s="55">
        <f t="shared" si="105"/>
        <v>53130</v>
      </c>
      <c r="F179" s="55">
        <f t="shared" si="105"/>
        <v>76</v>
      </c>
      <c r="G179" s="55">
        <f t="shared" si="105"/>
        <v>114000</v>
      </c>
      <c r="I179" s="57" t="s">
        <v>322</v>
      </c>
      <c r="J179" s="56">
        <v>69877</v>
      </c>
      <c r="K179" s="56">
        <v>60914</v>
      </c>
      <c r="L179" s="57">
        <v>87.2</v>
      </c>
      <c r="M179" s="56">
        <v>53340</v>
      </c>
      <c r="N179" s="57">
        <v>76.3</v>
      </c>
      <c r="O179" s="56">
        <v>114254</v>
      </c>
      <c r="Q179" s="57" t="str">
        <f t="shared" si="99"/>
        <v>80-84</v>
      </c>
      <c r="R179" s="56">
        <f t="shared" si="100"/>
        <v>44</v>
      </c>
      <c r="S179" s="56">
        <f t="shared" si="101"/>
        <v>210</v>
      </c>
      <c r="T179" s="56">
        <f t="shared" si="102"/>
        <v>254</v>
      </c>
      <c r="U179" s="62">
        <f t="shared" si="103"/>
        <v>3.7449995744318664E-3</v>
      </c>
      <c r="V179" s="55">
        <f t="shared" si="106"/>
        <v>44</v>
      </c>
      <c r="W179" s="55">
        <f t="shared" si="106"/>
        <v>210</v>
      </c>
      <c r="X179" s="35">
        <f t="shared" si="107"/>
        <v>1</v>
      </c>
      <c r="Y179" s="50">
        <f>M183/J183</f>
        <v>0.15057317579317336</v>
      </c>
      <c r="Z179" s="2">
        <f>Y179/Z178</f>
        <v>0.21510453684739053</v>
      </c>
      <c r="AA179" s="48" t="str">
        <f t="shared" si="96"/>
        <v>80-84</v>
      </c>
      <c r="AB179" s="45">
        <f t="shared" si="96"/>
        <v>69877</v>
      </c>
      <c r="AC179" s="45">
        <f t="shared" si="96"/>
        <v>60914</v>
      </c>
      <c r="AD179" s="45">
        <f t="shared" si="97"/>
        <v>53340</v>
      </c>
      <c r="AE179" s="46">
        <f t="shared" si="104"/>
        <v>7574</v>
      </c>
      <c r="AF179" s="1">
        <f t="shared" si="98"/>
        <v>44</v>
      </c>
      <c r="AG179" s="1">
        <f t="shared" si="98"/>
        <v>210</v>
      </c>
    </row>
    <row r="180" spans="1:33" x14ac:dyDescent="0.35">
      <c r="A180" s="54" t="str">
        <f t="shared" si="105"/>
        <v>85-89</v>
      </c>
      <c r="B180" s="55">
        <f t="shared" si="105"/>
        <v>44852</v>
      </c>
      <c r="C180" s="55">
        <f t="shared" si="105"/>
        <v>39029</v>
      </c>
      <c r="D180" s="55">
        <f t="shared" si="105"/>
        <v>87</v>
      </c>
      <c r="E180" s="55">
        <f t="shared" si="105"/>
        <v>34704</v>
      </c>
      <c r="F180" s="55">
        <f t="shared" si="105"/>
        <v>77.400000000000006</v>
      </c>
      <c r="G180" s="55">
        <f t="shared" si="105"/>
        <v>73733</v>
      </c>
      <c r="I180" s="54" t="s">
        <v>323</v>
      </c>
      <c r="J180" s="55">
        <v>44852</v>
      </c>
      <c r="K180" s="55">
        <v>39050</v>
      </c>
      <c r="L180" s="54">
        <v>87.1</v>
      </c>
      <c r="M180" s="55">
        <v>34832</v>
      </c>
      <c r="N180" s="54">
        <v>77.7</v>
      </c>
      <c r="O180" s="55">
        <v>73882</v>
      </c>
      <c r="Q180" s="54" t="str">
        <f t="shared" si="99"/>
        <v>85-89</v>
      </c>
      <c r="R180" s="55">
        <f t="shared" si="100"/>
        <v>21</v>
      </c>
      <c r="S180" s="55">
        <f t="shared" si="101"/>
        <v>128</v>
      </c>
      <c r="T180" s="55">
        <f t="shared" si="102"/>
        <v>149</v>
      </c>
      <c r="U180" s="58">
        <f t="shared" si="103"/>
        <v>1.7873861605243E-3</v>
      </c>
      <c r="V180" s="55">
        <f t="shared" si="106"/>
        <v>21</v>
      </c>
      <c r="W180" s="55">
        <f t="shared" si="106"/>
        <v>128</v>
      </c>
      <c r="X180" s="35">
        <f t="shared" si="107"/>
        <v>1</v>
      </c>
      <c r="Y180" s="49" t="s">
        <v>362</v>
      </c>
      <c r="AA180" s="48" t="str">
        <f t="shared" si="96"/>
        <v>85-89</v>
      </c>
      <c r="AB180" s="45">
        <f t="shared" si="96"/>
        <v>44852</v>
      </c>
      <c r="AC180" s="45">
        <f t="shared" si="96"/>
        <v>39050</v>
      </c>
      <c r="AD180" s="45">
        <f t="shared" si="97"/>
        <v>34832</v>
      </c>
      <c r="AE180" s="46">
        <f t="shared" si="104"/>
        <v>4218</v>
      </c>
      <c r="AF180" s="1">
        <f t="shared" si="98"/>
        <v>21</v>
      </c>
      <c r="AG180" s="1">
        <f t="shared" si="98"/>
        <v>128</v>
      </c>
    </row>
    <row r="181" spans="1:33" x14ac:dyDescent="0.35">
      <c r="A181" s="54" t="str">
        <f t="shared" si="105"/>
        <v>90+</v>
      </c>
      <c r="B181" s="55">
        <f t="shared" si="105"/>
        <v>28637</v>
      </c>
      <c r="C181" s="55">
        <f t="shared" si="105"/>
        <v>24916</v>
      </c>
      <c r="D181" s="55">
        <f t="shared" si="105"/>
        <v>87</v>
      </c>
      <c r="E181" s="55">
        <f t="shared" si="105"/>
        <v>22589</v>
      </c>
      <c r="F181" s="55">
        <f t="shared" si="105"/>
        <v>78.900000000000006</v>
      </c>
      <c r="G181" s="55">
        <f t="shared" si="105"/>
        <v>47505</v>
      </c>
      <c r="I181" s="57" t="s">
        <v>324</v>
      </c>
      <c r="J181" s="56">
        <v>28637</v>
      </c>
      <c r="K181" s="56">
        <v>24925</v>
      </c>
      <c r="L181" s="57">
        <v>87</v>
      </c>
      <c r="M181" s="56">
        <v>22643</v>
      </c>
      <c r="N181" s="57">
        <v>79.099999999999994</v>
      </c>
      <c r="O181" s="56">
        <v>47568</v>
      </c>
      <c r="Q181" s="57" t="str">
        <f t="shared" si="99"/>
        <v>90+</v>
      </c>
      <c r="R181" s="56">
        <f t="shared" si="100"/>
        <v>9</v>
      </c>
      <c r="S181" s="56">
        <f t="shared" si="101"/>
        <v>54</v>
      </c>
      <c r="T181" s="56">
        <f t="shared" si="102"/>
        <v>63</v>
      </c>
      <c r="U181" s="62">
        <f t="shared" si="103"/>
        <v>7.6602264022469996E-4</v>
      </c>
      <c r="V181" s="55">
        <f t="shared" si="106"/>
        <v>9</v>
      </c>
      <c r="W181" s="55">
        <f t="shared" si="106"/>
        <v>54</v>
      </c>
      <c r="X181" s="35">
        <f t="shared" si="107"/>
        <v>1</v>
      </c>
      <c r="Y181" s="51" t="s">
        <v>366</v>
      </c>
      <c r="Z181" s="2">
        <v>0.7</v>
      </c>
      <c r="AA181" s="48" t="str">
        <f t="shared" si="96"/>
        <v>90+</v>
      </c>
      <c r="AB181" s="45">
        <f t="shared" si="96"/>
        <v>28637</v>
      </c>
      <c r="AC181" s="45">
        <f t="shared" si="96"/>
        <v>24925</v>
      </c>
      <c r="AD181" s="45">
        <f t="shared" si="97"/>
        <v>22643</v>
      </c>
      <c r="AE181" s="46">
        <f t="shared" si="104"/>
        <v>2282</v>
      </c>
      <c r="AF181" s="1">
        <f t="shared" si="98"/>
        <v>9</v>
      </c>
      <c r="AG181" s="1">
        <f t="shared" si="98"/>
        <v>54</v>
      </c>
    </row>
    <row r="182" spans="1:33" x14ac:dyDescent="0.35">
      <c r="A182" s="54" t="str">
        <f t="shared" si="105"/>
        <v>Unknown</v>
      </c>
      <c r="B182" s="55" t="str">
        <f t="shared" si="105"/>
        <v>NA</v>
      </c>
      <c r="C182" s="55">
        <f t="shared" si="105"/>
        <v>27221</v>
      </c>
      <c r="D182" s="55" t="str">
        <f t="shared" si="105"/>
        <v>NA</v>
      </c>
      <c r="E182" s="55">
        <f t="shared" si="105"/>
        <v>9632</v>
      </c>
      <c r="F182" s="55" t="str">
        <f t="shared" si="105"/>
        <v>NA</v>
      </c>
      <c r="G182" s="55">
        <f t="shared" si="105"/>
        <v>36853</v>
      </c>
      <c r="I182" s="54" t="s">
        <v>325</v>
      </c>
      <c r="J182" s="54" t="s">
        <v>326</v>
      </c>
      <c r="K182" s="55">
        <v>27343</v>
      </c>
      <c r="L182" s="54" t="s">
        <v>326</v>
      </c>
      <c r="M182" s="55">
        <v>9542</v>
      </c>
      <c r="N182" s="54" t="s">
        <v>326</v>
      </c>
      <c r="O182" s="55">
        <v>36885</v>
      </c>
      <c r="Q182" s="54" t="str">
        <f t="shared" si="99"/>
        <v>Unknown</v>
      </c>
      <c r="R182" s="54">
        <f t="shared" si="100"/>
        <v>122</v>
      </c>
      <c r="S182" s="54">
        <f t="shared" si="101"/>
        <v>-90</v>
      </c>
      <c r="T182" s="54">
        <f t="shared" si="102"/>
        <v>32</v>
      </c>
      <c r="U182" s="58">
        <f t="shared" si="103"/>
        <v>1.0383862456379267E-2</v>
      </c>
      <c r="V182" s="55">
        <f t="shared" si="106"/>
        <v>122</v>
      </c>
      <c r="W182" s="55">
        <f t="shared" si="106"/>
        <v>-90</v>
      </c>
      <c r="X182" s="35">
        <f t="shared" si="107"/>
        <v>1</v>
      </c>
      <c r="Y182" s="50">
        <f>K184/J184</f>
        <v>0.57039110481422917</v>
      </c>
      <c r="Z182" s="2">
        <f>Y182/Z181</f>
        <v>0.81484443544889884</v>
      </c>
      <c r="AA182" s="47" t="str">
        <f t="shared" si="96"/>
        <v>Unknown</v>
      </c>
      <c r="AB182" s="45" t="str">
        <f t="shared" si="96"/>
        <v>NA</v>
      </c>
      <c r="AC182" s="45">
        <f t="shared" si="96"/>
        <v>27343</v>
      </c>
      <c r="AD182" s="45">
        <f t="shared" si="97"/>
        <v>9542</v>
      </c>
      <c r="AE182" s="45">
        <f t="shared" si="104"/>
        <v>17801</v>
      </c>
      <c r="AF182" s="1">
        <f t="shared" si="98"/>
        <v>122</v>
      </c>
      <c r="AG182" s="1">
        <f t="shared" si="98"/>
        <v>-90</v>
      </c>
    </row>
    <row r="183" spans="1:33" x14ac:dyDescent="0.35">
      <c r="A183" s="54" t="str">
        <f t="shared" si="105"/>
        <v>12+</v>
      </c>
      <c r="B183" s="55">
        <f t="shared" si="105"/>
        <v>3806860</v>
      </c>
      <c r="C183" s="55">
        <f t="shared" si="105"/>
        <v>2538266</v>
      </c>
      <c r="D183" s="55">
        <f t="shared" si="105"/>
        <v>66.7</v>
      </c>
      <c r="E183" s="55">
        <f t="shared" si="105"/>
        <v>545853</v>
      </c>
      <c r="F183" s="55">
        <f t="shared" si="105"/>
        <v>14.3</v>
      </c>
      <c r="G183" s="55">
        <f t="shared" si="105"/>
        <v>3084119</v>
      </c>
      <c r="I183" s="57" t="s">
        <v>327</v>
      </c>
      <c r="J183" s="56">
        <v>3806860</v>
      </c>
      <c r="K183" s="56">
        <v>2550015</v>
      </c>
      <c r="L183" s="57">
        <v>67</v>
      </c>
      <c r="M183" s="56">
        <v>573211</v>
      </c>
      <c r="N183" s="57">
        <v>15.1</v>
      </c>
      <c r="O183" s="56">
        <v>3123226</v>
      </c>
      <c r="Q183" s="57" t="str">
        <f t="shared" si="99"/>
        <v>12+</v>
      </c>
      <c r="R183" s="60">
        <f>K183-C183</f>
        <v>11749</v>
      </c>
      <c r="S183" s="60">
        <f t="shared" si="101"/>
        <v>27358</v>
      </c>
      <c r="T183" s="63">
        <f t="shared" si="102"/>
        <v>39107</v>
      </c>
      <c r="U183" s="62">
        <f t="shared" si="103"/>
        <v>1</v>
      </c>
      <c r="V183" s="60">
        <f t="shared" si="106"/>
        <v>11749</v>
      </c>
      <c r="W183" s="60">
        <f t="shared" si="106"/>
        <v>27358</v>
      </c>
      <c r="X183" s="35">
        <f t="shared" si="107"/>
        <v>1</v>
      </c>
      <c r="Y183" s="52" t="s">
        <v>367</v>
      </c>
      <c r="Z183" s="2">
        <v>0.7</v>
      </c>
      <c r="AC183" s="38"/>
    </row>
    <row r="184" spans="1:33" x14ac:dyDescent="0.35">
      <c r="A184" s="54" t="str">
        <f t="shared" si="105"/>
        <v>ALL</v>
      </c>
      <c r="B184" s="55">
        <f t="shared" si="105"/>
        <v>4470643</v>
      </c>
      <c r="C184" s="55">
        <f t="shared" si="105"/>
        <v>2538266</v>
      </c>
      <c r="D184" s="55">
        <f t="shared" si="105"/>
        <v>56.8</v>
      </c>
      <c r="E184" s="55">
        <f t="shared" si="105"/>
        <v>545853</v>
      </c>
      <c r="F184" s="55">
        <f t="shared" si="105"/>
        <v>12.2</v>
      </c>
      <c r="G184" s="55">
        <f t="shared" si="105"/>
        <v>3084119</v>
      </c>
      <c r="I184" s="54" t="s">
        <v>328</v>
      </c>
      <c r="J184" s="55">
        <v>4470643</v>
      </c>
      <c r="K184" s="55">
        <v>2550015</v>
      </c>
      <c r="L184" s="54">
        <v>57</v>
      </c>
      <c r="M184" s="55">
        <v>573211</v>
      </c>
      <c r="N184" s="54">
        <v>12.8</v>
      </c>
      <c r="O184" s="55">
        <v>3123226</v>
      </c>
      <c r="Q184" s="54" t="str">
        <f t="shared" si="99"/>
        <v>ALL</v>
      </c>
      <c r="R184" s="60">
        <f t="shared" ref="R184" si="108">K184-C184</f>
        <v>11749</v>
      </c>
      <c r="S184" s="60">
        <f t="shared" si="101"/>
        <v>27358</v>
      </c>
      <c r="T184" s="63">
        <f t="shared" si="102"/>
        <v>39107</v>
      </c>
      <c r="U184" s="58">
        <f t="shared" si="103"/>
        <v>1</v>
      </c>
      <c r="V184" s="60">
        <f t="shared" si="106"/>
        <v>11749</v>
      </c>
      <c r="W184" s="60">
        <f t="shared" si="106"/>
        <v>27358</v>
      </c>
      <c r="X184" s="35">
        <f t="shared" si="107"/>
        <v>1</v>
      </c>
      <c r="Y184" s="50">
        <f>M184/J184</f>
        <v>0.12821667934567801</v>
      </c>
      <c r="Z184" s="2">
        <f>Y184/Z183</f>
        <v>0.18316668477954004</v>
      </c>
      <c r="AC184" s="2">
        <f>R183/K183</f>
        <v>4.6074238778987574E-3</v>
      </c>
      <c r="AD184" s="2">
        <f>S183/M183</f>
        <v>4.7727625603835235E-2</v>
      </c>
      <c r="AE184" s="2">
        <f>T183/O183</f>
        <v>1.2521348118900138E-2</v>
      </c>
    </row>
    <row r="185" spans="1:33" ht="15" customHeight="1" x14ac:dyDescent="0.35">
      <c r="A185" s="110">
        <f>I162</f>
        <v>44354</v>
      </c>
      <c r="B185" s="110"/>
      <c r="C185" s="110"/>
      <c r="D185" s="110"/>
      <c r="E185" s="110"/>
      <c r="F185" s="110"/>
      <c r="G185" s="110"/>
      <c r="I185" s="110">
        <v>44355</v>
      </c>
      <c r="J185" s="110"/>
      <c r="K185" s="110"/>
      <c r="L185" s="110"/>
      <c r="M185" s="110"/>
      <c r="N185" s="110"/>
      <c r="O185" s="110"/>
      <c r="Q185" s="113" t="str">
        <f>"Change " &amp; TEXT(A185,"DDDD MMM DD, YYYY") &amp; " -  " &amp;TEXT(I185,"DDDD MMM DD, YYYY")</f>
        <v>Change Monday Jun 07, 2021 -  Tuesday Jun 08, 2021</v>
      </c>
      <c r="R185" s="113"/>
      <c r="S185" s="113"/>
      <c r="T185" s="113"/>
      <c r="U185" s="113"/>
      <c r="V185" s="113"/>
      <c r="W185" s="113"/>
      <c r="Y185" s="65">
        <f>A185</f>
        <v>44354</v>
      </c>
    </row>
    <row r="186" spans="1:33" ht="28" customHeight="1" x14ac:dyDescent="0.35">
      <c r="A186" s="53" t="str">
        <f>I163</f>
        <v>Age group</v>
      </c>
      <c r="B186" s="53" t="str">
        <f t="shared" ref="B186:G201" si="109">J163</f>
        <v>Population</v>
      </c>
      <c r="C186" s="53" t="str">
        <f t="shared" si="109"/>
        <v>Dose 1</v>
      </c>
      <c r="D186" s="53" t="str">
        <f t="shared" si="109"/>
        <v>% of population with at least 1 dose</v>
      </c>
      <c r="E186" s="53" t="str">
        <f t="shared" si="109"/>
        <v>Dose 2</v>
      </c>
      <c r="F186" s="53" t="str">
        <f t="shared" si="109"/>
        <v>% of population fully vaccinated</v>
      </c>
      <c r="G186" s="53" t="str">
        <f t="shared" si="109"/>
        <v>Total administered</v>
      </c>
      <c r="I186" s="53" t="s">
        <v>305</v>
      </c>
      <c r="J186" s="53" t="s">
        <v>2</v>
      </c>
      <c r="K186" s="53" t="s">
        <v>302</v>
      </c>
      <c r="L186" s="53" t="s">
        <v>306</v>
      </c>
      <c r="M186" s="53" t="s">
        <v>303</v>
      </c>
      <c r="N186" s="53" t="s">
        <v>307</v>
      </c>
      <c r="O186" s="53" t="s">
        <v>304</v>
      </c>
      <c r="Q186" s="53" t="s">
        <v>305</v>
      </c>
      <c r="R186" s="53" t="s">
        <v>302</v>
      </c>
      <c r="S186" s="53" t="s">
        <v>303</v>
      </c>
      <c r="T186" s="53" t="s">
        <v>304</v>
      </c>
      <c r="U186" s="53" t="s">
        <v>335</v>
      </c>
      <c r="V186" s="53" t="s">
        <v>336</v>
      </c>
      <c r="W186" s="53" t="s">
        <v>337</v>
      </c>
      <c r="Y186" s="49" t="s">
        <v>365</v>
      </c>
      <c r="Z186" s="64"/>
      <c r="AA186" s="47" t="str">
        <f t="shared" ref="AA186:AC205" si="110">I186</f>
        <v>Age group</v>
      </c>
      <c r="AB186" s="47" t="str">
        <f t="shared" si="110"/>
        <v>Population</v>
      </c>
      <c r="AC186" s="47" t="str">
        <f t="shared" si="110"/>
        <v>Dose 1</v>
      </c>
      <c r="AD186" s="47" t="str">
        <f t="shared" ref="AD186:AD205" si="111">M186</f>
        <v>Dose 2</v>
      </c>
      <c r="AE186" s="47" t="s">
        <v>334</v>
      </c>
      <c r="AF186" s="47" t="str">
        <f t="shared" ref="AF186:AG205" si="112">R186</f>
        <v>Dose 1</v>
      </c>
      <c r="AG186" s="47" t="str">
        <f t="shared" si="112"/>
        <v>Dose 2</v>
      </c>
    </row>
    <row r="187" spans="1:33" x14ac:dyDescent="0.35">
      <c r="A187" s="54" t="str">
        <f>I164</f>
        <v>00-11</v>
      </c>
      <c r="B187" s="55">
        <f>J164</f>
        <v>663783</v>
      </c>
      <c r="C187" s="55">
        <f t="shared" si="109"/>
        <v>0</v>
      </c>
      <c r="D187" s="55">
        <f t="shared" si="109"/>
        <v>0</v>
      </c>
      <c r="E187" s="55">
        <f t="shared" si="109"/>
        <v>0</v>
      </c>
      <c r="F187" s="55">
        <f t="shared" si="109"/>
        <v>0</v>
      </c>
      <c r="G187" s="55">
        <f t="shared" si="109"/>
        <v>0</v>
      </c>
      <c r="I187" s="54" t="s">
        <v>308</v>
      </c>
      <c r="J187" s="55">
        <v>663783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Q187" s="54" t="str">
        <f t="shared" ref="Q187:Q207" si="113">A187</f>
        <v>00-11</v>
      </c>
      <c r="R187" s="55">
        <f t="shared" ref="R187:R205" si="114">K187-C187</f>
        <v>0</v>
      </c>
      <c r="S187" s="55">
        <f t="shared" ref="S187:S207" si="115">M187-E187</f>
        <v>0</v>
      </c>
      <c r="T187" s="55">
        <f t="shared" ref="T187:T207" si="116">O187-G187</f>
        <v>0</v>
      </c>
      <c r="U187" s="58">
        <f t="shared" ref="U187:U207" si="117">R187/R$207</f>
        <v>0</v>
      </c>
      <c r="V187" s="55">
        <f>R187/$X187</f>
        <v>0</v>
      </c>
      <c r="W187" s="55">
        <f>S187/$X187</f>
        <v>0</v>
      </c>
      <c r="X187" s="35">
        <f>IF(DATEDIF(A185,I185,"D")&lt;1,1,DATEDIF(A185,I185,"D"))</f>
        <v>1</v>
      </c>
      <c r="Y187" s="51" t="s">
        <v>366</v>
      </c>
      <c r="Z187" s="2">
        <v>0.7</v>
      </c>
      <c r="AA187" s="47" t="str">
        <f t="shared" si="110"/>
        <v>00-11</v>
      </c>
      <c r="AB187" s="45">
        <f t="shared" si="110"/>
        <v>663783</v>
      </c>
      <c r="AC187" s="45">
        <f t="shared" si="110"/>
        <v>0</v>
      </c>
      <c r="AD187" s="45">
        <f t="shared" si="111"/>
        <v>0</v>
      </c>
      <c r="AE187" s="45">
        <f t="shared" ref="AE187:AE205" si="118">AC187-AD187</f>
        <v>0</v>
      </c>
      <c r="AF187" s="1">
        <f t="shared" si="112"/>
        <v>0</v>
      </c>
      <c r="AG187" s="1">
        <f t="shared" si="112"/>
        <v>0</v>
      </c>
    </row>
    <row r="188" spans="1:33" x14ac:dyDescent="0.35">
      <c r="A188" s="54" t="str">
        <f t="shared" ref="A188:G207" si="119">I165</f>
        <v>12-14</v>
      </c>
      <c r="B188" s="55">
        <f t="shared" si="119"/>
        <v>166087</v>
      </c>
      <c r="C188" s="60">
        <f t="shared" si="109"/>
        <v>84763</v>
      </c>
      <c r="D188" s="55">
        <f t="shared" si="109"/>
        <v>51</v>
      </c>
      <c r="E188" s="60">
        <f t="shared" si="109"/>
        <v>487</v>
      </c>
      <c r="F188" s="55">
        <f t="shared" si="109"/>
        <v>0.3</v>
      </c>
      <c r="G188" s="55">
        <f t="shared" si="109"/>
        <v>85250</v>
      </c>
      <c r="I188" s="59" t="s">
        <v>329</v>
      </c>
      <c r="J188" s="56">
        <v>166087</v>
      </c>
      <c r="K188" s="60">
        <v>85581</v>
      </c>
      <c r="L188" s="57">
        <v>51.5</v>
      </c>
      <c r="M188" s="69">
        <v>558</v>
      </c>
      <c r="N188" s="57">
        <v>0.3</v>
      </c>
      <c r="O188" s="56">
        <v>86139</v>
      </c>
      <c r="Q188" s="59" t="str">
        <f t="shared" si="113"/>
        <v>12-14</v>
      </c>
      <c r="R188" s="60">
        <f t="shared" si="114"/>
        <v>818</v>
      </c>
      <c r="S188" s="60">
        <f t="shared" si="115"/>
        <v>71</v>
      </c>
      <c r="T188" s="60">
        <f t="shared" si="116"/>
        <v>889</v>
      </c>
      <c r="U188" s="61">
        <f t="shared" si="117"/>
        <v>8.4260403790688096E-2</v>
      </c>
      <c r="V188" s="60">
        <f t="shared" ref="V188:W207" si="120">R188/$X188</f>
        <v>818</v>
      </c>
      <c r="W188" s="60">
        <f t="shared" si="120"/>
        <v>71</v>
      </c>
      <c r="X188" s="35">
        <f>X187</f>
        <v>1</v>
      </c>
      <c r="Y188" s="50">
        <f>C206/B206</f>
        <v>0.66984732824427484</v>
      </c>
      <c r="Z188" s="2">
        <f>Y188/Z187</f>
        <v>0.95692475463467841</v>
      </c>
      <c r="AA188" s="47" t="str">
        <f t="shared" si="110"/>
        <v>12-14</v>
      </c>
      <c r="AB188" s="45">
        <f t="shared" si="110"/>
        <v>166087</v>
      </c>
      <c r="AC188" s="45">
        <f t="shared" si="110"/>
        <v>85581</v>
      </c>
      <c r="AD188" s="45">
        <f t="shared" si="111"/>
        <v>558</v>
      </c>
      <c r="AE188" s="45">
        <f t="shared" si="118"/>
        <v>85023</v>
      </c>
      <c r="AF188" s="1">
        <f t="shared" si="112"/>
        <v>818</v>
      </c>
      <c r="AG188" s="1">
        <f t="shared" si="112"/>
        <v>71</v>
      </c>
    </row>
    <row r="189" spans="1:33" x14ac:dyDescent="0.35">
      <c r="A189" s="54" t="str">
        <f t="shared" si="119"/>
        <v>15-19</v>
      </c>
      <c r="B189" s="55">
        <f t="shared" si="119"/>
        <v>258656</v>
      </c>
      <c r="C189" s="60">
        <f t="shared" si="109"/>
        <v>145429</v>
      </c>
      <c r="D189" s="55">
        <f t="shared" si="109"/>
        <v>56.2</v>
      </c>
      <c r="E189" s="60">
        <f t="shared" si="109"/>
        <v>3529</v>
      </c>
      <c r="F189" s="55">
        <f t="shared" si="109"/>
        <v>1.4</v>
      </c>
      <c r="G189" s="55">
        <f t="shared" si="109"/>
        <v>148958</v>
      </c>
      <c r="I189" s="54" t="s">
        <v>309</v>
      </c>
      <c r="J189" s="55">
        <v>258656</v>
      </c>
      <c r="K189" s="60">
        <v>146586</v>
      </c>
      <c r="L189" s="54">
        <v>56.7</v>
      </c>
      <c r="M189" s="60">
        <v>3755</v>
      </c>
      <c r="N189" s="54">
        <v>1.5</v>
      </c>
      <c r="O189" s="55">
        <v>150341</v>
      </c>
      <c r="Q189" s="54" t="str">
        <f t="shared" si="113"/>
        <v>15-19</v>
      </c>
      <c r="R189" s="60">
        <f t="shared" si="114"/>
        <v>1157</v>
      </c>
      <c r="S189" s="60">
        <f t="shared" si="115"/>
        <v>226</v>
      </c>
      <c r="T189" s="60">
        <f t="shared" si="116"/>
        <v>1383</v>
      </c>
      <c r="U189" s="61">
        <f t="shared" si="117"/>
        <v>0.11918005768438401</v>
      </c>
      <c r="V189" s="60">
        <f t="shared" si="120"/>
        <v>1157</v>
      </c>
      <c r="W189" s="60">
        <f t="shared" si="120"/>
        <v>226</v>
      </c>
      <c r="X189" s="35">
        <f t="shared" ref="X189:X207" si="121">X188</f>
        <v>1</v>
      </c>
      <c r="Y189" s="52" t="s">
        <v>367</v>
      </c>
      <c r="Z189" s="2">
        <v>0.7</v>
      </c>
      <c r="AA189" s="47" t="str">
        <f t="shared" si="110"/>
        <v>15-19</v>
      </c>
      <c r="AB189" s="45">
        <f t="shared" si="110"/>
        <v>258656</v>
      </c>
      <c r="AC189" s="45">
        <f t="shared" si="110"/>
        <v>146586</v>
      </c>
      <c r="AD189" s="45">
        <f t="shared" si="111"/>
        <v>3755</v>
      </c>
      <c r="AE189" s="45">
        <f t="shared" si="118"/>
        <v>142831</v>
      </c>
      <c r="AF189" s="1">
        <f t="shared" si="112"/>
        <v>1157</v>
      </c>
      <c r="AG189" s="1">
        <f t="shared" si="112"/>
        <v>226</v>
      </c>
    </row>
    <row r="190" spans="1:33" x14ac:dyDescent="0.35">
      <c r="A190" s="54" t="str">
        <f t="shared" si="119"/>
        <v>20-24</v>
      </c>
      <c r="B190" s="55">
        <f t="shared" si="119"/>
        <v>276991</v>
      </c>
      <c r="C190" s="55">
        <f t="shared" si="109"/>
        <v>149091</v>
      </c>
      <c r="D190" s="55">
        <f t="shared" si="109"/>
        <v>53.8</v>
      </c>
      <c r="E190" s="55">
        <f t="shared" si="109"/>
        <v>10116</v>
      </c>
      <c r="F190" s="55">
        <f t="shared" si="109"/>
        <v>3.7</v>
      </c>
      <c r="G190" s="55">
        <f t="shared" si="109"/>
        <v>159207</v>
      </c>
      <c r="I190" s="57" t="s">
        <v>310</v>
      </c>
      <c r="J190" s="56">
        <v>276991</v>
      </c>
      <c r="K190" s="56">
        <v>150150</v>
      </c>
      <c r="L190" s="57">
        <v>54.2</v>
      </c>
      <c r="M190" s="56">
        <v>10747</v>
      </c>
      <c r="N190" s="57">
        <v>3.9</v>
      </c>
      <c r="O190" s="56">
        <v>160897</v>
      </c>
      <c r="Q190" s="57" t="str">
        <f t="shared" si="113"/>
        <v>20-24</v>
      </c>
      <c r="R190" s="56">
        <f t="shared" si="114"/>
        <v>1059</v>
      </c>
      <c r="S190" s="56">
        <f t="shared" si="115"/>
        <v>631</v>
      </c>
      <c r="T190" s="56">
        <f t="shared" si="116"/>
        <v>1690</v>
      </c>
      <c r="U190" s="62">
        <f t="shared" si="117"/>
        <v>0.10908529048207664</v>
      </c>
      <c r="V190" s="55">
        <f t="shared" si="120"/>
        <v>1059</v>
      </c>
      <c r="W190" s="55">
        <f t="shared" si="120"/>
        <v>631</v>
      </c>
      <c r="X190" s="35">
        <f t="shared" si="121"/>
        <v>1</v>
      </c>
      <c r="Y190" s="50">
        <f>E206/B206</f>
        <v>0.15057317579317336</v>
      </c>
      <c r="Z190" s="2">
        <f>Y190/Z189</f>
        <v>0.21510453684739053</v>
      </c>
      <c r="AA190" s="47" t="str">
        <f t="shared" si="110"/>
        <v>20-24</v>
      </c>
      <c r="AB190" s="45">
        <f t="shared" si="110"/>
        <v>276991</v>
      </c>
      <c r="AC190" s="45">
        <f t="shared" si="110"/>
        <v>150150</v>
      </c>
      <c r="AD190" s="45">
        <f t="shared" si="111"/>
        <v>10747</v>
      </c>
      <c r="AE190" s="45">
        <f t="shared" si="118"/>
        <v>139403</v>
      </c>
      <c r="AF190" s="1">
        <f t="shared" si="112"/>
        <v>1059</v>
      </c>
      <c r="AG190" s="1">
        <f t="shared" si="112"/>
        <v>631</v>
      </c>
    </row>
    <row r="191" spans="1:33" x14ac:dyDescent="0.35">
      <c r="A191" s="54" t="str">
        <f t="shared" si="119"/>
        <v>25-29</v>
      </c>
      <c r="B191" s="55">
        <f t="shared" si="119"/>
        <v>310735</v>
      </c>
      <c r="C191" s="55">
        <f t="shared" si="109"/>
        <v>165289</v>
      </c>
      <c r="D191" s="55">
        <f t="shared" si="109"/>
        <v>53.2</v>
      </c>
      <c r="E191" s="55">
        <f t="shared" si="109"/>
        <v>16377</v>
      </c>
      <c r="F191" s="55">
        <f t="shared" si="109"/>
        <v>5.3</v>
      </c>
      <c r="G191" s="55">
        <f t="shared" si="109"/>
        <v>181666</v>
      </c>
      <c r="I191" s="54" t="s">
        <v>311</v>
      </c>
      <c r="J191" s="55">
        <v>310735</v>
      </c>
      <c r="K191" s="55">
        <v>166377</v>
      </c>
      <c r="L191" s="54">
        <v>53.5</v>
      </c>
      <c r="M191" s="55">
        <v>17211</v>
      </c>
      <c r="N191" s="54">
        <v>5.5</v>
      </c>
      <c r="O191" s="55">
        <v>183588</v>
      </c>
      <c r="Q191" s="54" t="str">
        <f t="shared" si="113"/>
        <v>25-29</v>
      </c>
      <c r="R191" s="55">
        <f t="shared" si="114"/>
        <v>1088</v>
      </c>
      <c r="S191" s="55">
        <f t="shared" si="115"/>
        <v>834</v>
      </c>
      <c r="T191" s="55">
        <f t="shared" si="116"/>
        <v>1922</v>
      </c>
      <c r="U191" s="58">
        <f t="shared" si="117"/>
        <v>0.11207251751133086</v>
      </c>
      <c r="V191" s="55">
        <f t="shared" si="120"/>
        <v>1088</v>
      </c>
      <c r="W191" s="55">
        <f t="shared" si="120"/>
        <v>834</v>
      </c>
      <c r="X191" s="35">
        <f t="shared" si="121"/>
        <v>1</v>
      </c>
      <c r="Y191" s="49" t="s">
        <v>363</v>
      </c>
      <c r="AA191" s="47" t="str">
        <f t="shared" si="110"/>
        <v>25-29</v>
      </c>
      <c r="AB191" s="45">
        <f t="shared" si="110"/>
        <v>310735</v>
      </c>
      <c r="AC191" s="45">
        <f t="shared" si="110"/>
        <v>166377</v>
      </c>
      <c r="AD191" s="45">
        <f t="shared" si="111"/>
        <v>17211</v>
      </c>
      <c r="AE191" s="45">
        <f t="shared" si="118"/>
        <v>149166</v>
      </c>
      <c r="AF191" s="1">
        <f t="shared" si="112"/>
        <v>1088</v>
      </c>
      <c r="AG191" s="1">
        <f t="shared" si="112"/>
        <v>834</v>
      </c>
    </row>
    <row r="192" spans="1:33" x14ac:dyDescent="0.35">
      <c r="A192" s="54" t="str">
        <f t="shared" si="119"/>
        <v>30-34</v>
      </c>
      <c r="B192" s="55">
        <f t="shared" si="119"/>
        <v>356322</v>
      </c>
      <c r="C192" s="55">
        <f t="shared" si="109"/>
        <v>200096</v>
      </c>
      <c r="D192" s="55">
        <f t="shared" si="109"/>
        <v>56.2</v>
      </c>
      <c r="E192" s="55">
        <f t="shared" si="109"/>
        <v>21605</v>
      </c>
      <c r="F192" s="55">
        <f t="shared" si="109"/>
        <v>6.1</v>
      </c>
      <c r="G192" s="55">
        <f t="shared" si="109"/>
        <v>221701</v>
      </c>
      <c r="I192" s="57" t="s">
        <v>312</v>
      </c>
      <c r="J192" s="56">
        <v>356322</v>
      </c>
      <c r="K192" s="56">
        <v>201153</v>
      </c>
      <c r="L192" s="57">
        <v>56.5</v>
      </c>
      <c r="M192" s="56">
        <v>22756</v>
      </c>
      <c r="N192" s="57">
        <v>6.4</v>
      </c>
      <c r="O192" s="56">
        <v>223909</v>
      </c>
      <c r="Q192" s="57" t="str">
        <f t="shared" si="113"/>
        <v>30-34</v>
      </c>
      <c r="R192" s="56">
        <f t="shared" si="114"/>
        <v>1057</v>
      </c>
      <c r="S192" s="56">
        <f t="shared" si="115"/>
        <v>1151</v>
      </c>
      <c r="T192" s="56">
        <f t="shared" si="116"/>
        <v>2208</v>
      </c>
      <c r="U192" s="62">
        <f t="shared" si="117"/>
        <v>0.10887927482488668</v>
      </c>
      <c r="V192" s="55">
        <f t="shared" si="120"/>
        <v>1057</v>
      </c>
      <c r="W192" s="55">
        <f t="shared" si="120"/>
        <v>1151</v>
      </c>
      <c r="X192" s="35">
        <f t="shared" si="121"/>
        <v>1</v>
      </c>
      <c r="Y192" s="51" t="s">
        <v>366</v>
      </c>
      <c r="Z192" s="2">
        <v>0.7</v>
      </c>
      <c r="AA192" s="47" t="str">
        <f t="shared" si="110"/>
        <v>30-34</v>
      </c>
      <c r="AB192" s="45">
        <f t="shared" si="110"/>
        <v>356322</v>
      </c>
      <c r="AC192" s="45">
        <f t="shared" si="110"/>
        <v>201153</v>
      </c>
      <c r="AD192" s="45">
        <f t="shared" si="111"/>
        <v>22756</v>
      </c>
      <c r="AE192" s="45">
        <f t="shared" si="118"/>
        <v>178397</v>
      </c>
      <c r="AF192" s="1">
        <f t="shared" si="112"/>
        <v>1057</v>
      </c>
      <c r="AG192" s="1">
        <f t="shared" si="112"/>
        <v>1151</v>
      </c>
    </row>
    <row r="193" spans="1:33" x14ac:dyDescent="0.35">
      <c r="A193" s="54" t="str">
        <f t="shared" si="119"/>
        <v>35-39</v>
      </c>
      <c r="B193" s="55">
        <f t="shared" si="119"/>
        <v>366699</v>
      </c>
      <c r="C193" s="55">
        <f t="shared" si="109"/>
        <v>218301</v>
      </c>
      <c r="D193" s="55">
        <f t="shared" si="109"/>
        <v>59.5</v>
      </c>
      <c r="E193" s="55">
        <f t="shared" si="109"/>
        <v>24495</v>
      </c>
      <c r="F193" s="55">
        <f t="shared" si="109"/>
        <v>6.7</v>
      </c>
      <c r="G193" s="55">
        <f t="shared" si="109"/>
        <v>242796</v>
      </c>
      <c r="I193" s="54" t="s">
        <v>313</v>
      </c>
      <c r="J193" s="55">
        <v>366699</v>
      </c>
      <c r="K193" s="55">
        <v>219391</v>
      </c>
      <c r="L193" s="54">
        <v>59.8</v>
      </c>
      <c r="M193" s="55">
        <v>25736</v>
      </c>
      <c r="N193" s="54">
        <v>7</v>
      </c>
      <c r="O193" s="55">
        <v>245127</v>
      </c>
      <c r="Q193" s="54" t="str">
        <f t="shared" si="113"/>
        <v>35-39</v>
      </c>
      <c r="R193" s="55">
        <f t="shared" si="114"/>
        <v>1090</v>
      </c>
      <c r="S193" s="55">
        <f t="shared" si="115"/>
        <v>1241</v>
      </c>
      <c r="T193" s="55">
        <f t="shared" si="116"/>
        <v>2331</v>
      </c>
      <c r="U193" s="58">
        <f t="shared" si="117"/>
        <v>0.11227853316852081</v>
      </c>
      <c r="V193" s="55">
        <f t="shared" si="120"/>
        <v>1090</v>
      </c>
      <c r="W193" s="55">
        <f t="shared" si="120"/>
        <v>1241</v>
      </c>
      <c r="X193" s="35">
        <f t="shared" si="121"/>
        <v>1</v>
      </c>
      <c r="Y193" s="50">
        <f>C207/B207</f>
        <v>0.57039110481422917</v>
      </c>
      <c r="Z193" s="2">
        <f>Y193/Z192</f>
        <v>0.81484443544889884</v>
      </c>
      <c r="AA193" s="47" t="str">
        <f t="shared" si="110"/>
        <v>35-39</v>
      </c>
      <c r="AB193" s="45">
        <f t="shared" si="110"/>
        <v>366699</v>
      </c>
      <c r="AC193" s="45">
        <f t="shared" si="110"/>
        <v>219391</v>
      </c>
      <c r="AD193" s="45">
        <f t="shared" si="111"/>
        <v>25736</v>
      </c>
      <c r="AE193" s="45">
        <f t="shared" si="118"/>
        <v>193655</v>
      </c>
      <c r="AF193" s="1">
        <f t="shared" si="112"/>
        <v>1090</v>
      </c>
      <c r="AG193" s="1">
        <f t="shared" si="112"/>
        <v>1241</v>
      </c>
    </row>
    <row r="194" spans="1:33" x14ac:dyDescent="0.35">
      <c r="A194" s="54" t="str">
        <f t="shared" si="119"/>
        <v>40-44</v>
      </c>
      <c r="B194" s="55">
        <f t="shared" si="119"/>
        <v>325544</v>
      </c>
      <c r="C194" s="55">
        <f t="shared" si="109"/>
        <v>208825</v>
      </c>
      <c r="D194" s="55">
        <f t="shared" si="109"/>
        <v>64.099999999999994</v>
      </c>
      <c r="E194" s="55">
        <f t="shared" si="109"/>
        <v>23281</v>
      </c>
      <c r="F194" s="55">
        <f t="shared" si="109"/>
        <v>7.1</v>
      </c>
      <c r="G194" s="55">
        <f t="shared" si="109"/>
        <v>232106</v>
      </c>
      <c r="I194" s="57" t="s">
        <v>314</v>
      </c>
      <c r="J194" s="56">
        <v>325544</v>
      </c>
      <c r="K194" s="56">
        <v>209642</v>
      </c>
      <c r="L194" s="57">
        <v>64.400000000000006</v>
      </c>
      <c r="M194" s="56">
        <v>24493</v>
      </c>
      <c r="N194" s="57">
        <v>7.5</v>
      </c>
      <c r="O194" s="56">
        <v>234135</v>
      </c>
      <c r="Q194" s="57" t="str">
        <f t="shared" si="113"/>
        <v>40-44</v>
      </c>
      <c r="R194" s="56">
        <f t="shared" si="114"/>
        <v>817</v>
      </c>
      <c r="S194" s="56">
        <f t="shared" si="115"/>
        <v>1212</v>
      </c>
      <c r="T194" s="56">
        <f t="shared" si="116"/>
        <v>2029</v>
      </c>
      <c r="U194" s="62">
        <f t="shared" si="117"/>
        <v>8.4157395962093123E-2</v>
      </c>
      <c r="V194" s="55">
        <f t="shared" si="120"/>
        <v>817</v>
      </c>
      <c r="W194" s="55">
        <f t="shared" si="120"/>
        <v>1212</v>
      </c>
      <c r="X194" s="35">
        <f t="shared" si="121"/>
        <v>1</v>
      </c>
      <c r="Y194" s="52" t="s">
        <v>367</v>
      </c>
      <c r="Z194" s="2">
        <v>0.7</v>
      </c>
      <c r="AA194" s="47" t="str">
        <f t="shared" si="110"/>
        <v>40-44</v>
      </c>
      <c r="AB194" s="45">
        <f t="shared" si="110"/>
        <v>325544</v>
      </c>
      <c r="AC194" s="45">
        <f t="shared" si="110"/>
        <v>209642</v>
      </c>
      <c r="AD194" s="45">
        <f t="shared" si="111"/>
        <v>24493</v>
      </c>
      <c r="AE194" s="45">
        <f t="shared" si="118"/>
        <v>185149</v>
      </c>
      <c r="AF194" s="1">
        <f t="shared" si="112"/>
        <v>817</v>
      </c>
      <c r="AG194" s="1">
        <f t="shared" si="112"/>
        <v>1212</v>
      </c>
    </row>
    <row r="195" spans="1:33" x14ac:dyDescent="0.35">
      <c r="A195" s="54" t="str">
        <f t="shared" si="119"/>
        <v>45-49</v>
      </c>
      <c r="B195" s="55">
        <f t="shared" si="119"/>
        <v>291312</v>
      </c>
      <c r="C195" s="55">
        <f t="shared" si="109"/>
        <v>197132</v>
      </c>
      <c r="D195" s="55">
        <f t="shared" si="109"/>
        <v>67.7</v>
      </c>
      <c r="E195" s="55">
        <f t="shared" si="109"/>
        <v>22953</v>
      </c>
      <c r="F195" s="55">
        <f t="shared" si="109"/>
        <v>7.9</v>
      </c>
      <c r="G195" s="55">
        <f t="shared" si="109"/>
        <v>220085</v>
      </c>
      <c r="I195" s="54" t="s">
        <v>315</v>
      </c>
      <c r="J195" s="55">
        <v>291312</v>
      </c>
      <c r="K195" s="55">
        <v>197834</v>
      </c>
      <c r="L195" s="54">
        <v>67.900000000000006</v>
      </c>
      <c r="M195" s="55">
        <v>24121</v>
      </c>
      <c r="N195" s="54">
        <v>8.3000000000000007</v>
      </c>
      <c r="O195" s="55">
        <v>221955</v>
      </c>
      <c r="Q195" s="54" t="str">
        <f t="shared" si="113"/>
        <v>45-49</v>
      </c>
      <c r="R195" s="55">
        <f t="shared" si="114"/>
        <v>702</v>
      </c>
      <c r="S195" s="55">
        <f t="shared" si="115"/>
        <v>1168</v>
      </c>
      <c r="T195" s="55">
        <f t="shared" si="116"/>
        <v>1870</v>
      </c>
      <c r="U195" s="58">
        <f t="shared" si="117"/>
        <v>7.2311495673671206E-2</v>
      </c>
      <c r="V195" s="55">
        <f t="shared" si="120"/>
        <v>702</v>
      </c>
      <c r="W195" s="55">
        <f t="shared" si="120"/>
        <v>1168</v>
      </c>
      <c r="X195" s="35">
        <f t="shared" si="121"/>
        <v>1</v>
      </c>
      <c r="Y195" s="50">
        <f>E207/B207</f>
        <v>0.12821667934567801</v>
      </c>
      <c r="Z195" s="2">
        <f>Y195/Z194</f>
        <v>0.18316668477954004</v>
      </c>
      <c r="AA195" s="47" t="str">
        <f t="shared" si="110"/>
        <v>45-49</v>
      </c>
      <c r="AB195" s="45">
        <f t="shared" si="110"/>
        <v>291312</v>
      </c>
      <c r="AC195" s="45">
        <f t="shared" si="110"/>
        <v>197834</v>
      </c>
      <c r="AD195" s="45">
        <f t="shared" si="111"/>
        <v>24121</v>
      </c>
      <c r="AE195" s="45">
        <f t="shared" si="118"/>
        <v>173713</v>
      </c>
      <c r="AF195" s="1">
        <f t="shared" si="112"/>
        <v>702</v>
      </c>
      <c r="AG195" s="1">
        <f t="shared" si="112"/>
        <v>1168</v>
      </c>
    </row>
    <row r="196" spans="1:33" x14ac:dyDescent="0.35">
      <c r="A196" s="54" t="str">
        <f t="shared" si="119"/>
        <v>50-54</v>
      </c>
      <c r="B196" s="55">
        <f t="shared" si="119"/>
        <v>262948</v>
      </c>
      <c r="C196" s="55">
        <f t="shared" si="109"/>
        <v>192577</v>
      </c>
      <c r="D196" s="55">
        <f t="shared" si="109"/>
        <v>73.2</v>
      </c>
      <c r="E196" s="55">
        <f t="shared" si="109"/>
        <v>24030</v>
      </c>
      <c r="F196" s="55">
        <f t="shared" si="109"/>
        <v>9.1</v>
      </c>
      <c r="G196" s="55">
        <f t="shared" si="109"/>
        <v>216607</v>
      </c>
      <c r="I196" s="57" t="s">
        <v>316</v>
      </c>
      <c r="J196" s="56">
        <v>262948</v>
      </c>
      <c r="K196" s="56">
        <v>193128</v>
      </c>
      <c r="L196" s="57">
        <v>73.400000000000006</v>
      </c>
      <c r="M196" s="56">
        <v>25485</v>
      </c>
      <c r="N196" s="57">
        <v>9.6999999999999993</v>
      </c>
      <c r="O196" s="56">
        <v>218613</v>
      </c>
      <c r="Q196" s="57" t="str">
        <f t="shared" si="113"/>
        <v>50-54</v>
      </c>
      <c r="R196" s="56">
        <f t="shared" si="114"/>
        <v>551</v>
      </c>
      <c r="S196" s="56">
        <f t="shared" si="115"/>
        <v>1455</v>
      </c>
      <c r="T196" s="56">
        <f t="shared" si="116"/>
        <v>2006</v>
      </c>
      <c r="U196" s="62">
        <f t="shared" si="117"/>
        <v>5.675731355583024E-2</v>
      </c>
      <c r="V196" s="55">
        <f t="shared" si="120"/>
        <v>551</v>
      </c>
      <c r="W196" s="55">
        <f t="shared" si="120"/>
        <v>1455</v>
      </c>
      <c r="X196" s="35">
        <f t="shared" si="121"/>
        <v>1</v>
      </c>
      <c r="Z196" s="36"/>
      <c r="AA196" s="47" t="str">
        <f t="shared" si="110"/>
        <v>50-54</v>
      </c>
      <c r="AB196" s="45">
        <f t="shared" si="110"/>
        <v>262948</v>
      </c>
      <c r="AC196" s="45">
        <f t="shared" si="110"/>
        <v>193128</v>
      </c>
      <c r="AD196" s="45">
        <f t="shared" si="111"/>
        <v>25485</v>
      </c>
      <c r="AE196" s="45">
        <f t="shared" si="118"/>
        <v>167643</v>
      </c>
      <c r="AF196" s="1">
        <f t="shared" si="112"/>
        <v>551</v>
      </c>
      <c r="AG196" s="1">
        <f t="shared" si="112"/>
        <v>1455</v>
      </c>
    </row>
    <row r="197" spans="1:33" x14ac:dyDescent="0.35">
      <c r="A197" s="54" t="str">
        <f t="shared" si="119"/>
        <v>55-59</v>
      </c>
      <c r="B197" s="55">
        <f t="shared" si="119"/>
        <v>285387</v>
      </c>
      <c r="C197" s="55">
        <f t="shared" si="109"/>
        <v>210376</v>
      </c>
      <c r="D197" s="55">
        <f t="shared" si="109"/>
        <v>73.7</v>
      </c>
      <c r="E197" s="55">
        <f t="shared" si="109"/>
        <v>30895</v>
      </c>
      <c r="F197" s="55">
        <f t="shared" si="109"/>
        <v>10.8</v>
      </c>
      <c r="G197" s="55">
        <f t="shared" si="109"/>
        <v>241271</v>
      </c>
      <c r="I197" s="54" t="s">
        <v>317</v>
      </c>
      <c r="J197" s="55">
        <v>285387</v>
      </c>
      <c r="K197" s="55">
        <v>210840</v>
      </c>
      <c r="L197" s="54">
        <v>73.900000000000006</v>
      </c>
      <c r="M197" s="55">
        <v>33149</v>
      </c>
      <c r="N197" s="54">
        <v>11.6</v>
      </c>
      <c r="O197" s="55">
        <v>243989</v>
      </c>
      <c r="Q197" s="54" t="str">
        <f t="shared" si="113"/>
        <v>55-59</v>
      </c>
      <c r="R197" s="55">
        <f t="shared" si="114"/>
        <v>464</v>
      </c>
      <c r="S197" s="55">
        <f t="shared" si="115"/>
        <v>2254</v>
      </c>
      <c r="T197" s="55">
        <f t="shared" si="116"/>
        <v>2718</v>
      </c>
      <c r="U197" s="58">
        <f t="shared" si="117"/>
        <v>4.7795632468067575E-2</v>
      </c>
      <c r="V197" s="55">
        <f t="shared" si="120"/>
        <v>464</v>
      </c>
      <c r="W197" s="55">
        <f t="shared" si="120"/>
        <v>2254</v>
      </c>
      <c r="X197" s="35">
        <f t="shared" si="121"/>
        <v>1</v>
      </c>
      <c r="Y197" s="65">
        <f>I185</f>
        <v>44355</v>
      </c>
      <c r="Z197" s="36"/>
      <c r="AA197" s="47" t="str">
        <f t="shared" si="110"/>
        <v>55-59</v>
      </c>
      <c r="AB197" s="45">
        <f t="shared" si="110"/>
        <v>285387</v>
      </c>
      <c r="AC197" s="45">
        <f t="shared" si="110"/>
        <v>210840</v>
      </c>
      <c r="AD197" s="45">
        <f t="shared" si="111"/>
        <v>33149</v>
      </c>
      <c r="AE197" s="45">
        <f t="shared" si="118"/>
        <v>177691</v>
      </c>
      <c r="AF197" s="1">
        <f t="shared" si="112"/>
        <v>464</v>
      </c>
      <c r="AG197" s="1">
        <f t="shared" si="112"/>
        <v>2254</v>
      </c>
    </row>
    <row r="198" spans="1:33" x14ac:dyDescent="0.35">
      <c r="A198" s="54" t="str">
        <f t="shared" si="119"/>
        <v>60-64</v>
      </c>
      <c r="B198" s="55">
        <f t="shared" si="119"/>
        <v>271707</v>
      </c>
      <c r="C198" s="55">
        <f t="shared" si="109"/>
        <v>212775</v>
      </c>
      <c r="D198" s="55">
        <f t="shared" si="109"/>
        <v>78.3</v>
      </c>
      <c r="E198" s="55">
        <f t="shared" si="109"/>
        <v>55612</v>
      </c>
      <c r="F198" s="55">
        <f t="shared" si="109"/>
        <v>20.5</v>
      </c>
      <c r="G198" s="55">
        <f t="shared" si="109"/>
        <v>268387</v>
      </c>
      <c r="I198" s="57" t="s">
        <v>318</v>
      </c>
      <c r="J198" s="56">
        <v>271707</v>
      </c>
      <c r="K198" s="56">
        <v>213167</v>
      </c>
      <c r="L198" s="57">
        <v>78.5</v>
      </c>
      <c r="M198" s="56">
        <v>59975</v>
      </c>
      <c r="N198" s="57">
        <v>22.1</v>
      </c>
      <c r="O198" s="56">
        <v>273142</v>
      </c>
      <c r="Q198" s="57" t="str">
        <f t="shared" si="113"/>
        <v>60-64</v>
      </c>
      <c r="R198" s="56">
        <f t="shared" si="114"/>
        <v>392</v>
      </c>
      <c r="S198" s="56">
        <f t="shared" si="115"/>
        <v>4363</v>
      </c>
      <c r="T198" s="56">
        <f t="shared" si="116"/>
        <v>4755</v>
      </c>
      <c r="U198" s="62">
        <f t="shared" si="117"/>
        <v>4.03790688092295E-2</v>
      </c>
      <c r="V198" s="55">
        <f t="shared" si="120"/>
        <v>392</v>
      </c>
      <c r="W198" s="55">
        <f t="shared" si="120"/>
        <v>4363</v>
      </c>
      <c r="X198" s="35">
        <f t="shared" si="121"/>
        <v>1</v>
      </c>
      <c r="Y198" s="49" t="s">
        <v>365</v>
      </c>
      <c r="Z198" s="36"/>
      <c r="AA198" s="47" t="str">
        <f t="shared" si="110"/>
        <v>60-64</v>
      </c>
      <c r="AB198" s="45">
        <f t="shared" si="110"/>
        <v>271707</v>
      </c>
      <c r="AC198" s="45">
        <f t="shared" si="110"/>
        <v>213167</v>
      </c>
      <c r="AD198" s="45">
        <f t="shared" si="111"/>
        <v>59975</v>
      </c>
      <c r="AE198" s="45">
        <f t="shared" si="118"/>
        <v>153192</v>
      </c>
      <c r="AF198" s="1">
        <f t="shared" si="112"/>
        <v>392</v>
      </c>
      <c r="AG198" s="1">
        <f t="shared" si="112"/>
        <v>4363</v>
      </c>
    </row>
    <row r="199" spans="1:33" x14ac:dyDescent="0.35">
      <c r="A199" s="54" t="str">
        <f t="shared" si="119"/>
        <v>65-69</v>
      </c>
      <c r="B199" s="55">
        <f t="shared" si="119"/>
        <v>217596</v>
      </c>
      <c r="C199" s="55">
        <f t="shared" si="109"/>
        <v>181364</v>
      </c>
      <c r="D199" s="55">
        <f t="shared" si="109"/>
        <v>83.3</v>
      </c>
      <c r="E199" s="55">
        <f t="shared" si="109"/>
        <v>69914</v>
      </c>
      <c r="F199" s="55">
        <f t="shared" si="109"/>
        <v>32.1</v>
      </c>
      <c r="G199" s="55">
        <f t="shared" si="109"/>
        <v>251278</v>
      </c>
      <c r="I199" s="54" t="s">
        <v>319</v>
      </c>
      <c r="J199" s="55">
        <v>217596</v>
      </c>
      <c r="K199" s="55">
        <v>181621</v>
      </c>
      <c r="L199" s="54">
        <v>83.5</v>
      </c>
      <c r="M199" s="55">
        <v>75157</v>
      </c>
      <c r="N199" s="54">
        <v>34.5</v>
      </c>
      <c r="O199" s="55">
        <v>256778</v>
      </c>
      <c r="Q199" s="54" t="str">
        <f t="shared" si="113"/>
        <v>65-69</v>
      </c>
      <c r="R199" s="55">
        <f t="shared" si="114"/>
        <v>257</v>
      </c>
      <c r="S199" s="55">
        <f t="shared" si="115"/>
        <v>5243</v>
      </c>
      <c r="T199" s="55">
        <f t="shared" si="116"/>
        <v>5500</v>
      </c>
      <c r="U199" s="58">
        <f t="shared" si="117"/>
        <v>2.6473011948908116E-2</v>
      </c>
      <c r="V199" s="55">
        <f t="shared" si="120"/>
        <v>257</v>
      </c>
      <c r="W199" s="55">
        <f t="shared" si="120"/>
        <v>5243</v>
      </c>
      <c r="X199" s="35">
        <f t="shared" si="121"/>
        <v>1</v>
      </c>
      <c r="Y199" s="51" t="s">
        <v>366</v>
      </c>
      <c r="Z199" s="2">
        <v>0.7</v>
      </c>
      <c r="AA199" s="47" t="str">
        <f t="shared" si="110"/>
        <v>65-69</v>
      </c>
      <c r="AB199" s="45">
        <f t="shared" si="110"/>
        <v>217596</v>
      </c>
      <c r="AC199" s="45">
        <f t="shared" si="110"/>
        <v>181621</v>
      </c>
      <c r="AD199" s="45">
        <f t="shared" si="111"/>
        <v>75157</v>
      </c>
      <c r="AE199" s="45">
        <f t="shared" si="118"/>
        <v>106464</v>
      </c>
      <c r="AF199" s="1">
        <f t="shared" si="112"/>
        <v>257</v>
      </c>
      <c r="AG199" s="1">
        <f t="shared" si="112"/>
        <v>5243</v>
      </c>
    </row>
    <row r="200" spans="1:33" x14ac:dyDescent="0.35">
      <c r="A200" s="54" t="str">
        <f t="shared" si="119"/>
        <v>70-74</v>
      </c>
      <c r="B200" s="55">
        <f t="shared" si="119"/>
        <v>166506</v>
      </c>
      <c r="C200" s="55">
        <f t="shared" si="109"/>
        <v>140343</v>
      </c>
      <c r="D200" s="55">
        <f t="shared" si="109"/>
        <v>84.3</v>
      </c>
      <c r="E200" s="55">
        <f t="shared" si="109"/>
        <v>70851</v>
      </c>
      <c r="F200" s="55">
        <f t="shared" si="109"/>
        <v>42.5</v>
      </c>
      <c r="G200" s="55">
        <f t="shared" si="109"/>
        <v>211194</v>
      </c>
      <c r="I200" s="57" t="s">
        <v>320</v>
      </c>
      <c r="J200" s="56">
        <v>166506</v>
      </c>
      <c r="K200" s="56">
        <v>140481</v>
      </c>
      <c r="L200" s="57">
        <v>84.4</v>
      </c>
      <c r="M200" s="56">
        <v>75160</v>
      </c>
      <c r="N200" s="57">
        <v>45.1</v>
      </c>
      <c r="O200" s="56">
        <v>215641</v>
      </c>
      <c r="Q200" s="57" t="str">
        <f t="shared" si="113"/>
        <v>70-74</v>
      </c>
      <c r="R200" s="56">
        <f t="shared" si="114"/>
        <v>138</v>
      </c>
      <c r="S200" s="56">
        <f t="shared" si="115"/>
        <v>4309</v>
      </c>
      <c r="T200" s="56">
        <f t="shared" si="116"/>
        <v>4447</v>
      </c>
      <c r="U200" s="62">
        <f t="shared" si="117"/>
        <v>1.4215080346106305E-2</v>
      </c>
      <c r="V200" s="55">
        <f t="shared" si="120"/>
        <v>138</v>
      </c>
      <c r="W200" s="55">
        <f t="shared" si="120"/>
        <v>4309</v>
      </c>
      <c r="X200" s="35">
        <f t="shared" si="121"/>
        <v>1</v>
      </c>
      <c r="Y200" s="50">
        <f>K206/J206</f>
        <v>0.67239746142490131</v>
      </c>
      <c r="Z200" s="2">
        <f>Y200/Z199</f>
        <v>0.96056780203557335</v>
      </c>
      <c r="AA200" s="48" t="str">
        <f t="shared" si="110"/>
        <v>70-74</v>
      </c>
      <c r="AB200" s="45">
        <f t="shared" si="110"/>
        <v>166506</v>
      </c>
      <c r="AC200" s="45">
        <f t="shared" si="110"/>
        <v>140481</v>
      </c>
      <c r="AD200" s="45">
        <f t="shared" si="111"/>
        <v>75160</v>
      </c>
      <c r="AE200" s="46">
        <f t="shared" si="118"/>
        <v>65321</v>
      </c>
      <c r="AF200" s="1">
        <f t="shared" si="112"/>
        <v>138</v>
      </c>
      <c r="AG200" s="1">
        <f t="shared" si="112"/>
        <v>4309</v>
      </c>
    </row>
    <row r="201" spans="1:33" x14ac:dyDescent="0.35">
      <c r="A201" s="54" t="str">
        <f t="shared" si="119"/>
        <v>75-79</v>
      </c>
      <c r="B201" s="55">
        <f t="shared" si="119"/>
        <v>107003</v>
      </c>
      <c r="C201" s="55">
        <f t="shared" si="109"/>
        <v>91422</v>
      </c>
      <c r="D201" s="55">
        <f t="shared" si="109"/>
        <v>85.4</v>
      </c>
      <c r="E201" s="55">
        <f t="shared" si="109"/>
        <v>78709</v>
      </c>
      <c r="F201" s="55">
        <f t="shared" si="109"/>
        <v>73.599999999999994</v>
      </c>
      <c r="G201" s="55">
        <f t="shared" si="109"/>
        <v>170131</v>
      </c>
      <c r="I201" s="54" t="s">
        <v>321</v>
      </c>
      <c r="J201" s="55">
        <v>107003</v>
      </c>
      <c r="K201" s="55">
        <v>91480</v>
      </c>
      <c r="L201" s="54">
        <v>85.5</v>
      </c>
      <c r="M201" s="55">
        <v>79089</v>
      </c>
      <c r="N201" s="54">
        <v>73.900000000000006</v>
      </c>
      <c r="O201" s="55">
        <v>170569</v>
      </c>
      <c r="Q201" s="54" t="str">
        <f t="shared" si="113"/>
        <v>75-79</v>
      </c>
      <c r="R201" s="55">
        <f t="shared" si="114"/>
        <v>58</v>
      </c>
      <c r="S201" s="55">
        <f t="shared" si="115"/>
        <v>380</v>
      </c>
      <c r="T201" s="55">
        <f t="shared" si="116"/>
        <v>438</v>
      </c>
      <c r="U201" s="58">
        <f t="shared" si="117"/>
        <v>5.9744540585084469E-3</v>
      </c>
      <c r="V201" s="55">
        <f t="shared" si="120"/>
        <v>58</v>
      </c>
      <c r="W201" s="55">
        <f t="shared" si="120"/>
        <v>380</v>
      </c>
      <c r="X201" s="35">
        <f t="shared" si="121"/>
        <v>1</v>
      </c>
      <c r="Y201" s="52" t="s">
        <v>367</v>
      </c>
      <c r="Z201" s="2">
        <v>0.7</v>
      </c>
      <c r="AA201" s="48" t="str">
        <f t="shared" si="110"/>
        <v>75-79</v>
      </c>
      <c r="AB201" s="45">
        <f t="shared" si="110"/>
        <v>107003</v>
      </c>
      <c r="AC201" s="45">
        <f t="shared" si="110"/>
        <v>91480</v>
      </c>
      <c r="AD201" s="45">
        <f t="shared" si="111"/>
        <v>79089</v>
      </c>
      <c r="AE201" s="46">
        <f t="shared" si="118"/>
        <v>12391</v>
      </c>
      <c r="AF201" s="1">
        <f t="shared" si="112"/>
        <v>58</v>
      </c>
      <c r="AG201" s="1">
        <f t="shared" si="112"/>
        <v>380</v>
      </c>
    </row>
    <row r="202" spans="1:33" x14ac:dyDescent="0.35">
      <c r="A202" s="54" t="str">
        <f t="shared" si="119"/>
        <v>80-84</v>
      </c>
      <c r="B202" s="55">
        <f t="shared" si="119"/>
        <v>69877</v>
      </c>
      <c r="C202" s="55">
        <f t="shared" si="119"/>
        <v>60914</v>
      </c>
      <c r="D202" s="55">
        <f t="shared" si="119"/>
        <v>87.2</v>
      </c>
      <c r="E202" s="55">
        <f t="shared" si="119"/>
        <v>53340</v>
      </c>
      <c r="F202" s="55">
        <f t="shared" si="119"/>
        <v>76.3</v>
      </c>
      <c r="G202" s="55">
        <f t="shared" si="119"/>
        <v>114254</v>
      </c>
      <c r="I202" s="57" t="s">
        <v>322</v>
      </c>
      <c r="J202" s="56">
        <v>69877</v>
      </c>
      <c r="K202" s="56">
        <v>60952</v>
      </c>
      <c r="L202" s="57">
        <v>87.2</v>
      </c>
      <c r="M202" s="56">
        <v>53604</v>
      </c>
      <c r="N202" s="57">
        <v>76.7</v>
      </c>
      <c r="O202" s="56">
        <v>114556</v>
      </c>
      <c r="Q202" s="57" t="str">
        <f t="shared" si="113"/>
        <v>80-84</v>
      </c>
      <c r="R202" s="56">
        <f t="shared" si="114"/>
        <v>38</v>
      </c>
      <c r="S202" s="56">
        <f t="shared" si="115"/>
        <v>264</v>
      </c>
      <c r="T202" s="56">
        <f t="shared" si="116"/>
        <v>302</v>
      </c>
      <c r="U202" s="62">
        <f t="shared" si="117"/>
        <v>3.914297486608982E-3</v>
      </c>
      <c r="V202" s="55">
        <f t="shared" si="120"/>
        <v>38</v>
      </c>
      <c r="W202" s="55">
        <f t="shared" si="120"/>
        <v>264</v>
      </c>
      <c r="X202" s="35">
        <f t="shared" si="121"/>
        <v>1</v>
      </c>
      <c r="Y202" s="50">
        <f>M206/J206</f>
        <v>0.15712135460720908</v>
      </c>
      <c r="Z202" s="2">
        <f>Y202/Z201</f>
        <v>0.22445907801029871</v>
      </c>
      <c r="AA202" s="48" t="str">
        <f t="shared" si="110"/>
        <v>80-84</v>
      </c>
      <c r="AB202" s="45">
        <f t="shared" si="110"/>
        <v>69877</v>
      </c>
      <c r="AC202" s="45">
        <f t="shared" si="110"/>
        <v>60952</v>
      </c>
      <c r="AD202" s="45">
        <f t="shared" si="111"/>
        <v>53604</v>
      </c>
      <c r="AE202" s="46">
        <f t="shared" si="118"/>
        <v>7348</v>
      </c>
      <c r="AF202" s="1">
        <f t="shared" si="112"/>
        <v>38</v>
      </c>
      <c r="AG202" s="1">
        <f t="shared" si="112"/>
        <v>264</v>
      </c>
    </row>
    <row r="203" spans="1:33" x14ac:dyDescent="0.35">
      <c r="A203" s="54" t="str">
        <f t="shared" si="119"/>
        <v>85-89</v>
      </c>
      <c r="B203" s="55">
        <f t="shared" si="119"/>
        <v>44852</v>
      </c>
      <c r="C203" s="55">
        <f t="shared" si="119"/>
        <v>39050</v>
      </c>
      <c r="D203" s="55">
        <f t="shared" si="119"/>
        <v>87.1</v>
      </c>
      <c r="E203" s="55">
        <f t="shared" si="119"/>
        <v>34832</v>
      </c>
      <c r="F203" s="55">
        <f t="shared" si="119"/>
        <v>77.7</v>
      </c>
      <c r="G203" s="55">
        <f t="shared" si="119"/>
        <v>73882</v>
      </c>
      <c r="I203" s="54" t="s">
        <v>323</v>
      </c>
      <c r="J203" s="55">
        <v>44852</v>
      </c>
      <c r="K203" s="55">
        <v>39068</v>
      </c>
      <c r="L203" s="54">
        <v>87.1</v>
      </c>
      <c r="M203" s="55">
        <v>34949</v>
      </c>
      <c r="N203" s="54">
        <v>77.900000000000006</v>
      </c>
      <c r="O203" s="55">
        <v>74017</v>
      </c>
      <c r="Q203" s="54" t="str">
        <f t="shared" si="113"/>
        <v>85-89</v>
      </c>
      <c r="R203" s="55">
        <f t="shared" si="114"/>
        <v>18</v>
      </c>
      <c r="S203" s="55">
        <f t="shared" si="115"/>
        <v>117</v>
      </c>
      <c r="T203" s="55">
        <f t="shared" si="116"/>
        <v>135</v>
      </c>
      <c r="U203" s="58">
        <f t="shared" si="117"/>
        <v>1.854140914709518E-3</v>
      </c>
      <c r="V203" s="55">
        <f t="shared" si="120"/>
        <v>18</v>
      </c>
      <c r="W203" s="55">
        <f t="shared" si="120"/>
        <v>117</v>
      </c>
      <c r="X203" s="35">
        <f t="shared" si="121"/>
        <v>1</v>
      </c>
      <c r="Y203" s="49" t="s">
        <v>362</v>
      </c>
      <c r="AA203" s="48" t="str">
        <f t="shared" si="110"/>
        <v>85-89</v>
      </c>
      <c r="AB203" s="45">
        <f t="shared" si="110"/>
        <v>44852</v>
      </c>
      <c r="AC203" s="45">
        <f t="shared" si="110"/>
        <v>39068</v>
      </c>
      <c r="AD203" s="45">
        <f t="shared" si="111"/>
        <v>34949</v>
      </c>
      <c r="AE203" s="46">
        <f t="shared" si="118"/>
        <v>4119</v>
      </c>
      <c r="AF203" s="1">
        <f t="shared" si="112"/>
        <v>18</v>
      </c>
      <c r="AG203" s="1">
        <f t="shared" si="112"/>
        <v>117</v>
      </c>
    </row>
    <row r="204" spans="1:33" x14ac:dyDescent="0.35">
      <c r="A204" s="54" t="str">
        <f t="shared" si="119"/>
        <v>90+</v>
      </c>
      <c r="B204" s="55">
        <f t="shared" si="119"/>
        <v>28637</v>
      </c>
      <c r="C204" s="55">
        <f t="shared" si="119"/>
        <v>24925</v>
      </c>
      <c r="D204" s="55">
        <f t="shared" si="119"/>
        <v>87</v>
      </c>
      <c r="E204" s="55">
        <f t="shared" si="119"/>
        <v>22643</v>
      </c>
      <c r="F204" s="55">
        <f t="shared" si="119"/>
        <v>79.099999999999994</v>
      </c>
      <c r="G204" s="55">
        <f t="shared" si="119"/>
        <v>47568</v>
      </c>
      <c r="I204" s="57" t="s">
        <v>324</v>
      </c>
      <c r="J204" s="56">
        <v>28637</v>
      </c>
      <c r="K204" s="56">
        <v>24933</v>
      </c>
      <c r="L204" s="57">
        <v>87.1</v>
      </c>
      <c r="M204" s="56">
        <v>22704</v>
      </c>
      <c r="N204" s="57">
        <v>79.3</v>
      </c>
      <c r="O204" s="56">
        <v>47637</v>
      </c>
      <c r="Q204" s="57" t="str">
        <f t="shared" si="113"/>
        <v>90+</v>
      </c>
      <c r="R204" s="56">
        <f t="shared" si="114"/>
        <v>8</v>
      </c>
      <c r="S204" s="56">
        <f t="shared" si="115"/>
        <v>61</v>
      </c>
      <c r="T204" s="56">
        <f t="shared" si="116"/>
        <v>69</v>
      </c>
      <c r="U204" s="62">
        <f t="shared" si="117"/>
        <v>8.2406262875978574E-4</v>
      </c>
      <c r="V204" s="55">
        <f t="shared" si="120"/>
        <v>8</v>
      </c>
      <c r="W204" s="55">
        <f t="shared" si="120"/>
        <v>61</v>
      </c>
      <c r="X204" s="35">
        <f t="shared" si="121"/>
        <v>1</v>
      </c>
      <c r="Y204" s="51" t="s">
        <v>366</v>
      </c>
      <c r="Z204" s="2">
        <v>0.7</v>
      </c>
      <c r="AA204" s="48" t="str">
        <f t="shared" si="110"/>
        <v>90+</v>
      </c>
      <c r="AB204" s="45">
        <f t="shared" si="110"/>
        <v>28637</v>
      </c>
      <c r="AC204" s="45">
        <f t="shared" si="110"/>
        <v>24933</v>
      </c>
      <c r="AD204" s="45">
        <f t="shared" si="111"/>
        <v>22704</v>
      </c>
      <c r="AE204" s="46">
        <f t="shared" si="118"/>
        <v>2229</v>
      </c>
      <c r="AF204" s="1">
        <f t="shared" si="112"/>
        <v>8</v>
      </c>
      <c r="AG204" s="1">
        <f t="shared" si="112"/>
        <v>61</v>
      </c>
    </row>
    <row r="205" spans="1:33" x14ac:dyDescent="0.35">
      <c r="A205" s="54" t="str">
        <f t="shared" si="119"/>
        <v>Unknown</v>
      </c>
      <c r="B205" s="55" t="str">
        <f t="shared" si="119"/>
        <v>NA</v>
      </c>
      <c r="C205" s="55">
        <f t="shared" si="119"/>
        <v>27343</v>
      </c>
      <c r="D205" s="55" t="str">
        <f t="shared" si="119"/>
        <v>NA</v>
      </c>
      <c r="E205" s="55">
        <f t="shared" si="119"/>
        <v>9542</v>
      </c>
      <c r="F205" s="55" t="str">
        <f t="shared" si="119"/>
        <v>NA</v>
      </c>
      <c r="G205" s="55">
        <f t="shared" si="119"/>
        <v>36885</v>
      </c>
      <c r="I205" s="54" t="s">
        <v>325</v>
      </c>
      <c r="J205" s="54" t="s">
        <v>326</v>
      </c>
      <c r="K205" s="55">
        <v>27339</v>
      </c>
      <c r="L205" s="54" t="s">
        <v>326</v>
      </c>
      <c r="M205" s="55">
        <v>9490</v>
      </c>
      <c r="N205" s="54" t="s">
        <v>326</v>
      </c>
      <c r="O205" s="55">
        <v>36829</v>
      </c>
      <c r="Q205" s="54" t="str">
        <f t="shared" si="113"/>
        <v>Unknown</v>
      </c>
      <c r="R205" s="54">
        <f t="shared" si="114"/>
        <v>-4</v>
      </c>
      <c r="S205" s="54">
        <f t="shared" si="115"/>
        <v>-52</v>
      </c>
      <c r="T205" s="54">
        <f t="shared" si="116"/>
        <v>-56</v>
      </c>
      <c r="U205" s="58">
        <f t="shared" si="117"/>
        <v>-4.1203131437989287E-4</v>
      </c>
      <c r="V205" s="55">
        <f t="shared" si="120"/>
        <v>-4</v>
      </c>
      <c r="W205" s="55">
        <f t="shared" si="120"/>
        <v>-52</v>
      </c>
      <c r="X205" s="35">
        <f t="shared" si="121"/>
        <v>1</v>
      </c>
      <c r="Y205" s="50">
        <f>K207/J207</f>
        <v>0.5725626045291472</v>
      </c>
      <c r="Z205" s="2">
        <f>Y205/Z204</f>
        <v>0.81794657789878178</v>
      </c>
      <c r="AA205" s="47" t="str">
        <f t="shared" si="110"/>
        <v>Unknown</v>
      </c>
      <c r="AB205" s="45" t="str">
        <f t="shared" si="110"/>
        <v>NA</v>
      </c>
      <c r="AC205" s="45">
        <f t="shared" si="110"/>
        <v>27339</v>
      </c>
      <c r="AD205" s="45">
        <f t="shared" si="111"/>
        <v>9490</v>
      </c>
      <c r="AE205" s="45">
        <f t="shared" si="118"/>
        <v>17849</v>
      </c>
      <c r="AF205" s="1">
        <f t="shared" si="112"/>
        <v>-4</v>
      </c>
      <c r="AG205" s="1">
        <f t="shared" si="112"/>
        <v>-52</v>
      </c>
    </row>
    <row r="206" spans="1:33" x14ac:dyDescent="0.35">
      <c r="A206" s="54" t="str">
        <f t="shared" si="119"/>
        <v>12+</v>
      </c>
      <c r="B206" s="55">
        <f t="shared" si="119"/>
        <v>3806860</v>
      </c>
      <c r="C206" s="55">
        <f t="shared" si="119"/>
        <v>2550015</v>
      </c>
      <c r="D206" s="55">
        <f t="shared" si="119"/>
        <v>67</v>
      </c>
      <c r="E206" s="55">
        <f t="shared" si="119"/>
        <v>573211</v>
      </c>
      <c r="F206" s="55">
        <f t="shared" si="119"/>
        <v>15.1</v>
      </c>
      <c r="G206" s="55">
        <f t="shared" si="119"/>
        <v>3123226</v>
      </c>
      <c r="I206" s="57" t="s">
        <v>327</v>
      </c>
      <c r="J206" s="56">
        <v>3806860</v>
      </c>
      <c r="K206" s="56">
        <v>2559723</v>
      </c>
      <c r="L206" s="57">
        <v>67.2</v>
      </c>
      <c r="M206" s="56">
        <v>598139</v>
      </c>
      <c r="N206" s="57">
        <v>15.7</v>
      </c>
      <c r="O206" s="56">
        <v>3157862</v>
      </c>
      <c r="Q206" s="57" t="str">
        <f t="shared" si="113"/>
        <v>12+</v>
      </c>
      <c r="R206" s="60">
        <f>K206-C206</f>
        <v>9708</v>
      </c>
      <c r="S206" s="60">
        <f t="shared" si="115"/>
        <v>24928</v>
      </c>
      <c r="T206" s="63">
        <f t="shared" si="116"/>
        <v>34636</v>
      </c>
      <c r="U206" s="62">
        <f t="shared" si="117"/>
        <v>1</v>
      </c>
      <c r="V206" s="60">
        <f t="shared" si="120"/>
        <v>9708</v>
      </c>
      <c r="W206" s="60">
        <f t="shared" si="120"/>
        <v>24928</v>
      </c>
      <c r="X206" s="35">
        <f t="shared" si="121"/>
        <v>1</v>
      </c>
      <c r="Y206" s="52" t="s">
        <v>367</v>
      </c>
      <c r="Z206" s="2">
        <v>0.7</v>
      </c>
      <c r="AC206" s="38"/>
    </row>
    <row r="207" spans="1:33" x14ac:dyDescent="0.35">
      <c r="A207" s="54" t="str">
        <f t="shared" si="119"/>
        <v>ALL</v>
      </c>
      <c r="B207" s="55">
        <f t="shared" si="119"/>
        <v>4470643</v>
      </c>
      <c r="C207" s="55">
        <f t="shared" si="119"/>
        <v>2550015</v>
      </c>
      <c r="D207" s="55">
        <f t="shared" si="119"/>
        <v>57</v>
      </c>
      <c r="E207" s="55">
        <f t="shared" si="119"/>
        <v>573211</v>
      </c>
      <c r="F207" s="55">
        <f t="shared" si="119"/>
        <v>12.8</v>
      </c>
      <c r="G207" s="55">
        <f t="shared" si="119"/>
        <v>3123226</v>
      </c>
      <c r="I207" s="54" t="s">
        <v>328</v>
      </c>
      <c r="J207" s="55">
        <v>4470643</v>
      </c>
      <c r="K207" s="55">
        <v>2559723</v>
      </c>
      <c r="L207" s="54">
        <v>57.3</v>
      </c>
      <c r="M207" s="55">
        <v>598139</v>
      </c>
      <c r="N207" s="54">
        <v>13.4</v>
      </c>
      <c r="O207" s="55">
        <v>3157862</v>
      </c>
      <c r="Q207" s="54" t="str">
        <f t="shared" si="113"/>
        <v>ALL</v>
      </c>
      <c r="R207" s="60">
        <f t="shared" ref="R207" si="122">K207-C207</f>
        <v>9708</v>
      </c>
      <c r="S207" s="60">
        <f t="shared" si="115"/>
        <v>24928</v>
      </c>
      <c r="T207" s="63">
        <f t="shared" si="116"/>
        <v>34636</v>
      </c>
      <c r="U207" s="58">
        <f t="shared" si="117"/>
        <v>1</v>
      </c>
      <c r="V207" s="60">
        <f t="shared" si="120"/>
        <v>9708</v>
      </c>
      <c r="W207" s="60">
        <f t="shared" si="120"/>
        <v>24928</v>
      </c>
      <c r="X207" s="35">
        <f t="shared" si="121"/>
        <v>1</v>
      </c>
      <c r="Y207" s="50">
        <f>M207/J207</f>
        <v>0.13379261104051476</v>
      </c>
      <c r="Z207" s="2">
        <f>Y207/Z206</f>
        <v>0.19113230148644966</v>
      </c>
      <c r="AC207" s="2">
        <f>R206/K206</f>
        <v>3.7925978709415042E-3</v>
      </c>
      <c r="AD207" s="2">
        <f>S206/M206</f>
        <v>4.1675931514246686E-2</v>
      </c>
      <c r="AE207" s="2">
        <f>T206/O206</f>
        <v>1.0968180370136504E-2</v>
      </c>
    </row>
    <row r="208" spans="1:33" x14ac:dyDescent="0.35">
      <c r="A208" s="110">
        <f>I185</f>
        <v>44355</v>
      </c>
      <c r="B208" s="110"/>
      <c r="C208" s="110"/>
      <c r="D208" s="110"/>
      <c r="E208" s="110"/>
      <c r="F208" s="110"/>
      <c r="G208" s="110"/>
      <c r="I208" s="110">
        <v>44359</v>
      </c>
      <c r="J208" s="110"/>
      <c r="K208" s="110"/>
      <c r="L208" s="110"/>
      <c r="M208" s="110"/>
      <c r="N208" s="110"/>
      <c r="O208" s="110"/>
      <c r="Q208" s="113" t="str">
        <f>"Change " &amp; TEXT(A208,"DDDD MMM DD, YYYY") &amp; " -  " &amp;TEXT(I208,"DDDD MMM DD, YYYY")</f>
        <v>Change Tuesday Jun 08, 2021 -  Saturday Jun 12, 2021</v>
      </c>
      <c r="R208" s="113"/>
      <c r="S208" s="113"/>
      <c r="T208" s="113"/>
      <c r="U208" s="113"/>
      <c r="V208" s="113"/>
      <c r="W208" s="113"/>
      <c r="Y208" s="65">
        <f>A208</f>
        <v>44355</v>
      </c>
    </row>
    <row r="209" spans="1:33" ht="28" customHeight="1" x14ac:dyDescent="0.35">
      <c r="A209" s="53" t="str">
        <f>I186</f>
        <v>Age group</v>
      </c>
      <c r="B209" s="53" t="str">
        <f t="shared" ref="B209:G224" si="123">J186</f>
        <v>Population</v>
      </c>
      <c r="C209" s="53" t="str">
        <f t="shared" si="123"/>
        <v>Dose 1</v>
      </c>
      <c r="D209" s="53" t="str">
        <f t="shared" si="123"/>
        <v>% of population with at least 1 dose</v>
      </c>
      <c r="E209" s="53" t="str">
        <f t="shared" si="123"/>
        <v>Dose 2</v>
      </c>
      <c r="F209" s="53" t="str">
        <f t="shared" si="123"/>
        <v>% of population fully vaccinated</v>
      </c>
      <c r="G209" s="53" t="str">
        <f t="shared" si="123"/>
        <v>Total administered</v>
      </c>
      <c r="I209" s="53" t="s">
        <v>305</v>
      </c>
      <c r="J209" s="53" t="s">
        <v>2</v>
      </c>
      <c r="K209" s="53" t="s">
        <v>302</v>
      </c>
      <c r="L209" s="53" t="s">
        <v>306</v>
      </c>
      <c r="M209" s="53" t="s">
        <v>303</v>
      </c>
      <c r="N209" s="53" t="s">
        <v>307</v>
      </c>
      <c r="O209" s="53" t="s">
        <v>304</v>
      </c>
      <c r="Q209" s="53" t="s">
        <v>305</v>
      </c>
      <c r="R209" s="53" t="s">
        <v>302</v>
      </c>
      <c r="S209" s="53" t="s">
        <v>303</v>
      </c>
      <c r="T209" s="53" t="s">
        <v>304</v>
      </c>
      <c r="U209" s="53" t="s">
        <v>335</v>
      </c>
      <c r="V209" s="53" t="s">
        <v>336</v>
      </c>
      <c r="W209" s="53" t="s">
        <v>337</v>
      </c>
      <c r="Y209" s="49" t="s">
        <v>365</v>
      </c>
      <c r="Z209" s="64"/>
      <c r="AA209" s="47" t="str">
        <f t="shared" ref="AA209:AC228" si="124">I209</f>
        <v>Age group</v>
      </c>
      <c r="AB209" s="47" t="str">
        <f t="shared" si="124"/>
        <v>Population</v>
      </c>
      <c r="AC209" s="47" t="str">
        <f t="shared" si="124"/>
        <v>Dose 1</v>
      </c>
      <c r="AD209" s="47" t="str">
        <f t="shared" ref="AD209:AD228" si="125">M209</f>
        <v>Dose 2</v>
      </c>
      <c r="AE209" s="47" t="s">
        <v>334</v>
      </c>
      <c r="AF209" s="47" t="str">
        <f t="shared" ref="AF209:AG228" si="126">R209</f>
        <v>Dose 1</v>
      </c>
      <c r="AG209" s="47" t="str">
        <f t="shared" si="126"/>
        <v>Dose 2</v>
      </c>
    </row>
    <row r="210" spans="1:33" x14ac:dyDescent="0.35">
      <c r="A210" s="54" t="str">
        <f>I187</f>
        <v>00-11</v>
      </c>
      <c r="B210" s="55">
        <f>J187</f>
        <v>663783</v>
      </c>
      <c r="C210" s="55">
        <f t="shared" si="123"/>
        <v>0</v>
      </c>
      <c r="D210" s="55">
        <f t="shared" si="123"/>
        <v>0</v>
      </c>
      <c r="E210" s="55">
        <f t="shared" si="123"/>
        <v>0</v>
      </c>
      <c r="F210" s="55">
        <f t="shared" si="123"/>
        <v>0</v>
      </c>
      <c r="G210" s="55">
        <f t="shared" si="123"/>
        <v>0</v>
      </c>
      <c r="I210" s="54" t="s">
        <v>308</v>
      </c>
      <c r="J210" s="55">
        <v>663783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Q210" s="54" t="str">
        <f t="shared" ref="Q210:Q230" si="127">A210</f>
        <v>00-11</v>
      </c>
      <c r="R210" s="55">
        <f t="shared" ref="R210:R228" si="128">K210-C210</f>
        <v>0</v>
      </c>
      <c r="S210" s="55">
        <f t="shared" ref="S210:S230" si="129">M210-E210</f>
        <v>0</v>
      </c>
      <c r="T210" s="55">
        <f t="shared" ref="T210:T230" si="130">O210-G210</f>
        <v>0</v>
      </c>
      <c r="U210" s="58">
        <f t="shared" ref="U210:U230" si="131">R210/R$230</f>
        <v>0</v>
      </c>
      <c r="V210" s="55">
        <f>R210/$X210</f>
        <v>0</v>
      </c>
      <c r="W210" s="55">
        <f>S210/$X210</f>
        <v>0</v>
      </c>
      <c r="X210" s="35">
        <f>IF(DATEDIF(A208,I208,"D")&lt;1,1,DATEDIF(A208,I208,"D"))</f>
        <v>4</v>
      </c>
      <c r="Y210" s="51" t="s">
        <v>366</v>
      </c>
      <c r="Z210" s="2">
        <v>0.7</v>
      </c>
      <c r="AA210" s="47" t="str">
        <f t="shared" si="124"/>
        <v>00-11</v>
      </c>
      <c r="AB210" s="45">
        <f t="shared" si="124"/>
        <v>663783</v>
      </c>
      <c r="AC210" s="45">
        <f t="shared" si="124"/>
        <v>0</v>
      </c>
      <c r="AD210" s="45">
        <f t="shared" si="125"/>
        <v>0</v>
      </c>
      <c r="AE210" s="45">
        <f t="shared" ref="AE210:AE228" si="132">AC210-AD210</f>
        <v>0</v>
      </c>
      <c r="AF210" s="1">
        <f t="shared" si="126"/>
        <v>0</v>
      </c>
      <c r="AG210" s="1">
        <f t="shared" si="126"/>
        <v>0</v>
      </c>
    </row>
    <row r="211" spans="1:33" ht="14.5" customHeight="1" x14ac:dyDescent="0.35">
      <c r="A211" s="54" t="str">
        <f t="shared" ref="A211:G230" si="133">I188</f>
        <v>12-14</v>
      </c>
      <c r="B211" s="55">
        <f t="shared" si="133"/>
        <v>166087</v>
      </c>
      <c r="C211" s="60">
        <f t="shared" si="123"/>
        <v>85581</v>
      </c>
      <c r="D211" s="55">
        <f t="shared" si="123"/>
        <v>51.5</v>
      </c>
      <c r="E211" s="60">
        <f t="shared" si="123"/>
        <v>558</v>
      </c>
      <c r="F211" s="55">
        <f t="shared" si="123"/>
        <v>0.3</v>
      </c>
      <c r="G211" s="55">
        <f t="shared" si="123"/>
        <v>86139</v>
      </c>
      <c r="I211" s="59" t="s">
        <v>329</v>
      </c>
      <c r="J211" s="56">
        <v>166087</v>
      </c>
      <c r="K211" s="60">
        <v>89466</v>
      </c>
      <c r="L211" s="57">
        <v>53.9</v>
      </c>
      <c r="M211" s="60">
        <v>1554</v>
      </c>
      <c r="N211" s="57">
        <v>0.9</v>
      </c>
      <c r="O211" s="56">
        <v>91020</v>
      </c>
      <c r="Q211" s="59" t="str">
        <f t="shared" si="127"/>
        <v>12-14</v>
      </c>
      <c r="R211" s="60">
        <f t="shared" si="128"/>
        <v>3885</v>
      </c>
      <c r="S211" s="60">
        <f t="shared" si="129"/>
        <v>996</v>
      </c>
      <c r="T211" s="60">
        <f t="shared" si="130"/>
        <v>4881</v>
      </c>
      <c r="U211" s="61">
        <f t="shared" si="131"/>
        <v>6.8497981204929739E-2</v>
      </c>
      <c r="V211" s="60">
        <f t="shared" ref="V211:W230" si="134">R211/$X211</f>
        <v>971.25</v>
      </c>
      <c r="W211" s="60">
        <f t="shared" si="134"/>
        <v>249</v>
      </c>
      <c r="X211" s="35">
        <f>X210</f>
        <v>4</v>
      </c>
      <c r="Y211" s="50">
        <f>C229/B229</f>
        <v>0.67239746142490131</v>
      </c>
      <c r="Z211" s="2">
        <f>Y211/Z210</f>
        <v>0.96056780203557335</v>
      </c>
      <c r="AA211" s="47" t="str">
        <f t="shared" si="124"/>
        <v>12-14</v>
      </c>
      <c r="AB211" s="45">
        <f t="shared" si="124"/>
        <v>166087</v>
      </c>
      <c r="AC211" s="45">
        <f t="shared" si="124"/>
        <v>89466</v>
      </c>
      <c r="AD211" s="45">
        <f t="shared" si="125"/>
        <v>1554</v>
      </c>
      <c r="AE211" s="45">
        <f t="shared" si="132"/>
        <v>87912</v>
      </c>
      <c r="AF211" s="1">
        <f t="shared" si="126"/>
        <v>3885</v>
      </c>
      <c r="AG211" s="1">
        <f t="shared" si="126"/>
        <v>996</v>
      </c>
    </row>
    <row r="212" spans="1:33" x14ac:dyDescent="0.35">
      <c r="A212" s="54" t="str">
        <f t="shared" si="133"/>
        <v>15-19</v>
      </c>
      <c r="B212" s="55">
        <f t="shared" si="133"/>
        <v>258656</v>
      </c>
      <c r="C212" s="60">
        <f t="shared" si="123"/>
        <v>146586</v>
      </c>
      <c r="D212" s="55">
        <f t="shared" si="123"/>
        <v>56.7</v>
      </c>
      <c r="E212" s="60">
        <f t="shared" si="123"/>
        <v>3755</v>
      </c>
      <c r="F212" s="55">
        <f t="shared" si="123"/>
        <v>1.5</v>
      </c>
      <c r="G212" s="55">
        <f t="shared" si="123"/>
        <v>150341</v>
      </c>
      <c r="I212" s="54" t="s">
        <v>309</v>
      </c>
      <c r="J212" s="55">
        <v>258656</v>
      </c>
      <c r="K212" s="60">
        <v>151395</v>
      </c>
      <c r="L212" s="54">
        <v>58.5</v>
      </c>
      <c r="M212" s="60">
        <v>6689</v>
      </c>
      <c r="N212" s="54">
        <v>2.6</v>
      </c>
      <c r="O212" s="55">
        <v>158084</v>
      </c>
      <c r="Q212" s="54" t="str">
        <f t="shared" si="127"/>
        <v>15-19</v>
      </c>
      <c r="R212" s="60">
        <f t="shared" si="128"/>
        <v>4809</v>
      </c>
      <c r="S212" s="60">
        <f t="shared" si="129"/>
        <v>2934</v>
      </c>
      <c r="T212" s="60">
        <f t="shared" si="130"/>
        <v>7743</v>
      </c>
      <c r="U212" s="61">
        <f t="shared" si="131"/>
        <v>8.4789392950967088E-2</v>
      </c>
      <c r="V212" s="60">
        <f t="shared" si="134"/>
        <v>1202.25</v>
      </c>
      <c r="W212" s="60">
        <f t="shared" si="134"/>
        <v>733.5</v>
      </c>
      <c r="X212" s="35">
        <f t="shared" ref="X212:X230" si="135">X211</f>
        <v>4</v>
      </c>
      <c r="Y212" s="52" t="s">
        <v>367</v>
      </c>
      <c r="Z212" s="2">
        <v>0.7</v>
      </c>
      <c r="AA212" s="47" t="str">
        <f t="shared" si="124"/>
        <v>15-19</v>
      </c>
      <c r="AB212" s="45">
        <f t="shared" si="124"/>
        <v>258656</v>
      </c>
      <c r="AC212" s="45">
        <f t="shared" si="124"/>
        <v>151395</v>
      </c>
      <c r="AD212" s="45">
        <f t="shared" si="125"/>
        <v>6689</v>
      </c>
      <c r="AE212" s="45">
        <f t="shared" si="132"/>
        <v>144706</v>
      </c>
      <c r="AF212" s="1">
        <f t="shared" si="126"/>
        <v>4809</v>
      </c>
      <c r="AG212" s="1">
        <f t="shared" si="126"/>
        <v>2934</v>
      </c>
    </row>
    <row r="213" spans="1:33" x14ac:dyDescent="0.35">
      <c r="A213" s="54" t="str">
        <f t="shared" si="133"/>
        <v>20-24</v>
      </c>
      <c r="B213" s="55">
        <f t="shared" si="133"/>
        <v>276991</v>
      </c>
      <c r="C213" s="55">
        <f t="shared" si="123"/>
        <v>150150</v>
      </c>
      <c r="D213" s="55">
        <f t="shared" si="123"/>
        <v>54.2</v>
      </c>
      <c r="E213" s="55">
        <f t="shared" si="123"/>
        <v>10747</v>
      </c>
      <c r="F213" s="55">
        <f t="shared" si="123"/>
        <v>3.9</v>
      </c>
      <c r="G213" s="55">
        <f t="shared" si="123"/>
        <v>160897</v>
      </c>
      <c r="I213" s="57" t="s">
        <v>310</v>
      </c>
      <c r="J213" s="56">
        <v>276991</v>
      </c>
      <c r="K213" s="56">
        <v>154842</v>
      </c>
      <c r="L213" s="57">
        <v>55.9</v>
      </c>
      <c r="M213" s="56">
        <v>15333</v>
      </c>
      <c r="N213" s="57">
        <v>5.5</v>
      </c>
      <c r="O213" s="56">
        <v>170175</v>
      </c>
      <c r="Q213" s="57" t="str">
        <f t="shared" si="127"/>
        <v>20-24</v>
      </c>
      <c r="R213" s="56">
        <f t="shared" si="128"/>
        <v>4692</v>
      </c>
      <c r="S213" s="56">
        <f t="shared" si="129"/>
        <v>4586</v>
      </c>
      <c r="T213" s="56">
        <f t="shared" si="130"/>
        <v>9278</v>
      </c>
      <c r="U213" s="62">
        <f t="shared" si="131"/>
        <v>8.2726519385722092E-2</v>
      </c>
      <c r="V213" s="55">
        <f t="shared" si="134"/>
        <v>1173</v>
      </c>
      <c r="W213" s="55">
        <f t="shared" si="134"/>
        <v>1146.5</v>
      </c>
      <c r="X213" s="35">
        <f t="shared" si="135"/>
        <v>4</v>
      </c>
      <c r="Y213" s="50">
        <f>E229/B229</f>
        <v>0.15712135460720908</v>
      </c>
      <c r="Z213" s="2">
        <f>Y213/Z212</f>
        <v>0.22445907801029871</v>
      </c>
      <c r="AA213" s="47" t="str">
        <f t="shared" si="124"/>
        <v>20-24</v>
      </c>
      <c r="AB213" s="45">
        <f t="shared" si="124"/>
        <v>276991</v>
      </c>
      <c r="AC213" s="45">
        <f t="shared" si="124"/>
        <v>154842</v>
      </c>
      <c r="AD213" s="45">
        <f t="shared" si="125"/>
        <v>15333</v>
      </c>
      <c r="AE213" s="45">
        <f t="shared" si="132"/>
        <v>139509</v>
      </c>
      <c r="AF213" s="1">
        <f t="shared" si="126"/>
        <v>4692</v>
      </c>
      <c r="AG213" s="1">
        <f t="shared" si="126"/>
        <v>4586</v>
      </c>
    </row>
    <row r="214" spans="1:33" x14ac:dyDescent="0.35">
      <c r="A214" s="54" t="str">
        <f t="shared" si="133"/>
        <v>25-29</v>
      </c>
      <c r="B214" s="55">
        <f t="shared" si="133"/>
        <v>310735</v>
      </c>
      <c r="C214" s="55">
        <f t="shared" si="123"/>
        <v>166377</v>
      </c>
      <c r="D214" s="55">
        <f t="shared" si="123"/>
        <v>53.5</v>
      </c>
      <c r="E214" s="55">
        <f t="shared" si="123"/>
        <v>17211</v>
      </c>
      <c r="F214" s="55">
        <f t="shared" si="123"/>
        <v>5.5</v>
      </c>
      <c r="G214" s="55">
        <f t="shared" si="123"/>
        <v>183588</v>
      </c>
      <c r="I214" s="54" t="s">
        <v>311</v>
      </c>
      <c r="J214" s="55">
        <v>310735</v>
      </c>
      <c r="K214" s="55">
        <v>171269</v>
      </c>
      <c r="L214" s="54">
        <v>55.1</v>
      </c>
      <c r="M214" s="55">
        <v>23233</v>
      </c>
      <c r="N214" s="54">
        <v>7.5</v>
      </c>
      <c r="O214" s="55">
        <v>194502</v>
      </c>
      <c r="Q214" s="54" t="str">
        <f t="shared" si="127"/>
        <v>25-29</v>
      </c>
      <c r="R214" s="55">
        <f t="shared" si="128"/>
        <v>4892</v>
      </c>
      <c r="S214" s="55">
        <f t="shared" si="129"/>
        <v>6022</v>
      </c>
      <c r="T214" s="55">
        <f t="shared" si="130"/>
        <v>10914</v>
      </c>
      <c r="U214" s="58">
        <f t="shared" si="131"/>
        <v>8.6252798984431472E-2</v>
      </c>
      <c r="V214" s="55">
        <f t="shared" si="134"/>
        <v>1223</v>
      </c>
      <c r="W214" s="55">
        <f t="shared" si="134"/>
        <v>1505.5</v>
      </c>
      <c r="X214" s="35">
        <f t="shared" si="135"/>
        <v>4</v>
      </c>
      <c r="Y214" s="49" t="s">
        <v>363</v>
      </c>
      <c r="AA214" s="47" t="str">
        <f t="shared" si="124"/>
        <v>25-29</v>
      </c>
      <c r="AB214" s="45">
        <f t="shared" si="124"/>
        <v>310735</v>
      </c>
      <c r="AC214" s="45">
        <f t="shared" si="124"/>
        <v>171269</v>
      </c>
      <c r="AD214" s="45">
        <f t="shared" si="125"/>
        <v>23233</v>
      </c>
      <c r="AE214" s="45">
        <f t="shared" si="132"/>
        <v>148036</v>
      </c>
      <c r="AF214" s="1">
        <f t="shared" si="126"/>
        <v>4892</v>
      </c>
      <c r="AG214" s="1">
        <f t="shared" si="126"/>
        <v>6022</v>
      </c>
    </row>
    <row r="215" spans="1:33" x14ac:dyDescent="0.35">
      <c r="A215" s="54" t="str">
        <f t="shared" si="133"/>
        <v>30-34</v>
      </c>
      <c r="B215" s="55">
        <f t="shared" si="133"/>
        <v>356322</v>
      </c>
      <c r="C215" s="55">
        <f t="shared" si="123"/>
        <v>201153</v>
      </c>
      <c r="D215" s="55">
        <f t="shared" si="123"/>
        <v>56.5</v>
      </c>
      <c r="E215" s="55">
        <f t="shared" si="123"/>
        <v>22756</v>
      </c>
      <c r="F215" s="55">
        <f t="shared" si="123"/>
        <v>6.4</v>
      </c>
      <c r="G215" s="55">
        <f t="shared" si="123"/>
        <v>223909</v>
      </c>
      <c r="I215" s="57" t="s">
        <v>312</v>
      </c>
      <c r="J215" s="56">
        <v>356322</v>
      </c>
      <c r="K215" s="56">
        <v>206203</v>
      </c>
      <c r="L215" s="57">
        <v>57.9</v>
      </c>
      <c r="M215" s="56">
        <v>31021</v>
      </c>
      <c r="N215" s="57">
        <v>8.6999999999999993</v>
      </c>
      <c r="O215" s="56">
        <v>237224</v>
      </c>
      <c r="Q215" s="57" t="str">
        <f t="shared" si="127"/>
        <v>30-34</v>
      </c>
      <c r="R215" s="56">
        <f t="shared" si="128"/>
        <v>5050</v>
      </c>
      <c r="S215" s="56">
        <f t="shared" si="129"/>
        <v>8265</v>
      </c>
      <c r="T215" s="56">
        <f t="shared" si="130"/>
        <v>13315</v>
      </c>
      <c r="U215" s="62">
        <f t="shared" si="131"/>
        <v>8.9038559867411882E-2</v>
      </c>
      <c r="V215" s="55">
        <f t="shared" si="134"/>
        <v>1262.5</v>
      </c>
      <c r="W215" s="55">
        <f t="shared" si="134"/>
        <v>2066.25</v>
      </c>
      <c r="X215" s="35">
        <f t="shared" si="135"/>
        <v>4</v>
      </c>
      <c r="Y215" s="51" t="s">
        <v>366</v>
      </c>
      <c r="Z215" s="2">
        <v>0.7</v>
      </c>
      <c r="AA215" s="47" t="str">
        <f t="shared" si="124"/>
        <v>30-34</v>
      </c>
      <c r="AB215" s="45">
        <f t="shared" si="124"/>
        <v>356322</v>
      </c>
      <c r="AC215" s="45">
        <f t="shared" si="124"/>
        <v>206203</v>
      </c>
      <c r="AD215" s="45">
        <f t="shared" si="125"/>
        <v>31021</v>
      </c>
      <c r="AE215" s="45">
        <f t="shared" si="132"/>
        <v>175182</v>
      </c>
      <c r="AF215" s="1">
        <f t="shared" si="126"/>
        <v>5050</v>
      </c>
      <c r="AG215" s="1">
        <f t="shared" si="126"/>
        <v>8265</v>
      </c>
    </row>
    <row r="216" spans="1:33" x14ac:dyDescent="0.35">
      <c r="A216" s="54" t="str">
        <f t="shared" si="133"/>
        <v>35-39</v>
      </c>
      <c r="B216" s="55">
        <f t="shared" si="133"/>
        <v>366699</v>
      </c>
      <c r="C216" s="55">
        <f t="shared" si="123"/>
        <v>219391</v>
      </c>
      <c r="D216" s="55">
        <f t="shared" si="123"/>
        <v>59.8</v>
      </c>
      <c r="E216" s="55">
        <f t="shared" si="123"/>
        <v>25736</v>
      </c>
      <c r="F216" s="55">
        <f t="shared" si="123"/>
        <v>7</v>
      </c>
      <c r="G216" s="55">
        <f t="shared" si="123"/>
        <v>245127</v>
      </c>
      <c r="I216" s="54" t="s">
        <v>313</v>
      </c>
      <c r="J216" s="55">
        <v>366699</v>
      </c>
      <c r="K216" s="55">
        <v>224491</v>
      </c>
      <c r="L216" s="54">
        <v>61.2</v>
      </c>
      <c r="M216" s="55">
        <v>35627</v>
      </c>
      <c r="N216" s="54">
        <v>9.6999999999999993</v>
      </c>
      <c r="O216" s="55">
        <v>260118</v>
      </c>
      <c r="Q216" s="54" t="str">
        <f t="shared" si="127"/>
        <v>35-39</v>
      </c>
      <c r="R216" s="55">
        <f t="shared" si="128"/>
        <v>5100</v>
      </c>
      <c r="S216" s="55">
        <f t="shared" si="129"/>
        <v>9891</v>
      </c>
      <c r="T216" s="55">
        <f t="shared" si="130"/>
        <v>14991</v>
      </c>
      <c r="U216" s="58">
        <f t="shared" si="131"/>
        <v>8.9920129767089227E-2</v>
      </c>
      <c r="V216" s="55">
        <f t="shared" si="134"/>
        <v>1275</v>
      </c>
      <c r="W216" s="55">
        <f t="shared" si="134"/>
        <v>2472.75</v>
      </c>
      <c r="X216" s="35">
        <f t="shared" si="135"/>
        <v>4</v>
      </c>
      <c r="Y216" s="50">
        <f>C230/B230</f>
        <v>0.5725626045291472</v>
      </c>
      <c r="Z216" s="2">
        <f>Y216/Z215</f>
        <v>0.81794657789878178</v>
      </c>
      <c r="AA216" s="47" t="str">
        <f t="shared" si="124"/>
        <v>35-39</v>
      </c>
      <c r="AB216" s="45">
        <f t="shared" si="124"/>
        <v>366699</v>
      </c>
      <c r="AC216" s="45">
        <f t="shared" si="124"/>
        <v>224491</v>
      </c>
      <c r="AD216" s="45">
        <f t="shared" si="125"/>
        <v>35627</v>
      </c>
      <c r="AE216" s="45">
        <f t="shared" si="132"/>
        <v>188864</v>
      </c>
      <c r="AF216" s="1">
        <f t="shared" si="126"/>
        <v>5100</v>
      </c>
      <c r="AG216" s="1">
        <f t="shared" si="126"/>
        <v>9891</v>
      </c>
    </row>
    <row r="217" spans="1:33" x14ac:dyDescent="0.35">
      <c r="A217" s="54" t="str">
        <f t="shared" si="133"/>
        <v>40-44</v>
      </c>
      <c r="B217" s="55">
        <f t="shared" si="133"/>
        <v>325544</v>
      </c>
      <c r="C217" s="55">
        <f t="shared" si="123"/>
        <v>209642</v>
      </c>
      <c r="D217" s="55">
        <f t="shared" si="123"/>
        <v>64.400000000000006</v>
      </c>
      <c r="E217" s="55">
        <f t="shared" si="123"/>
        <v>24493</v>
      </c>
      <c r="F217" s="55">
        <f t="shared" si="123"/>
        <v>7.5</v>
      </c>
      <c r="G217" s="55">
        <f t="shared" si="123"/>
        <v>234135</v>
      </c>
      <c r="I217" s="57" t="s">
        <v>314</v>
      </c>
      <c r="J217" s="56">
        <v>325544</v>
      </c>
      <c r="K217" s="56">
        <v>213706</v>
      </c>
      <c r="L217" s="57">
        <v>65.599999999999994</v>
      </c>
      <c r="M217" s="56">
        <v>36180</v>
      </c>
      <c r="N217" s="57">
        <v>11.1</v>
      </c>
      <c r="O217" s="56">
        <v>249886</v>
      </c>
      <c r="Q217" s="57" t="str">
        <f t="shared" si="127"/>
        <v>40-44</v>
      </c>
      <c r="R217" s="56">
        <f t="shared" si="128"/>
        <v>4064</v>
      </c>
      <c r="S217" s="56">
        <f t="shared" si="129"/>
        <v>11687</v>
      </c>
      <c r="T217" s="56">
        <f t="shared" si="130"/>
        <v>15751</v>
      </c>
      <c r="U217" s="62">
        <f t="shared" si="131"/>
        <v>7.1654001445774634E-2</v>
      </c>
      <c r="V217" s="55">
        <f t="shared" si="134"/>
        <v>1016</v>
      </c>
      <c r="W217" s="55">
        <f t="shared" si="134"/>
        <v>2921.75</v>
      </c>
      <c r="X217" s="35">
        <f t="shared" si="135"/>
        <v>4</v>
      </c>
      <c r="Y217" s="52" t="s">
        <v>367</v>
      </c>
      <c r="Z217" s="2">
        <v>0.7</v>
      </c>
      <c r="AA217" s="47" t="str">
        <f t="shared" si="124"/>
        <v>40-44</v>
      </c>
      <c r="AB217" s="45">
        <f t="shared" si="124"/>
        <v>325544</v>
      </c>
      <c r="AC217" s="45">
        <f t="shared" si="124"/>
        <v>213706</v>
      </c>
      <c r="AD217" s="45">
        <f t="shared" si="125"/>
        <v>36180</v>
      </c>
      <c r="AE217" s="45">
        <f t="shared" si="132"/>
        <v>177526</v>
      </c>
      <c r="AF217" s="1">
        <f t="shared" si="126"/>
        <v>4064</v>
      </c>
      <c r="AG217" s="1">
        <f t="shared" si="126"/>
        <v>11687</v>
      </c>
    </row>
    <row r="218" spans="1:33" x14ac:dyDescent="0.35">
      <c r="A218" s="54" t="str">
        <f t="shared" si="133"/>
        <v>45-49</v>
      </c>
      <c r="B218" s="55">
        <f t="shared" si="133"/>
        <v>291312</v>
      </c>
      <c r="C218" s="55">
        <f t="shared" si="123"/>
        <v>197834</v>
      </c>
      <c r="D218" s="55">
        <f t="shared" si="123"/>
        <v>67.900000000000006</v>
      </c>
      <c r="E218" s="55">
        <f t="shared" si="123"/>
        <v>24121</v>
      </c>
      <c r="F218" s="55">
        <f t="shared" si="123"/>
        <v>8.3000000000000007</v>
      </c>
      <c r="G218" s="55">
        <f t="shared" si="123"/>
        <v>221955</v>
      </c>
      <c r="I218" s="54" t="s">
        <v>315</v>
      </c>
      <c r="J218" s="55">
        <v>291312</v>
      </c>
      <c r="K218" s="55">
        <v>201359</v>
      </c>
      <c r="L218" s="54">
        <v>69.099999999999994</v>
      </c>
      <c r="M218" s="55">
        <v>36146</v>
      </c>
      <c r="N218" s="54">
        <v>12.4</v>
      </c>
      <c r="O218" s="55">
        <v>237505</v>
      </c>
      <c r="Q218" s="54" t="str">
        <f t="shared" si="127"/>
        <v>45-49</v>
      </c>
      <c r="R218" s="55">
        <f t="shared" si="128"/>
        <v>3525</v>
      </c>
      <c r="S218" s="55">
        <f t="shared" si="129"/>
        <v>12025</v>
      </c>
      <c r="T218" s="55">
        <f t="shared" si="130"/>
        <v>15550</v>
      </c>
      <c r="U218" s="58">
        <f t="shared" si="131"/>
        <v>6.2150677927252852E-2</v>
      </c>
      <c r="V218" s="55">
        <f t="shared" si="134"/>
        <v>881.25</v>
      </c>
      <c r="W218" s="55">
        <f t="shared" si="134"/>
        <v>3006.25</v>
      </c>
      <c r="X218" s="35">
        <f t="shared" si="135"/>
        <v>4</v>
      </c>
      <c r="Y218" s="50">
        <f>E230/B230</f>
        <v>0.13379261104051476</v>
      </c>
      <c r="Z218" s="2">
        <f>Y218/Z217</f>
        <v>0.19113230148644966</v>
      </c>
      <c r="AA218" s="47" t="str">
        <f t="shared" si="124"/>
        <v>45-49</v>
      </c>
      <c r="AB218" s="45">
        <f t="shared" si="124"/>
        <v>291312</v>
      </c>
      <c r="AC218" s="45">
        <f t="shared" si="124"/>
        <v>201359</v>
      </c>
      <c r="AD218" s="45">
        <f t="shared" si="125"/>
        <v>36146</v>
      </c>
      <c r="AE218" s="45">
        <f t="shared" si="132"/>
        <v>165213</v>
      </c>
      <c r="AF218" s="1">
        <f t="shared" si="126"/>
        <v>3525</v>
      </c>
      <c r="AG218" s="1">
        <f t="shared" si="126"/>
        <v>12025</v>
      </c>
    </row>
    <row r="219" spans="1:33" x14ac:dyDescent="0.35">
      <c r="A219" s="54" t="str">
        <f t="shared" si="133"/>
        <v>50-54</v>
      </c>
      <c r="B219" s="55">
        <f t="shared" si="133"/>
        <v>262948</v>
      </c>
      <c r="C219" s="55">
        <f t="shared" si="123"/>
        <v>193128</v>
      </c>
      <c r="D219" s="55">
        <f t="shared" si="123"/>
        <v>73.400000000000006</v>
      </c>
      <c r="E219" s="55">
        <f t="shared" si="123"/>
        <v>25485</v>
      </c>
      <c r="F219" s="55">
        <f t="shared" si="123"/>
        <v>9.6999999999999993</v>
      </c>
      <c r="G219" s="55">
        <f t="shared" si="123"/>
        <v>218613</v>
      </c>
      <c r="I219" s="57" t="s">
        <v>316</v>
      </c>
      <c r="J219" s="56">
        <v>262948</v>
      </c>
      <c r="K219" s="56">
        <v>195910</v>
      </c>
      <c r="L219" s="57">
        <v>74.5</v>
      </c>
      <c r="M219" s="56">
        <v>38641</v>
      </c>
      <c r="N219" s="57">
        <v>14.7</v>
      </c>
      <c r="O219" s="56">
        <v>234551</v>
      </c>
      <c r="Q219" s="57" t="str">
        <f t="shared" si="127"/>
        <v>50-54</v>
      </c>
      <c r="R219" s="56">
        <f t="shared" si="128"/>
        <v>2782</v>
      </c>
      <c r="S219" s="56">
        <f t="shared" si="129"/>
        <v>13156</v>
      </c>
      <c r="T219" s="56">
        <f t="shared" si="130"/>
        <v>15938</v>
      </c>
      <c r="U219" s="62">
        <f t="shared" si="131"/>
        <v>4.9050549218047496E-2</v>
      </c>
      <c r="V219" s="55">
        <f t="shared" si="134"/>
        <v>695.5</v>
      </c>
      <c r="W219" s="55">
        <f t="shared" si="134"/>
        <v>3289</v>
      </c>
      <c r="X219" s="35">
        <f t="shared" si="135"/>
        <v>4</v>
      </c>
      <c r="Z219" s="36"/>
      <c r="AA219" s="47" t="str">
        <f t="shared" si="124"/>
        <v>50-54</v>
      </c>
      <c r="AB219" s="45">
        <f t="shared" si="124"/>
        <v>262948</v>
      </c>
      <c r="AC219" s="45">
        <f t="shared" si="124"/>
        <v>195910</v>
      </c>
      <c r="AD219" s="45">
        <f t="shared" si="125"/>
        <v>38641</v>
      </c>
      <c r="AE219" s="45">
        <f t="shared" si="132"/>
        <v>157269</v>
      </c>
      <c r="AF219" s="1">
        <f t="shared" si="126"/>
        <v>2782</v>
      </c>
      <c r="AG219" s="1">
        <f t="shared" si="126"/>
        <v>13156</v>
      </c>
    </row>
    <row r="220" spans="1:33" x14ac:dyDescent="0.35">
      <c r="A220" s="54" t="str">
        <f t="shared" si="133"/>
        <v>55-59</v>
      </c>
      <c r="B220" s="55">
        <f t="shared" si="133"/>
        <v>285387</v>
      </c>
      <c r="C220" s="55">
        <f t="shared" si="123"/>
        <v>210840</v>
      </c>
      <c r="D220" s="55">
        <f t="shared" si="123"/>
        <v>73.900000000000006</v>
      </c>
      <c r="E220" s="55">
        <f t="shared" si="123"/>
        <v>33149</v>
      </c>
      <c r="F220" s="55">
        <f t="shared" si="123"/>
        <v>11.6</v>
      </c>
      <c r="G220" s="55">
        <f t="shared" si="123"/>
        <v>243989</v>
      </c>
      <c r="I220" s="54" t="s">
        <v>317</v>
      </c>
      <c r="J220" s="55">
        <v>285387</v>
      </c>
      <c r="K220" s="55">
        <v>213318</v>
      </c>
      <c r="L220" s="54">
        <v>74.7</v>
      </c>
      <c r="M220" s="55">
        <v>52757</v>
      </c>
      <c r="N220" s="54">
        <v>18.5</v>
      </c>
      <c r="O220" s="55">
        <v>266075</v>
      </c>
      <c r="Q220" s="54" t="str">
        <f t="shared" si="127"/>
        <v>55-59</v>
      </c>
      <c r="R220" s="55">
        <f t="shared" si="128"/>
        <v>2478</v>
      </c>
      <c r="S220" s="55">
        <f t="shared" si="129"/>
        <v>19608</v>
      </c>
      <c r="T220" s="55">
        <f t="shared" si="130"/>
        <v>22086</v>
      </c>
      <c r="U220" s="58">
        <f t="shared" si="131"/>
        <v>4.3690604228009237E-2</v>
      </c>
      <c r="V220" s="55">
        <f t="shared" si="134"/>
        <v>619.5</v>
      </c>
      <c r="W220" s="55">
        <f t="shared" si="134"/>
        <v>4902</v>
      </c>
      <c r="X220" s="35">
        <f t="shared" si="135"/>
        <v>4</v>
      </c>
      <c r="Y220" s="65">
        <f>I208</f>
        <v>44359</v>
      </c>
      <c r="Z220" s="36"/>
      <c r="AA220" s="47" t="str">
        <f t="shared" si="124"/>
        <v>55-59</v>
      </c>
      <c r="AB220" s="45">
        <f t="shared" si="124"/>
        <v>285387</v>
      </c>
      <c r="AC220" s="45">
        <f t="shared" si="124"/>
        <v>213318</v>
      </c>
      <c r="AD220" s="45">
        <f t="shared" si="125"/>
        <v>52757</v>
      </c>
      <c r="AE220" s="45">
        <f t="shared" si="132"/>
        <v>160561</v>
      </c>
      <c r="AF220" s="1">
        <f t="shared" si="126"/>
        <v>2478</v>
      </c>
      <c r="AG220" s="1">
        <f t="shared" si="126"/>
        <v>19608</v>
      </c>
    </row>
    <row r="221" spans="1:33" x14ac:dyDescent="0.35">
      <c r="A221" s="54" t="str">
        <f t="shared" si="133"/>
        <v>60-64</v>
      </c>
      <c r="B221" s="55">
        <f t="shared" si="133"/>
        <v>271707</v>
      </c>
      <c r="C221" s="55">
        <f t="shared" si="123"/>
        <v>213167</v>
      </c>
      <c r="D221" s="55">
        <f t="shared" si="123"/>
        <v>78.5</v>
      </c>
      <c r="E221" s="55">
        <f t="shared" si="123"/>
        <v>59975</v>
      </c>
      <c r="F221" s="55">
        <f t="shared" si="123"/>
        <v>22.1</v>
      </c>
      <c r="G221" s="55">
        <f t="shared" si="123"/>
        <v>273142</v>
      </c>
      <c r="I221" s="57" t="s">
        <v>318</v>
      </c>
      <c r="J221" s="56">
        <v>271707</v>
      </c>
      <c r="K221" s="56">
        <v>215193</v>
      </c>
      <c r="L221" s="57">
        <v>79.2</v>
      </c>
      <c r="M221" s="56">
        <v>87849</v>
      </c>
      <c r="N221" s="57">
        <v>32.299999999999997</v>
      </c>
      <c r="O221" s="56">
        <v>303042</v>
      </c>
      <c r="Q221" s="57" t="str">
        <f t="shared" si="127"/>
        <v>60-64</v>
      </c>
      <c r="R221" s="56">
        <f t="shared" si="128"/>
        <v>2026</v>
      </c>
      <c r="S221" s="56">
        <f t="shared" si="129"/>
        <v>27874</v>
      </c>
      <c r="T221" s="56">
        <f t="shared" si="130"/>
        <v>29900</v>
      </c>
      <c r="U221" s="62">
        <f t="shared" si="131"/>
        <v>3.5721212334926034E-2</v>
      </c>
      <c r="V221" s="55">
        <f t="shared" si="134"/>
        <v>506.5</v>
      </c>
      <c r="W221" s="55">
        <f t="shared" si="134"/>
        <v>6968.5</v>
      </c>
      <c r="X221" s="35">
        <f t="shared" si="135"/>
        <v>4</v>
      </c>
      <c r="Y221" s="49" t="s">
        <v>365</v>
      </c>
      <c r="Z221" s="36"/>
      <c r="AA221" s="47" t="str">
        <f t="shared" si="124"/>
        <v>60-64</v>
      </c>
      <c r="AB221" s="45">
        <f t="shared" si="124"/>
        <v>271707</v>
      </c>
      <c r="AC221" s="45">
        <f t="shared" si="124"/>
        <v>215193</v>
      </c>
      <c r="AD221" s="45">
        <f t="shared" si="125"/>
        <v>87849</v>
      </c>
      <c r="AE221" s="45">
        <f t="shared" si="132"/>
        <v>127344</v>
      </c>
      <c r="AF221" s="1">
        <f t="shared" si="126"/>
        <v>2026</v>
      </c>
      <c r="AG221" s="1">
        <f t="shared" si="126"/>
        <v>27874</v>
      </c>
    </row>
    <row r="222" spans="1:33" x14ac:dyDescent="0.35">
      <c r="A222" s="54" t="str">
        <f t="shared" si="133"/>
        <v>65-69</v>
      </c>
      <c r="B222" s="55">
        <f t="shared" si="133"/>
        <v>217596</v>
      </c>
      <c r="C222" s="55">
        <f t="shared" si="123"/>
        <v>181621</v>
      </c>
      <c r="D222" s="55">
        <f t="shared" si="123"/>
        <v>83.5</v>
      </c>
      <c r="E222" s="55">
        <f t="shared" si="123"/>
        <v>75157</v>
      </c>
      <c r="F222" s="55">
        <f t="shared" si="123"/>
        <v>34.5</v>
      </c>
      <c r="G222" s="55">
        <f t="shared" si="123"/>
        <v>256778</v>
      </c>
      <c r="I222" s="54" t="s">
        <v>319</v>
      </c>
      <c r="J222" s="55">
        <v>217596</v>
      </c>
      <c r="K222" s="55">
        <v>182832</v>
      </c>
      <c r="L222" s="54">
        <v>84</v>
      </c>
      <c r="M222" s="55">
        <v>99691</v>
      </c>
      <c r="N222" s="54">
        <v>45.8</v>
      </c>
      <c r="O222" s="55">
        <v>282523</v>
      </c>
      <c r="Q222" s="54" t="str">
        <f t="shared" si="127"/>
        <v>65-69</v>
      </c>
      <c r="R222" s="55">
        <f t="shared" si="128"/>
        <v>1211</v>
      </c>
      <c r="S222" s="55">
        <f t="shared" si="129"/>
        <v>24534</v>
      </c>
      <c r="T222" s="55">
        <f t="shared" si="130"/>
        <v>25745</v>
      </c>
      <c r="U222" s="58">
        <f t="shared" si="131"/>
        <v>2.1351622970185304E-2</v>
      </c>
      <c r="V222" s="55">
        <f t="shared" si="134"/>
        <v>302.75</v>
      </c>
      <c r="W222" s="55">
        <f t="shared" si="134"/>
        <v>6133.5</v>
      </c>
      <c r="X222" s="35">
        <f t="shared" si="135"/>
        <v>4</v>
      </c>
      <c r="Y222" s="51" t="s">
        <v>366</v>
      </c>
      <c r="Z222" s="2">
        <v>0.7</v>
      </c>
      <c r="AA222" s="47" t="str">
        <f t="shared" si="124"/>
        <v>65-69</v>
      </c>
      <c r="AB222" s="45">
        <f t="shared" si="124"/>
        <v>217596</v>
      </c>
      <c r="AC222" s="45">
        <f t="shared" si="124"/>
        <v>182832</v>
      </c>
      <c r="AD222" s="45">
        <f t="shared" si="125"/>
        <v>99691</v>
      </c>
      <c r="AE222" s="45">
        <f t="shared" si="132"/>
        <v>83141</v>
      </c>
      <c r="AF222" s="1">
        <f t="shared" si="126"/>
        <v>1211</v>
      </c>
      <c r="AG222" s="1">
        <f t="shared" si="126"/>
        <v>24534</v>
      </c>
    </row>
    <row r="223" spans="1:33" x14ac:dyDescent="0.35">
      <c r="A223" s="54" t="str">
        <f t="shared" si="133"/>
        <v>70-74</v>
      </c>
      <c r="B223" s="55">
        <f t="shared" si="133"/>
        <v>166506</v>
      </c>
      <c r="C223" s="55">
        <f t="shared" si="123"/>
        <v>140481</v>
      </c>
      <c r="D223" s="55">
        <f t="shared" si="123"/>
        <v>84.4</v>
      </c>
      <c r="E223" s="55">
        <f t="shared" si="123"/>
        <v>75160</v>
      </c>
      <c r="F223" s="55">
        <f t="shared" si="123"/>
        <v>45.1</v>
      </c>
      <c r="G223" s="55">
        <f t="shared" si="123"/>
        <v>215641</v>
      </c>
      <c r="I223" s="57" t="s">
        <v>320</v>
      </c>
      <c r="J223" s="56">
        <v>166506</v>
      </c>
      <c r="K223" s="56">
        <v>141268</v>
      </c>
      <c r="L223" s="57">
        <v>84.8</v>
      </c>
      <c r="M223" s="56">
        <v>94062</v>
      </c>
      <c r="N223" s="57">
        <v>56.5</v>
      </c>
      <c r="O223" s="56">
        <v>235330</v>
      </c>
      <c r="Q223" s="57" t="str">
        <f t="shared" si="127"/>
        <v>70-74</v>
      </c>
      <c r="R223" s="56">
        <f t="shared" si="128"/>
        <v>787</v>
      </c>
      <c r="S223" s="56">
        <f t="shared" si="129"/>
        <v>18902</v>
      </c>
      <c r="T223" s="56">
        <f t="shared" si="130"/>
        <v>19689</v>
      </c>
      <c r="U223" s="62">
        <f t="shared" si="131"/>
        <v>1.3875910220921417E-2</v>
      </c>
      <c r="V223" s="55">
        <f t="shared" si="134"/>
        <v>196.75</v>
      </c>
      <c r="W223" s="55">
        <f t="shared" si="134"/>
        <v>4725.5</v>
      </c>
      <c r="X223" s="35">
        <f t="shared" si="135"/>
        <v>4</v>
      </c>
      <c r="Y223" s="50">
        <f>K229/J229</f>
        <v>0.69565078672955538</v>
      </c>
      <c r="Z223" s="2">
        <f>Y223/Z222</f>
        <v>0.99378683818507918</v>
      </c>
      <c r="AA223" s="48" t="str">
        <f t="shared" si="124"/>
        <v>70-74</v>
      </c>
      <c r="AB223" s="45">
        <f t="shared" si="124"/>
        <v>166506</v>
      </c>
      <c r="AC223" s="45">
        <f t="shared" si="124"/>
        <v>141268</v>
      </c>
      <c r="AD223" s="45">
        <f t="shared" si="125"/>
        <v>94062</v>
      </c>
      <c r="AE223" s="46">
        <f t="shared" si="132"/>
        <v>47206</v>
      </c>
      <c r="AF223" s="1">
        <f t="shared" si="126"/>
        <v>787</v>
      </c>
      <c r="AG223" s="1">
        <f t="shared" si="126"/>
        <v>18902</v>
      </c>
    </row>
    <row r="224" spans="1:33" x14ac:dyDescent="0.35">
      <c r="A224" s="54" t="str">
        <f t="shared" si="133"/>
        <v>75-79</v>
      </c>
      <c r="B224" s="55">
        <f t="shared" si="133"/>
        <v>107003</v>
      </c>
      <c r="C224" s="55">
        <f t="shared" si="123"/>
        <v>91480</v>
      </c>
      <c r="D224" s="55">
        <f t="shared" si="123"/>
        <v>85.5</v>
      </c>
      <c r="E224" s="55">
        <f t="shared" si="123"/>
        <v>79089</v>
      </c>
      <c r="F224" s="55">
        <f t="shared" si="123"/>
        <v>73.900000000000006</v>
      </c>
      <c r="G224" s="55">
        <f t="shared" si="123"/>
        <v>170569</v>
      </c>
      <c r="I224" s="54" t="s">
        <v>321</v>
      </c>
      <c r="J224" s="55">
        <v>107003</v>
      </c>
      <c r="K224" s="55">
        <v>91867</v>
      </c>
      <c r="L224" s="54">
        <v>85.9</v>
      </c>
      <c r="M224" s="55">
        <v>80964</v>
      </c>
      <c r="N224" s="54">
        <v>75.7</v>
      </c>
      <c r="O224" s="55">
        <v>172831</v>
      </c>
      <c r="Q224" s="54" t="str">
        <f t="shared" si="127"/>
        <v>75-79</v>
      </c>
      <c r="R224" s="55">
        <f t="shared" si="128"/>
        <v>387</v>
      </c>
      <c r="S224" s="55">
        <f t="shared" si="129"/>
        <v>1875</v>
      </c>
      <c r="T224" s="55">
        <f t="shared" si="130"/>
        <v>2262</v>
      </c>
      <c r="U224" s="58">
        <f t="shared" si="131"/>
        <v>6.8233510235026539E-3</v>
      </c>
      <c r="V224" s="55">
        <f t="shared" si="134"/>
        <v>96.75</v>
      </c>
      <c r="W224" s="55">
        <f t="shared" si="134"/>
        <v>468.75</v>
      </c>
      <c r="X224" s="35">
        <f t="shared" si="135"/>
        <v>4</v>
      </c>
      <c r="Y224" s="52" t="s">
        <v>367</v>
      </c>
      <c r="Z224" s="2">
        <v>0.7</v>
      </c>
      <c r="AA224" s="48" t="str">
        <f t="shared" si="124"/>
        <v>75-79</v>
      </c>
      <c r="AB224" s="45">
        <f t="shared" si="124"/>
        <v>107003</v>
      </c>
      <c r="AC224" s="45">
        <f t="shared" si="124"/>
        <v>91867</v>
      </c>
      <c r="AD224" s="45">
        <f t="shared" si="125"/>
        <v>80964</v>
      </c>
      <c r="AE224" s="46">
        <f t="shared" si="132"/>
        <v>10903</v>
      </c>
      <c r="AF224" s="1">
        <f t="shared" si="126"/>
        <v>387</v>
      </c>
      <c r="AG224" s="1">
        <f t="shared" si="126"/>
        <v>1875</v>
      </c>
    </row>
    <row r="225" spans="1:33" x14ac:dyDescent="0.35">
      <c r="A225" s="54" t="str">
        <f t="shared" si="133"/>
        <v>80-84</v>
      </c>
      <c r="B225" s="55">
        <f t="shared" si="133"/>
        <v>69877</v>
      </c>
      <c r="C225" s="55">
        <f t="shared" si="133"/>
        <v>60952</v>
      </c>
      <c r="D225" s="55">
        <f t="shared" si="133"/>
        <v>87.2</v>
      </c>
      <c r="E225" s="55">
        <f t="shared" si="133"/>
        <v>53604</v>
      </c>
      <c r="F225" s="55">
        <f t="shared" si="133"/>
        <v>76.7</v>
      </c>
      <c r="G225" s="55">
        <f t="shared" si="133"/>
        <v>114556</v>
      </c>
      <c r="I225" s="57" t="s">
        <v>322</v>
      </c>
      <c r="J225" s="56">
        <v>69877</v>
      </c>
      <c r="K225" s="56">
        <v>61142</v>
      </c>
      <c r="L225" s="57">
        <v>87.5</v>
      </c>
      <c r="M225" s="56">
        <v>54704</v>
      </c>
      <c r="N225" s="57">
        <v>78.3</v>
      </c>
      <c r="O225" s="56">
        <v>115846</v>
      </c>
      <c r="Q225" s="57" t="str">
        <f t="shared" si="127"/>
        <v>80-84</v>
      </c>
      <c r="R225" s="56">
        <f t="shared" si="128"/>
        <v>190</v>
      </c>
      <c r="S225" s="56">
        <f t="shared" si="129"/>
        <v>1100</v>
      </c>
      <c r="T225" s="56">
        <f t="shared" si="130"/>
        <v>1290</v>
      </c>
      <c r="U225" s="62">
        <f t="shared" si="131"/>
        <v>3.3499656187739126E-3</v>
      </c>
      <c r="V225" s="55">
        <f t="shared" si="134"/>
        <v>47.5</v>
      </c>
      <c r="W225" s="55">
        <f t="shared" si="134"/>
        <v>275</v>
      </c>
      <c r="X225" s="35">
        <f t="shared" si="135"/>
        <v>4</v>
      </c>
      <c r="Y225" s="50">
        <f>M229/J229</f>
        <v>0.20408333643522975</v>
      </c>
      <c r="Z225" s="2">
        <f>Y225/Z224</f>
        <v>0.29154762347889968</v>
      </c>
      <c r="AA225" s="48" t="str">
        <f t="shared" si="124"/>
        <v>80-84</v>
      </c>
      <c r="AB225" s="45">
        <f t="shared" si="124"/>
        <v>69877</v>
      </c>
      <c r="AC225" s="45">
        <f t="shared" si="124"/>
        <v>61142</v>
      </c>
      <c r="AD225" s="45">
        <f t="shared" si="125"/>
        <v>54704</v>
      </c>
      <c r="AE225" s="46">
        <f t="shared" si="132"/>
        <v>6438</v>
      </c>
      <c r="AF225" s="1">
        <f t="shared" si="126"/>
        <v>190</v>
      </c>
      <c r="AG225" s="1">
        <f t="shared" si="126"/>
        <v>1100</v>
      </c>
    </row>
    <row r="226" spans="1:33" x14ac:dyDescent="0.35">
      <c r="A226" s="54" t="str">
        <f t="shared" si="133"/>
        <v>85-89</v>
      </c>
      <c r="B226" s="55">
        <f t="shared" si="133"/>
        <v>44852</v>
      </c>
      <c r="C226" s="55">
        <f t="shared" si="133"/>
        <v>39068</v>
      </c>
      <c r="D226" s="55">
        <f t="shared" si="133"/>
        <v>87.1</v>
      </c>
      <c r="E226" s="55">
        <f t="shared" si="133"/>
        <v>34949</v>
      </c>
      <c r="F226" s="55">
        <f t="shared" si="133"/>
        <v>77.900000000000006</v>
      </c>
      <c r="G226" s="55">
        <f t="shared" si="133"/>
        <v>74017</v>
      </c>
      <c r="I226" s="54" t="s">
        <v>323</v>
      </c>
      <c r="J226" s="55">
        <v>44852</v>
      </c>
      <c r="K226" s="55">
        <v>39157</v>
      </c>
      <c r="L226" s="54">
        <v>87.3</v>
      </c>
      <c r="M226" s="55">
        <v>35536</v>
      </c>
      <c r="N226" s="54">
        <v>79.2</v>
      </c>
      <c r="O226" s="55">
        <v>74693</v>
      </c>
      <c r="Q226" s="54" t="str">
        <f t="shared" si="127"/>
        <v>85-89</v>
      </c>
      <c r="R226" s="55">
        <f t="shared" si="128"/>
        <v>89</v>
      </c>
      <c r="S226" s="55">
        <f t="shared" si="129"/>
        <v>587</v>
      </c>
      <c r="T226" s="55">
        <f t="shared" si="130"/>
        <v>676</v>
      </c>
      <c r="U226" s="58">
        <f t="shared" si="131"/>
        <v>1.5691944214256748E-3</v>
      </c>
      <c r="V226" s="55">
        <f t="shared" si="134"/>
        <v>22.25</v>
      </c>
      <c r="W226" s="55">
        <f t="shared" si="134"/>
        <v>146.75</v>
      </c>
      <c r="X226" s="35">
        <f t="shared" si="135"/>
        <v>4</v>
      </c>
      <c r="Y226" s="49" t="s">
        <v>362</v>
      </c>
      <c r="AA226" s="48" t="str">
        <f t="shared" si="124"/>
        <v>85-89</v>
      </c>
      <c r="AB226" s="45">
        <f t="shared" si="124"/>
        <v>44852</v>
      </c>
      <c r="AC226" s="45">
        <f t="shared" si="124"/>
        <v>39157</v>
      </c>
      <c r="AD226" s="45">
        <f t="shared" si="125"/>
        <v>35536</v>
      </c>
      <c r="AE226" s="46">
        <f t="shared" si="132"/>
        <v>3621</v>
      </c>
      <c r="AF226" s="1">
        <f t="shared" si="126"/>
        <v>89</v>
      </c>
      <c r="AG226" s="1">
        <f t="shared" si="126"/>
        <v>587</v>
      </c>
    </row>
    <row r="227" spans="1:33" x14ac:dyDescent="0.35">
      <c r="A227" s="54" t="str">
        <f t="shared" si="133"/>
        <v>90+</v>
      </c>
      <c r="B227" s="55">
        <f t="shared" si="133"/>
        <v>28637</v>
      </c>
      <c r="C227" s="55">
        <f t="shared" si="133"/>
        <v>24933</v>
      </c>
      <c r="D227" s="55">
        <f t="shared" si="133"/>
        <v>87.1</v>
      </c>
      <c r="E227" s="55">
        <f t="shared" si="133"/>
        <v>22704</v>
      </c>
      <c r="F227" s="55">
        <f t="shared" si="133"/>
        <v>79.3</v>
      </c>
      <c r="G227" s="55">
        <f t="shared" si="133"/>
        <v>47637</v>
      </c>
      <c r="I227" s="57" t="s">
        <v>324</v>
      </c>
      <c r="J227" s="56">
        <v>28637</v>
      </c>
      <c r="K227" s="56">
        <v>24973</v>
      </c>
      <c r="L227" s="57">
        <v>87.2</v>
      </c>
      <c r="M227" s="56">
        <v>23062</v>
      </c>
      <c r="N227" s="57">
        <v>80.5</v>
      </c>
      <c r="O227" s="56">
        <v>48035</v>
      </c>
      <c r="Q227" s="57" t="str">
        <f t="shared" si="127"/>
        <v>90+</v>
      </c>
      <c r="R227" s="56">
        <f t="shared" si="128"/>
        <v>40</v>
      </c>
      <c r="S227" s="56">
        <f t="shared" si="129"/>
        <v>358</v>
      </c>
      <c r="T227" s="56">
        <f t="shared" si="130"/>
        <v>398</v>
      </c>
      <c r="U227" s="62">
        <f t="shared" si="131"/>
        <v>7.0525591974187631E-4</v>
      </c>
      <c r="V227" s="55">
        <f t="shared" si="134"/>
        <v>10</v>
      </c>
      <c r="W227" s="55">
        <f t="shared" si="134"/>
        <v>89.5</v>
      </c>
      <c r="X227" s="35">
        <f t="shared" si="135"/>
        <v>4</v>
      </c>
      <c r="Y227" s="51" t="s">
        <v>366</v>
      </c>
      <c r="Z227" s="2">
        <v>0.7</v>
      </c>
      <c r="AA227" s="48" t="str">
        <f t="shared" si="124"/>
        <v>90+</v>
      </c>
      <c r="AB227" s="45">
        <f t="shared" si="124"/>
        <v>28637</v>
      </c>
      <c r="AC227" s="45">
        <f t="shared" si="124"/>
        <v>24973</v>
      </c>
      <c r="AD227" s="45">
        <f t="shared" si="125"/>
        <v>23062</v>
      </c>
      <c r="AE227" s="46">
        <f t="shared" si="132"/>
        <v>1911</v>
      </c>
      <c r="AF227" s="1">
        <f t="shared" si="126"/>
        <v>40</v>
      </c>
      <c r="AG227" s="1">
        <f t="shared" si="126"/>
        <v>358</v>
      </c>
    </row>
    <row r="228" spans="1:33" ht="15" thickBot="1" x14ac:dyDescent="0.4">
      <c r="A228" s="54" t="str">
        <f t="shared" si="133"/>
        <v>Unknown</v>
      </c>
      <c r="B228" s="55" t="str">
        <f t="shared" si="133"/>
        <v>NA</v>
      </c>
      <c r="C228" s="55">
        <f t="shared" si="133"/>
        <v>27339</v>
      </c>
      <c r="D228" s="55" t="str">
        <f t="shared" si="133"/>
        <v>NA</v>
      </c>
      <c r="E228" s="55">
        <f t="shared" si="133"/>
        <v>9490</v>
      </c>
      <c r="F228" s="55" t="str">
        <f t="shared" si="133"/>
        <v>NA</v>
      </c>
      <c r="G228" s="55">
        <f t="shared" si="133"/>
        <v>36829</v>
      </c>
      <c r="I228" s="54" t="s">
        <v>325</v>
      </c>
      <c r="J228" s="54" t="s">
        <v>326</v>
      </c>
      <c r="K228" s="55">
        <v>38049</v>
      </c>
      <c r="L228" s="54" t="s">
        <v>326</v>
      </c>
      <c r="M228" s="55">
        <v>14537</v>
      </c>
      <c r="N228" s="54" t="s">
        <v>326</v>
      </c>
      <c r="O228" s="55">
        <v>52586</v>
      </c>
      <c r="Q228" s="54" t="str">
        <f t="shared" si="127"/>
        <v>Unknown</v>
      </c>
      <c r="R228" s="54">
        <f t="shared" si="128"/>
        <v>10710</v>
      </c>
      <c r="S228" s="54">
        <f t="shared" si="129"/>
        <v>5047</v>
      </c>
      <c r="T228" s="54">
        <f t="shared" si="130"/>
        <v>15757</v>
      </c>
      <c r="U228" s="58">
        <f t="shared" si="131"/>
        <v>0.18883227251088738</v>
      </c>
      <c r="V228" s="55">
        <f t="shared" si="134"/>
        <v>2677.5</v>
      </c>
      <c r="W228" s="55">
        <f t="shared" si="134"/>
        <v>1261.75</v>
      </c>
      <c r="X228" s="35">
        <f t="shared" si="135"/>
        <v>4</v>
      </c>
      <c r="Y228" s="50">
        <f>K230/J230</f>
        <v>0.59170213983306219</v>
      </c>
      <c r="Z228" s="2">
        <f>Y228/Z227</f>
        <v>0.84528877119008894</v>
      </c>
      <c r="AA228" s="47" t="str">
        <f t="shared" si="124"/>
        <v>Unknown</v>
      </c>
      <c r="AB228" s="45" t="str">
        <f t="shared" si="124"/>
        <v>NA</v>
      </c>
      <c r="AC228" s="45">
        <f t="shared" si="124"/>
        <v>38049</v>
      </c>
      <c r="AD228" s="45">
        <f t="shared" si="125"/>
        <v>14537</v>
      </c>
      <c r="AE228" s="45">
        <f t="shared" si="132"/>
        <v>23512</v>
      </c>
      <c r="AF228" s="1">
        <f t="shared" si="126"/>
        <v>10710</v>
      </c>
      <c r="AG228" s="1">
        <f t="shared" si="126"/>
        <v>5047</v>
      </c>
    </row>
    <row r="229" spans="1:33" ht="15" thickBot="1" x14ac:dyDescent="0.4">
      <c r="A229" s="54" t="str">
        <f t="shared" si="133"/>
        <v>12+</v>
      </c>
      <c r="B229" s="55">
        <f t="shared" si="133"/>
        <v>3806860</v>
      </c>
      <c r="C229" s="55">
        <f t="shared" si="133"/>
        <v>2559723</v>
      </c>
      <c r="D229" s="55">
        <f t="shared" si="133"/>
        <v>67.2</v>
      </c>
      <c r="E229" s="55">
        <f t="shared" si="133"/>
        <v>598139</v>
      </c>
      <c r="F229" s="55">
        <f t="shared" si="133"/>
        <v>15.7</v>
      </c>
      <c r="G229" s="55">
        <f t="shared" si="133"/>
        <v>3157862</v>
      </c>
      <c r="I229" s="57" t="s">
        <v>327</v>
      </c>
      <c r="J229" s="24">
        <v>3761140</v>
      </c>
      <c r="K229" s="56">
        <v>2616440</v>
      </c>
      <c r="L229" s="57">
        <v>68.7</v>
      </c>
      <c r="M229" s="56">
        <v>767586</v>
      </c>
      <c r="N229" s="57">
        <v>20.2</v>
      </c>
      <c r="O229" s="56">
        <v>3384026</v>
      </c>
      <c r="Q229" s="57" t="str">
        <f t="shared" si="127"/>
        <v>12+</v>
      </c>
      <c r="R229" s="60">
        <f>K229-C229</f>
        <v>56717</v>
      </c>
      <c r="S229" s="60">
        <f t="shared" si="129"/>
        <v>169447</v>
      </c>
      <c r="T229" s="63">
        <f t="shared" si="130"/>
        <v>226164</v>
      </c>
      <c r="U229" s="62">
        <f t="shared" si="131"/>
        <v>1</v>
      </c>
      <c r="V229" s="60">
        <f t="shared" si="134"/>
        <v>14179.25</v>
      </c>
      <c r="W229" s="60">
        <f t="shared" si="134"/>
        <v>42361.75</v>
      </c>
      <c r="X229" s="35">
        <f t="shared" si="135"/>
        <v>4</v>
      </c>
      <c r="Y229" s="52" t="s">
        <v>367</v>
      </c>
      <c r="Z229" s="2">
        <v>0.7</v>
      </c>
      <c r="AC229" s="38"/>
    </row>
    <row r="230" spans="1:33" x14ac:dyDescent="0.35">
      <c r="A230" s="54" t="str">
        <f t="shared" si="133"/>
        <v>ALL</v>
      </c>
      <c r="B230" s="55">
        <f t="shared" si="133"/>
        <v>4470643</v>
      </c>
      <c r="C230" s="55">
        <f t="shared" si="133"/>
        <v>2559723</v>
      </c>
      <c r="D230" s="55">
        <f t="shared" si="133"/>
        <v>57.3</v>
      </c>
      <c r="E230" s="55">
        <f t="shared" si="133"/>
        <v>598139</v>
      </c>
      <c r="F230" s="55">
        <f t="shared" si="133"/>
        <v>13.4</v>
      </c>
      <c r="G230" s="55">
        <f t="shared" si="133"/>
        <v>3157862</v>
      </c>
      <c r="I230" s="54" t="s">
        <v>328</v>
      </c>
      <c r="J230" s="22">
        <v>4421887</v>
      </c>
      <c r="K230" s="55">
        <v>2616440</v>
      </c>
      <c r="L230" s="54">
        <v>58.5</v>
      </c>
      <c r="M230" s="55">
        <v>767586</v>
      </c>
      <c r="N230" s="54">
        <v>17.2</v>
      </c>
      <c r="O230" s="55">
        <v>3384026</v>
      </c>
      <c r="Q230" s="54" t="str">
        <f t="shared" si="127"/>
        <v>ALL</v>
      </c>
      <c r="R230" s="60">
        <f t="shared" ref="R230" si="136">K230-C230</f>
        <v>56717</v>
      </c>
      <c r="S230" s="60">
        <f t="shared" si="129"/>
        <v>169447</v>
      </c>
      <c r="T230" s="63">
        <f t="shared" si="130"/>
        <v>226164</v>
      </c>
      <c r="U230" s="58">
        <f t="shared" si="131"/>
        <v>1</v>
      </c>
      <c r="V230" s="60">
        <f t="shared" si="134"/>
        <v>14179.25</v>
      </c>
      <c r="W230" s="60">
        <f t="shared" si="134"/>
        <v>42361.75</v>
      </c>
      <c r="X230" s="35">
        <f t="shared" si="135"/>
        <v>4</v>
      </c>
      <c r="Y230" s="50">
        <f>M230/J230</f>
        <v>0.17358788227740782</v>
      </c>
      <c r="Z230" s="2">
        <f>Y230/Z229</f>
        <v>0.24798268896772546</v>
      </c>
      <c r="AC230" s="2">
        <f>R229/K229</f>
        <v>2.167716439131033E-2</v>
      </c>
      <c r="AD230" s="2">
        <f>S229/M229</f>
        <v>0.22075311430901554</v>
      </c>
      <c r="AE230" s="2">
        <f>T229/O229</f>
        <v>6.6832819842400734E-2</v>
      </c>
    </row>
    <row r="231" spans="1:33" ht="14.5" customHeight="1" x14ac:dyDescent="0.35">
      <c r="A231" s="110">
        <f>I208</f>
        <v>44359</v>
      </c>
      <c r="B231" s="110"/>
      <c r="C231" s="110"/>
      <c r="D231" s="110"/>
      <c r="E231" s="110"/>
      <c r="F231" s="110"/>
      <c r="G231" s="110"/>
      <c r="I231" s="110">
        <v>44361</v>
      </c>
      <c r="J231" s="110"/>
      <c r="K231" s="110"/>
      <c r="L231" s="110"/>
      <c r="M231" s="110"/>
      <c r="N231" s="110"/>
      <c r="O231" s="110"/>
      <c r="Q231" s="113" t="str">
        <f>"Change " &amp; TEXT(A231,"DDDD MMM DD, YYYY") &amp; " -  " &amp;TEXT(I231,"DDDD MMM DD, YYYY")</f>
        <v>Change Saturday Jun 12, 2021 -  Monday Jun 14, 2021</v>
      </c>
      <c r="R231" s="113"/>
      <c r="S231" s="113"/>
      <c r="T231" s="113"/>
      <c r="U231" s="113"/>
      <c r="V231" s="113"/>
      <c r="W231" s="113"/>
      <c r="Y231" s="65">
        <f>A231</f>
        <v>44359</v>
      </c>
    </row>
    <row r="232" spans="1:33" ht="29" customHeight="1" x14ac:dyDescent="0.35">
      <c r="A232" s="53" t="str">
        <f>I209</f>
        <v>Age group</v>
      </c>
      <c r="B232" s="53" t="str">
        <f t="shared" ref="B232:G247" si="137">J209</f>
        <v>Population</v>
      </c>
      <c r="C232" s="53" t="str">
        <f t="shared" si="137"/>
        <v>Dose 1</v>
      </c>
      <c r="D232" s="53" t="str">
        <f t="shared" si="137"/>
        <v>% of population with at least 1 dose</v>
      </c>
      <c r="E232" s="53" t="str">
        <f t="shared" si="137"/>
        <v>Dose 2</v>
      </c>
      <c r="F232" s="53" t="str">
        <f t="shared" si="137"/>
        <v>% of population fully vaccinated</v>
      </c>
      <c r="G232" s="53" t="str">
        <f t="shared" si="137"/>
        <v>Total administered</v>
      </c>
      <c r="I232" s="53" t="s">
        <v>305</v>
      </c>
      <c r="J232" s="53" t="s">
        <v>2</v>
      </c>
      <c r="K232" s="53" t="s">
        <v>302</v>
      </c>
      <c r="L232" s="53" t="s">
        <v>306</v>
      </c>
      <c r="M232" s="53" t="s">
        <v>303</v>
      </c>
      <c r="N232" s="53" t="s">
        <v>307</v>
      </c>
      <c r="O232" s="53" t="s">
        <v>304</v>
      </c>
      <c r="Q232" s="53" t="s">
        <v>305</v>
      </c>
      <c r="R232" s="53" t="s">
        <v>302</v>
      </c>
      <c r="S232" s="53" t="s">
        <v>303</v>
      </c>
      <c r="T232" s="53" t="s">
        <v>304</v>
      </c>
      <c r="U232" s="53" t="s">
        <v>335</v>
      </c>
      <c r="V232" s="53" t="s">
        <v>336</v>
      </c>
      <c r="W232" s="53" t="s">
        <v>337</v>
      </c>
      <c r="Y232" s="49" t="s">
        <v>365</v>
      </c>
      <c r="Z232" s="64"/>
      <c r="AA232" s="47" t="str">
        <f t="shared" ref="AA232:AC251" si="138">I232</f>
        <v>Age group</v>
      </c>
      <c r="AB232" s="47" t="str">
        <f t="shared" si="138"/>
        <v>Population</v>
      </c>
      <c r="AC232" s="47" t="str">
        <f t="shared" si="138"/>
        <v>Dose 1</v>
      </c>
      <c r="AD232" s="47" t="str">
        <f t="shared" ref="AD232:AD251" si="139">M232</f>
        <v>Dose 2</v>
      </c>
      <c r="AE232" s="47" t="s">
        <v>334</v>
      </c>
      <c r="AF232" s="47" t="str">
        <f t="shared" ref="AF232:AG251" si="140">R232</f>
        <v>Dose 1</v>
      </c>
      <c r="AG232" s="47" t="str">
        <f t="shared" si="140"/>
        <v>Dose 2</v>
      </c>
    </row>
    <row r="233" spans="1:33" x14ac:dyDescent="0.35">
      <c r="A233" s="54" t="str">
        <f>I210</f>
        <v>00-11</v>
      </c>
      <c r="B233" s="55">
        <f>J210</f>
        <v>663783</v>
      </c>
      <c r="C233" s="55">
        <f t="shared" si="137"/>
        <v>0</v>
      </c>
      <c r="D233" s="55">
        <f t="shared" si="137"/>
        <v>0</v>
      </c>
      <c r="E233" s="55">
        <f t="shared" si="137"/>
        <v>0</v>
      </c>
      <c r="F233" s="55">
        <f t="shared" si="137"/>
        <v>0</v>
      </c>
      <c r="G233" s="55">
        <f t="shared" si="137"/>
        <v>0</v>
      </c>
      <c r="I233" s="68" t="s">
        <v>308</v>
      </c>
      <c r="J233" s="55">
        <v>663783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Q233" s="54" t="str">
        <f t="shared" ref="Q233:Q253" si="141">A233</f>
        <v>00-11</v>
      </c>
      <c r="R233" s="55">
        <f t="shared" ref="R233:R251" si="142">K233-C233</f>
        <v>0</v>
      </c>
      <c r="S233" s="55">
        <f t="shared" ref="S233:S253" si="143">M233-E233</f>
        <v>0</v>
      </c>
      <c r="T233" s="55">
        <f t="shared" ref="T233:T253" si="144">O233-G233</f>
        <v>0</v>
      </c>
      <c r="U233" s="58">
        <f t="shared" ref="U233:U253" si="145">R233/R$253</f>
        <v>0</v>
      </c>
      <c r="V233" s="55">
        <f>R233/$X233</f>
        <v>0</v>
      </c>
      <c r="W233" s="55">
        <f>S233/$X233</f>
        <v>0</v>
      </c>
      <c r="X233" s="35">
        <f>IF(DATEDIF(A231,I231,"D")&lt;1,1,DATEDIF(A231,I231,"D"))</f>
        <v>2</v>
      </c>
      <c r="Y233" s="51" t="s">
        <v>366</v>
      </c>
      <c r="Z233" s="2">
        <v>0.7</v>
      </c>
      <c r="AA233" s="47" t="str">
        <f t="shared" si="138"/>
        <v>00-11</v>
      </c>
      <c r="AB233" s="45">
        <f t="shared" si="138"/>
        <v>663783</v>
      </c>
      <c r="AC233" s="45">
        <f t="shared" si="138"/>
        <v>0</v>
      </c>
      <c r="AD233" s="45">
        <f t="shared" si="139"/>
        <v>0</v>
      </c>
      <c r="AE233" s="45">
        <f t="shared" ref="AE233:AE251" si="146">AC233-AD233</f>
        <v>0</v>
      </c>
      <c r="AF233" s="1">
        <f t="shared" si="140"/>
        <v>0</v>
      </c>
      <c r="AG233" s="1">
        <f t="shared" si="140"/>
        <v>0</v>
      </c>
    </row>
    <row r="234" spans="1:33" x14ac:dyDescent="0.35">
      <c r="A234" s="54" t="str">
        <f t="shared" ref="A234:G253" si="147">I211</f>
        <v>12-14</v>
      </c>
      <c r="B234" s="55">
        <f t="shared" si="147"/>
        <v>166087</v>
      </c>
      <c r="C234" s="60">
        <f t="shared" si="137"/>
        <v>89466</v>
      </c>
      <c r="D234" s="55">
        <f t="shared" si="137"/>
        <v>53.9</v>
      </c>
      <c r="E234" s="60">
        <f t="shared" si="137"/>
        <v>1554</v>
      </c>
      <c r="F234" s="55">
        <f t="shared" si="137"/>
        <v>0.9</v>
      </c>
      <c r="G234" s="55">
        <f t="shared" si="137"/>
        <v>91020</v>
      </c>
      <c r="I234" s="59" t="s">
        <v>329</v>
      </c>
      <c r="J234" s="56">
        <v>166087</v>
      </c>
      <c r="K234" s="60">
        <v>90239</v>
      </c>
      <c r="L234" s="57">
        <v>54.3</v>
      </c>
      <c r="M234" s="60">
        <v>1896</v>
      </c>
      <c r="N234" s="57">
        <v>1.1000000000000001</v>
      </c>
      <c r="O234" s="56">
        <v>92135</v>
      </c>
      <c r="Q234" s="59" t="str">
        <f t="shared" si="141"/>
        <v>12-14</v>
      </c>
      <c r="R234" s="60">
        <f t="shared" si="142"/>
        <v>773</v>
      </c>
      <c r="S234" s="60">
        <f t="shared" si="143"/>
        <v>342</v>
      </c>
      <c r="T234" s="60">
        <f t="shared" si="144"/>
        <v>1115</v>
      </c>
      <c r="U234" s="61">
        <f t="shared" si="145"/>
        <v>2.825912115229948E-2</v>
      </c>
      <c r="V234" s="60">
        <f t="shared" ref="V234:W253" si="148">R234/$X234</f>
        <v>386.5</v>
      </c>
      <c r="W234" s="60">
        <f t="shared" si="148"/>
        <v>171</v>
      </c>
      <c r="X234" s="35">
        <f>X233</f>
        <v>2</v>
      </c>
      <c r="Y234" s="50">
        <f>C252/B252</f>
        <v>0.69565078672955538</v>
      </c>
      <c r="Z234" s="2">
        <f>Y234/Z233</f>
        <v>0.99378683818507918</v>
      </c>
      <c r="AA234" s="47" t="str">
        <f t="shared" si="138"/>
        <v>12-14</v>
      </c>
      <c r="AB234" s="45">
        <f t="shared" si="138"/>
        <v>166087</v>
      </c>
      <c r="AC234" s="45">
        <f t="shared" si="138"/>
        <v>90239</v>
      </c>
      <c r="AD234" s="45">
        <f t="shared" si="139"/>
        <v>1896</v>
      </c>
      <c r="AE234" s="45">
        <f t="shared" si="146"/>
        <v>88343</v>
      </c>
      <c r="AF234" s="1">
        <f t="shared" si="140"/>
        <v>773</v>
      </c>
      <c r="AG234" s="1">
        <f t="shared" si="140"/>
        <v>342</v>
      </c>
    </row>
    <row r="235" spans="1:33" x14ac:dyDescent="0.35">
      <c r="A235" s="54" t="str">
        <f t="shared" si="147"/>
        <v>15-19</v>
      </c>
      <c r="B235" s="55">
        <f t="shared" si="147"/>
        <v>258656</v>
      </c>
      <c r="C235" s="60">
        <f t="shared" si="137"/>
        <v>151395</v>
      </c>
      <c r="D235" s="55">
        <f t="shared" si="137"/>
        <v>58.5</v>
      </c>
      <c r="E235" s="60">
        <f t="shared" si="137"/>
        <v>6689</v>
      </c>
      <c r="F235" s="55">
        <f t="shared" si="137"/>
        <v>2.6</v>
      </c>
      <c r="G235" s="55">
        <f t="shared" si="137"/>
        <v>158084</v>
      </c>
      <c r="I235" s="54" t="s">
        <v>309</v>
      </c>
      <c r="J235" s="55">
        <v>258656</v>
      </c>
      <c r="K235" s="60">
        <v>152335</v>
      </c>
      <c r="L235" s="54">
        <v>58.9</v>
      </c>
      <c r="M235" s="60">
        <v>8066</v>
      </c>
      <c r="N235" s="54">
        <v>3.1</v>
      </c>
      <c r="O235" s="55">
        <v>160401</v>
      </c>
      <c r="Q235" s="54" t="str">
        <f t="shared" si="141"/>
        <v>15-19</v>
      </c>
      <c r="R235" s="60">
        <f t="shared" si="142"/>
        <v>940</v>
      </c>
      <c r="S235" s="60">
        <f t="shared" si="143"/>
        <v>1377</v>
      </c>
      <c r="T235" s="60">
        <f t="shared" si="144"/>
        <v>2317</v>
      </c>
      <c r="U235" s="61">
        <f t="shared" si="145"/>
        <v>3.4364261168384883E-2</v>
      </c>
      <c r="V235" s="60">
        <f t="shared" si="148"/>
        <v>470</v>
      </c>
      <c r="W235" s="60">
        <f t="shared" si="148"/>
        <v>688.5</v>
      </c>
      <c r="X235" s="35">
        <f t="shared" ref="X235:X253" si="149">X234</f>
        <v>2</v>
      </c>
      <c r="Y235" s="52" t="s">
        <v>367</v>
      </c>
      <c r="Z235" s="2">
        <v>0.7</v>
      </c>
      <c r="AA235" s="47" t="str">
        <f t="shared" si="138"/>
        <v>15-19</v>
      </c>
      <c r="AB235" s="45">
        <f t="shared" si="138"/>
        <v>258656</v>
      </c>
      <c r="AC235" s="45">
        <f t="shared" si="138"/>
        <v>152335</v>
      </c>
      <c r="AD235" s="45">
        <f t="shared" si="139"/>
        <v>8066</v>
      </c>
      <c r="AE235" s="45">
        <f t="shared" si="146"/>
        <v>144269</v>
      </c>
      <c r="AF235" s="1">
        <f t="shared" si="140"/>
        <v>940</v>
      </c>
      <c r="AG235" s="1">
        <f t="shared" si="140"/>
        <v>1377</v>
      </c>
    </row>
    <row r="236" spans="1:33" x14ac:dyDescent="0.35">
      <c r="A236" s="54" t="str">
        <f t="shared" si="147"/>
        <v>20-24</v>
      </c>
      <c r="B236" s="55">
        <f t="shared" si="147"/>
        <v>276991</v>
      </c>
      <c r="C236" s="55">
        <f t="shared" si="137"/>
        <v>154842</v>
      </c>
      <c r="D236" s="55">
        <f t="shared" si="137"/>
        <v>55.9</v>
      </c>
      <c r="E236" s="55">
        <f t="shared" si="137"/>
        <v>15333</v>
      </c>
      <c r="F236" s="55">
        <f t="shared" si="137"/>
        <v>5.5</v>
      </c>
      <c r="G236" s="55">
        <f t="shared" si="137"/>
        <v>170175</v>
      </c>
      <c r="I236" s="57" t="s">
        <v>310</v>
      </c>
      <c r="J236" s="56">
        <v>276991</v>
      </c>
      <c r="K236" s="56">
        <v>155845</v>
      </c>
      <c r="L236" s="57">
        <v>56.3</v>
      </c>
      <c r="M236" s="56">
        <v>17655</v>
      </c>
      <c r="N236" s="57">
        <v>6.4</v>
      </c>
      <c r="O236" s="56">
        <v>173500</v>
      </c>
      <c r="Q236" s="57" t="str">
        <f t="shared" si="141"/>
        <v>20-24</v>
      </c>
      <c r="R236" s="56">
        <f t="shared" si="142"/>
        <v>1003</v>
      </c>
      <c r="S236" s="56">
        <f t="shared" si="143"/>
        <v>2322</v>
      </c>
      <c r="T236" s="56">
        <f t="shared" si="144"/>
        <v>3325</v>
      </c>
      <c r="U236" s="62">
        <f t="shared" si="145"/>
        <v>3.666739782115961E-2</v>
      </c>
      <c r="V236" s="55">
        <f t="shared" si="148"/>
        <v>501.5</v>
      </c>
      <c r="W236" s="55">
        <f t="shared" si="148"/>
        <v>1161</v>
      </c>
      <c r="X236" s="35">
        <f t="shared" si="149"/>
        <v>2</v>
      </c>
      <c r="Y236" s="50">
        <f>E252/B252</f>
        <v>0.20408333643522975</v>
      </c>
      <c r="Z236" s="2">
        <f>Y236/Z235</f>
        <v>0.29154762347889968</v>
      </c>
      <c r="AA236" s="47" t="str">
        <f t="shared" si="138"/>
        <v>20-24</v>
      </c>
      <c r="AB236" s="45">
        <f t="shared" si="138"/>
        <v>276991</v>
      </c>
      <c r="AC236" s="45">
        <f t="shared" si="138"/>
        <v>155845</v>
      </c>
      <c r="AD236" s="45">
        <f t="shared" si="139"/>
        <v>17655</v>
      </c>
      <c r="AE236" s="45">
        <f t="shared" si="146"/>
        <v>138190</v>
      </c>
      <c r="AF236" s="1">
        <f t="shared" si="140"/>
        <v>1003</v>
      </c>
      <c r="AG236" s="1">
        <f t="shared" si="140"/>
        <v>2322</v>
      </c>
    </row>
    <row r="237" spans="1:33" x14ac:dyDescent="0.35">
      <c r="A237" s="54" t="str">
        <f t="shared" si="147"/>
        <v>25-29</v>
      </c>
      <c r="B237" s="55">
        <f t="shared" si="147"/>
        <v>310735</v>
      </c>
      <c r="C237" s="55">
        <f t="shared" si="137"/>
        <v>171269</v>
      </c>
      <c r="D237" s="55">
        <f t="shared" si="137"/>
        <v>55.1</v>
      </c>
      <c r="E237" s="55">
        <f t="shared" si="137"/>
        <v>23233</v>
      </c>
      <c r="F237" s="55">
        <f t="shared" si="137"/>
        <v>7.5</v>
      </c>
      <c r="G237" s="55">
        <f t="shared" si="137"/>
        <v>194502</v>
      </c>
      <c r="I237" s="54" t="s">
        <v>311</v>
      </c>
      <c r="J237" s="55">
        <v>310735</v>
      </c>
      <c r="K237" s="55">
        <v>172320</v>
      </c>
      <c r="L237" s="54">
        <v>55.5</v>
      </c>
      <c r="M237" s="55">
        <v>26122</v>
      </c>
      <c r="N237" s="54">
        <v>8.4</v>
      </c>
      <c r="O237" s="55">
        <v>198442</v>
      </c>
      <c r="Q237" s="54" t="str">
        <f t="shared" si="141"/>
        <v>25-29</v>
      </c>
      <c r="R237" s="55">
        <f t="shared" si="142"/>
        <v>1051</v>
      </c>
      <c r="S237" s="55">
        <f t="shared" si="143"/>
        <v>2889</v>
      </c>
      <c r="T237" s="55">
        <f t="shared" si="144"/>
        <v>3940</v>
      </c>
      <c r="U237" s="58">
        <f t="shared" si="145"/>
        <v>3.8422168604226072E-2</v>
      </c>
      <c r="V237" s="55">
        <f t="shared" si="148"/>
        <v>525.5</v>
      </c>
      <c r="W237" s="55">
        <f t="shared" si="148"/>
        <v>1444.5</v>
      </c>
      <c r="X237" s="35">
        <f t="shared" si="149"/>
        <v>2</v>
      </c>
      <c r="Y237" s="49" t="s">
        <v>363</v>
      </c>
      <c r="AA237" s="47" t="str">
        <f t="shared" si="138"/>
        <v>25-29</v>
      </c>
      <c r="AB237" s="45">
        <f t="shared" si="138"/>
        <v>310735</v>
      </c>
      <c r="AC237" s="45">
        <f t="shared" si="138"/>
        <v>172320</v>
      </c>
      <c r="AD237" s="45">
        <f t="shared" si="139"/>
        <v>26122</v>
      </c>
      <c r="AE237" s="45">
        <f t="shared" si="146"/>
        <v>146198</v>
      </c>
      <c r="AF237" s="1">
        <f t="shared" si="140"/>
        <v>1051</v>
      </c>
      <c r="AG237" s="1">
        <f t="shared" si="140"/>
        <v>2889</v>
      </c>
    </row>
    <row r="238" spans="1:33" x14ac:dyDescent="0.35">
      <c r="A238" s="54" t="str">
        <f t="shared" si="147"/>
        <v>30-34</v>
      </c>
      <c r="B238" s="55">
        <f t="shared" si="147"/>
        <v>356322</v>
      </c>
      <c r="C238" s="55">
        <f t="shared" si="137"/>
        <v>206203</v>
      </c>
      <c r="D238" s="55">
        <f t="shared" si="137"/>
        <v>57.9</v>
      </c>
      <c r="E238" s="55">
        <f t="shared" si="137"/>
        <v>31021</v>
      </c>
      <c r="F238" s="55">
        <f t="shared" si="137"/>
        <v>8.6999999999999993</v>
      </c>
      <c r="G238" s="55">
        <f t="shared" si="137"/>
        <v>237224</v>
      </c>
      <c r="I238" s="57" t="s">
        <v>312</v>
      </c>
      <c r="J238" s="56">
        <v>356322</v>
      </c>
      <c r="K238" s="56">
        <v>207266</v>
      </c>
      <c r="L238" s="57">
        <v>58.2</v>
      </c>
      <c r="M238" s="56">
        <v>35001</v>
      </c>
      <c r="N238" s="57">
        <v>9.8000000000000007</v>
      </c>
      <c r="O238" s="56">
        <v>242267</v>
      </c>
      <c r="Q238" s="57" t="str">
        <f t="shared" si="141"/>
        <v>30-34</v>
      </c>
      <c r="R238" s="56">
        <f t="shared" si="142"/>
        <v>1063</v>
      </c>
      <c r="S238" s="56">
        <f t="shared" si="143"/>
        <v>3980</v>
      </c>
      <c r="T238" s="56">
        <f t="shared" si="144"/>
        <v>5043</v>
      </c>
      <c r="U238" s="62">
        <f t="shared" si="145"/>
        <v>3.8860861299992687E-2</v>
      </c>
      <c r="V238" s="55">
        <f t="shared" si="148"/>
        <v>531.5</v>
      </c>
      <c r="W238" s="55">
        <f t="shared" si="148"/>
        <v>1990</v>
      </c>
      <c r="X238" s="35">
        <f t="shared" si="149"/>
        <v>2</v>
      </c>
      <c r="Y238" s="51" t="s">
        <v>366</v>
      </c>
      <c r="Z238" s="2">
        <v>0.7</v>
      </c>
      <c r="AA238" s="47" t="str">
        <f t="shared" si="138"/>
        <v>30-34</v>
      </c>
      <c r="AB238" s="45">
        <f t="shared" si="138"/>
        <v>356322</v>
      </c>
      <c r="AC238" s="45">
        <f t="shared" si="138"/>
        <v>207266</v>
      </c>
      <c r="AD238" s="45">
        <f t="shared" si="139"/>
        <v>35001</v>
      </c>
      <c r="AE238" s="45">
        <f t="shared" si="146"/>
        <v>172265</v>
      </c>
      <c r="AF238" s="1">
        <f t="shared" si="140"/>
        <v>1063</v>
      </c>
      <c r="AG238" s="1">
        <f t="shared" si="140"/>
        <v>3980</v>
      </c>
    </row>
    <row r="239" spans="1:33" x14ac:dyDescent="0.35">
      <c r="A239" s="54" t="str">
        <f t="shared" si="147"/>
        <v>35-39</v>
      </c>
      <c r="B239" s="55">
        <f t="shared" si="147"/>
        <v>366699</v>
      </c>
      <c r="C239" s="55">
        <f t="shared" si="137"/>
        <v>224491</v>
      </c>
      <c r="D239" s="55">
        <f t="shared" si="137"/>
        <v>61.2</v>
      </c>
      <c r="E239" s="55">
        <f t="shared" si="137"/>
        <v>35627</v>
      </c>
      <c r="F239" s="55">
        <f t="shared" si="137"/>
        <v>9.6999999999999993</v>
      </c>
      <c r="G239" s="55">
        <f t="shared" si="137"/>
        <v>260118</v>
      </c>
      <c r="I239" s="54" t="s">
        <v>313</v>
      </c>
      <c r="J239" s="55">
        <v>366699</v>
      </c>
      <c r="K239" s="55">
        <v>225503</v>
      </c>
      <c r="L239" s="54">
        <v>61.5</v>
      </c>
      <c r="M239" s="55">
        <v>40301</v>
      </c>
      <c r="N239" s="54">
        <v>11</v>
      </c>
      <c r="O239" s="55">
        <v>265804</v>
      </c>
      <c r="Q239" s="54" t="str">
        <f t="shared" si="141"/>
        <v>35-39</v>
      </c>
      <c r="R239" s="55">
        <f t="shared" si="142"/>
        <v>1012</v>
      </c>
      <c r="S239" s="55">
        <f t="shared" si="143"/>
        <v>4674</v>
      </c>
      <c r="T239" s="55">
        <f t="shared" si="144"/>
        <v>5686</v>
      </c>
      <c r="U239" s="58">
        <f t="shared" si="145"/>
        <v>3.6996417342984575E-2</v>
      </c>
      <c r="V239" s="55">
        <f t="shared" si="148"/>
        <v>506</v>
      </c>
      <c r="W239" s="55">
        <f t="shared" si="148"/>
        <v>2337</v>
      </c>
      <c r="X239" s="35">
        <f t="shared" si="149"/>
        <v>2</v>
      </c>
      <c r="Y239" s="50">
        <f>C253/B253</f>
        <v>0.59170213983306219</v>
      </c>
      <c r="Z239" s="2">
        <f>Y239/Z238</f>
        <v>0.84528877119008894</v>
      </c>
      <c r="AA239" s="47" t="str">
        <f t="shared" si="138"/>
        <v>35-39</v>
      </c>
      <c r="AB239" s="45">
        <f t="shared" si="138"/>
        <v>366699</v>
      </c>
      <c r="AC239" s="45">
        <f t="shared" si="138"/>
        <v>225503</v>
      </c>
      <c r="AD239" s="45">
        <f t="shared" si="139"/>
        <v>40301</v>
      </c>
      <c r="AE239" s="45">
        <f t="shared" si="146"/>
        <v>185202</v>
      </c>
      <c r="AF239" s="1">
        <f t="shared" si="140"/>
        <v>1012</v>
      </c>
      <c r="AG239" s="1">
        <f t="shared" si="140"/>
        <v>4674</v>
      </c>
    </row>
    <row r="240" spans="1:33" x14ac:dyDescent="0.35">
      <c r="A240" s="54" t="str">
        <f t="shared" si="147"/>
        <v>40-44</v>
      </c>
      <c r="B240" s="55">
        <f t="shared" si="147"/>
        <v>325544</v>
      </c>
      <c r="C240" s="55">
        <f t="shared" si="137"/>
        <v>213706</v>
      </c>
      <c r="D240" s="55">
        <f t="shared" si="137"/>
        <v>65.599999999999994</v>
      </c>
      <c r="E240" s="55">
        <f t="shared" si="137"/>
        <v>36180</v>
      </c>
      <c r="F240" s="55">
        <f t="shared" si="137"/>
        <v>11.1</v>
      </c>
      <c r="G240" s="55">
        <f t="shared" si="137"/>
        <v>249886</v>
      </c>
      <c r="I240" s="57" t="s">
        <v>314</v>
      </c>
      <c r="J240" s="56">
        <v>325544</v>
      </c>
      <c r="K240" s="56">
        <v>214556</v>
      </c>
      <c r="L240" s="57">
        <v>65.900000000000006</v>
      </c>
      <c r="M240" s="56">
        <v>42820</v>
      </c>
      <c r="N240" s="57">
        <v>13.2</v>
      </c>
      <c r="O240" s="56">
        <v>257376</v>
      </c>
      <c r="Q240" s="57" t="str">
        <f t="shared" si="141"/>
        <v>40-44</v>
      </c>
      <c r="R240" s="56">
        <f t="shared" si="142"/>
        <v>850</v>
      </c>
      <c r="S240" s="56">
        <f t="shared" si="143"/>
        <v>6640</v>
      </c>
      <c r="T240" s="56">
        <f t="shared" si="144"/>
        <v>7490</v>
      </c>
      <c r="U240" s="62">
        <f t="shared" si="145"/>
        <v>3.1074065950135264E-2</v>
      </c>
      <c r="V240" s="55">
        <f t="shared" si="148"/>
        <v>425</v>
      </c>
      <c r="W240" s="55">
        <f t="shared" si="148"/>
        <v>3320</v>
      </c>
      <c r="X240" s="35">
        <f t="shared" si="149"/>
        <v>2</v>
      </c>
      <c r="Y240" s="52" t="s">
        <v>367</v>
      </c>
      <c r="Z240" s="2">
        <v>0.7</v>
      </c>
      <c r="AA240" s="47" t="str">
        <f t="shared" si="138"/>
        <v>40-44</v>
      </c>
      <c r="AB240" s="45">
        <f t="shared" si="138"/>
        <v>325544</v>
      </c>
      <c r="AC240" s="45">
        <f t="shared" si="138"/>
        <v>214556</v>
      </c>
      <c r="AD240" s="45">
        <f t="shared" si="139"/>
        <v>42820</v>
      </c>
      <c r="AE240" s="45">
        <f t="shared" si="146"/>
        <v>171736</v>
      </c>
      <c r="AF240" s="1">
        <f t="shared" si="140"/>
        <v>850</v>
      </c>
      <c r="AG240" s="1">
        <f t="shared" si="140"/>
        <v>6640</v>
      </c>
    </row>
    <row r="241" spans="1:33" x14ac:dyDescent="0.35">
      <c r="A241" s="54" t="str">
        <f t="shared" si="147"/>
        <v>45-49</v>
      </c>
      <c r="B241" s="55">
        <f t="shared" si="147"/>
        <v>291312</v>
      </c>
      <c r="C241" s="55">
        <f t="shared" si="137"/>
        <v>201359</v>
      </c>
      <c r="D241" s="55">
        <f t="shared" si="137"/>
        <v>69.099999999999994</v>
      </c>
      <c r="E241" s="55">
        <f t="shared" si="137"/>
        <v>36146</v>
      </c>
      <c r="F241" s="55">
        <f t="shared" si="137"/>
        <v>12.4</v>
      </c>
      <c r="G241" s="55">
        <f t="shared" si="137"/>
        <v>237505</v>
      </c>
      <c r="I241" s="54" t="s">
        <v>315</v>
      </c>
      <c r="J241" s="55">
        <v>291312</v>
      </c>
      <c r="K241" s="55">
        <v>202062</v>
      </c>
      <c r="L241" s="54">
        <v>69.400000000000006</v>
      </c>
      <c r="M241" s="55">
        <v>42881</v>
      </c>
      <c r="N241" s="54">
        <v>14.7</v>
      </c>
      <c r="O241" s="55">
        <v>244943</v>
      </c>
      <c r="Q241" s="54" t="str">
        <f t="shared" si="141"/>
        <v>45-49</v>
      </c>
      <c r="R241" s="55">
        <f t="shared" si="142"/>
        <v>703</v>
      </c>
      <c r="S241" s="55">
        <f t="shared" si="143"/>
        <v>6735</v>
      </c>
      <c r="T241" s="55">
        <f t="shared" si="144"/>
        <v>7438</v>
      </c>
      <c r="U241" s="58">
        <f t="shared" si="145"/>
        <v>2.5700080426994225E-2</v>
      </c>
      <c r="V241" s="55">
        <f t="shared" si="148"/>
        <v>351.5</v>
      </c>
      <c r="W241" s="55">
        <f t="shared" si="148"/>
        <v>3367.5</v>
      </c>
      <c r="X241" s="35">
        <f t="shared" si="149"/>
        <v>2</v>
      </c>
      <c r="Y241" s="50">
        <f>E253/B253</f>
        <v>0.17358788227740782</v>
      </c>
      <c r="Z241" s="2">
        <f>Y241/Z240</f>
        <v>0.24798268896772546</v>
      </c>
      <c r="AA241" s="47" t="str">
        <f t="shared" si="138"/>
        <v>45-49</v>
      </c>
      <c r="AB241" s="45">
        <f t="shared" si="138"/>
        <v>291312</v>
      </c>
      <c r="AC241" s="45">
        <f t="shared" si="138"/>
        <v>202062</v>
      </c>
      <c r="AD241" s="45">
        <f t="shared" si="139"/>
        <v>42881</v>
      </c>
      <c r="AE241" s="45">
        <f t="shared" si="146"/>
        <v>159181</v>
      </c>
      <c r="AF241" s="1">
        <f t="shared" si="140"/>
        <v>703</v>
      </c>
      <c r="AG241" s="1">
        <f t="shared" si="140"/>
        <v>6735</v>
      </c>
    </row>
    <row r="242" spans="1:33" x14ac:dyDescent="0.35">
      <c r="A242" s="54" t="str">
        <f t="shared" si="147"/>
        <v>50-54</v>
      </c>
      <c r="B242" s="55">
        <f t="shared" si="147"/>
        <v>262948</v>
      </c>
      <c r="C242" s="55">
        <f t="shared" si="137"/>
        <v>195910</v>
      </c>
      <c r="D242" s="55">
        <f t="shared" si="137"/>
        <v>74.5</v>
      </c>
      <c r="E242" s="55">
        <f t="shared" si="137"/>
        <v>38641</v>
      </c>
      <c r="F242" s="55">
        <f t="shared" si="137"/>
        <v>14.7</v>
      </c>
      <c r="G242" s="55">
        <f t="shared" si="137"/>
        <v>234551</v>
      </c>
      <c r="I242" s="57" t="s">
        <v>316</v>
      </c>
      <c r="J242" s="56">
        <v>262948</v>
      </c>
      <c r="K242" s="56">
        <v>196464</v>
      </c>
      <c r="L242" s="57">
        <v>74.7</v>
      </c>
      <c r="M242" s="56">
        <v>45647</v>
      </c>
      <c r="N242" s="57">
        <v>17.399999999999999</v>
      </c>
      <c r="O242" s="56">
        <v>242111</v>
      </c>
      <c r="Q242" s="57" t="str">
        <f t="shared" si="141"/>
        <v>50-54</v>
      </c>
      <c r="R242" s="56">
        <f t="shared" si="142"/>
        <v>554</v>
      </c>
      <c r="S242" s="56">
        <f t="shared" si="143"/>
        <v>7006</v>
      </c>
      <c r="T242" s="56">
        <f t="shared" si="144"/>
        <v>7560</v>
      </c>
      <c r="U242" s="62">
        <f t="shared" si="145"/>
        <v>2.0252979454558749E-2</v>
      </c>
      <c r="V242" s="55">
        <f t="shared" si="148"/>
        <v>277</v>
      </c>
      <c r="W242" s="55">
        <f t="shared" si="148"/>
        <v>3503</v>
      </c>
      <c r="X242" s="35">
        <f t="shared" si="149"/>
        <v>2</v>
      </c>
      <c r="Z242" s="36"/>
      <c r="AA242" s="47" t="str">
        <f t="shared" si="138"/>
        <v>50-54</v>
      </c>
      <c r="AB242" s="45">
        <f t="shared" si="138"/>
        <v>262948</v>
      </c>
      <c r="AC242" s="45">
        <f t="shared" si="138"/>
        <v>196464</v>
      </c>
      <c r="AD242" s="45">
        <f t="shared" si="139"/>
        <v>45647</v>
      </c>
      <c r="AE242" s="45">
        <f t="shared" si="146"/>
        <v>150817</v>
      </c>
      <c r="AF242" s="1">
        <f t="shared" si="140"/>
        <v>554</v>
      </c>
      <c r="AG242" s="1">
        <f t="shared" si="140"/>
        <v>7006</v>
      </c>
    </row>
    <row r="243" spans="1:33" x14ac:dyDescent="0.35">
      <c r="A243" s="54" t="str">
        <f t="shared" si="147"/>
        <v>55-59</v>
      </c>
      <c r="B243" s="55">
        <f t="shared" si="147"/>
        <v>285387</v>
      </c>
      <c r="C243" s="55">
        <f t="shared" si="137"/>
        <v>213318</v>
      </c>
      <c r="D243" s="55">
        <f t="shared" si="137"/>
        <v>74.7</v>
      </c>
      <c r="E243" s="55">
        <f t="shared" si="137"/>
        <v>52757</v>
      </c>
      <c r="F243" s="55">
        <f t="shared" si="137"/>
        <v>18.5</v>
      </c>
      <c r="G243" s="55">
        <f t="shared" si="137"/>
        <v>266075</v>
      </c>
      <c r="I243" s="54" t="s">
        <v>317</v>
      </c>
      <c r="J243" s="55">
        <v>285387</v>
      </c>
      <c r="K243" s="55">
        <v>213887</v>
      </c>
      <c r="L243" s="54">
        <v>74.900000000000006</v>
      </c>
      <c r="M243" s="55">
        <v>62005</v>
      </c>
      <c r="N243" s="54">
        <v>21.7</v>
      </c>
      <c r="O243" s="55">
        <v>275892</v>
      </c>
      <c r="Q243" s="54" t="str">
        <f t="shared" si="141"/>
        <v>55-59</v>
      </c>
      <c r="R243" s="55">
        <f t="shared" si="142"/>
        <v>569</v>
      </c>
      <c r="S243" s="55">
        <f t="shared" si="143"/>
        <v>9248</v>
      </c>
      <c r="T243" s="55">
        <f t="shared" si="144"/>
        <v>9817</v>
      </c>
      <c r="U243" s="58">
        <f t="shared" si="145"/>
        <v>2.0801345324267018E-2</v>
      </c>
      <c r="V243" s="55">
        <f t="shared" si="148"/>
        <v>284.5</v>
      </c>
      <c r="W243" s="55">
        <f t="shared" si="148"/>
        <v>4624</v>
      </c>
      <c r="X243" s="35">
        <f t="shared" si="149"/>
        <v>2</v>
      </c>
      <c r="Y243" s="65">
        <f>I231</f>
        <v>44361</v>
      </c>
      <c r="Z243" s="36"/>
      <c r="AA243" s="47" t="str">
        <f t="shared" si="138"/>
        <v>55-59</v>
      </c>
      <c r="AB243" s="45">
        <f t="shared" si="138"/>
        <v>285387</v>
      </c>
      <c r="AC243" s="45">
        <f t="shared" si="138"/>
        <v>213887</v>
      </c>
      <c r="AD243" s="45">
        <f t="shared" si="139"/>
        <v>62005</v>
      </c>
      <c r="AE243" s="45">
        <f t="shared" si="146"/>
        <v>151882</v>
      </c>
      <c r="AF243" s="1">
        <f t="shared" si="140"/>
        <v>569</v>
      </c>
      <c r="AG243" s="1">
        <f t="shared" si="140"/>
        <v>9248</v>
      </c>
    </row>
    <row r="244" spans="1:33" x14ac:dyDescent="0.35">
      <c r="A244" s="54" t="str">
        <f t="shared" si="147"/>
        <v>60-64</v>
      </c>
      <c r="B244" s="55">
        <f t="shared" si="147"/>
        <v>271707</v>
      </c>
      <c r="C244" s="55">
        <f t="shared" si="137"/>
        <v>215193</v>
      </c>
      <c r="D244" s="55">
        <f t="shared" si="137"/>
        <v>79.2</v>
      </c>
      <c r="E244" s="55">
        <f t="shared" si="137"/>
        <v>87849</v>
      </c>
      <c r="F244" s="55">
        <f t="shared" si="137"/>
        <v>32.299999999999997</v>
      </c>
      <c r="G244" s="55">
        <f t="shared" si="137"/>
        <v>303042</v>
      </c>
      <c r="I244" s="57" t="s">
        <v>318</v>
      </c>
      <c r="J244" s="56">
        <v>271707</v>
      </c>
      <c r="K244" s="56">
        <v>215691</v>
      </c>
      <c r="L244" s="57">
        <v>79.400000000000006</v>
      </c>
      <c r="M244" s="56">
        <v>97123</v>
      </c>
      <c r="N244" s="57">
        <v>35.700000000000003</v>
      </c>
      <c r="O244" s="56">
        <v>312814</v>
      </c>
      <c r="Q244" s="57" t="str">
        <f t="shared" si="141"/>
        <v>60-64</v>
      </c>
      <c r="R244" s="56">
        <f t="shared" si="142"/>
        <v>498</v>
      </c>
      <c r="S244" s="56">
        <f t="shared" si="143"/>
        <v>9274</v>
      </c>
      <c r="T244" s="56">
        <f t="shared" si="144"/>
        <v>9772</v>
      </c>
      <c r="U244" s="62">
        <f t="shared" si="145"/>
        <v>1.8205746874314543E-2</v>
      </c>
      <c r="V244" s="55">
        <f t="shared" si="148"/>
        <v>249</v>
      </c>
      <c r="W244" s="55">
        <f t="shared" si="148"/>
        <v>4637</v>
      </c>
      <c r="X244" s="35">
        <f t="shared" si="149"/>
        <v>2</v>
      </c>
      <c r="Y244" s="49" t="s">
        <v>365</v>
      </c>
      <c r="AA244" s="47" t="str">
        <f t="shared" si="138"/>
        <v>60-64</v>
      </c>
      <c r="AB244" s="45">
        <f t="shared" si="138"/>
        <v>271707</v>
      </c>
      <c r="AC244" s="45">
        <f t="shared" si="138"/>
        <v>215691</v>
      </c>
      <c r="AD244" s="45">
        <f t="shared" si="139"/>
        <v>97123</v>
      </c>
      <c r="AE244" s="45">
        <f t="shared" si="146"/>
        <v>118568</v>
      </c>
      <c r="AF244" s="1">
        <f t="shared" si="140"/>
        <v>498</v>
      </c>
      <c r="AG244" s="1">
        <f t="shared" si="140"/>
        <v>9274</v>
      </c>
    </row>
    <row r="245" spans="1:33" x14ac:dyDescent="0.35">
      <c r="A245" s="54" t="str">
        <f t="shared" si="147"/>
        <v>65-69</v>
      </c>
      <c r="B245" s="55">
        <f t="shared" si="147"/>
        <v>217596</v>
      </c>
      <c r="C245" s="55">
        <f t="shared" si="137"/>
        <v>182832</v>
      </c>
      <c r="D245" s="55">
        <f t="shared" si="137"/>
        <v>84</v>
      </c>
      <c r="E245" s="55">
        <f t="shared" si="137"/>
        <v>99691</v>
      </c>
      <c r="F245" s="55">
        <f t="shared" si="137"/>
        <v>45.8</v>
      </c>
      <c r="G245" s="55">
        <f t="shared" si="137"/>
        <v>282523</v>
      </c>
      <c r="I245" s="54" t="s">
        <v>319</v>
      </c>
      <c r="J245" s="55">
        <v>217596</v>
      </c>
      <c r="K245" s="55">
        <v>183127</v>
      </c>
      <c r="L245" s="54">
        <v>84.2</v>
      </c>
      <c r="M245" s="55">
        <v>107536</v>
      </c>
      <c r="N245" s="54">
        <v>49.4</v>
      </c>
      <c r="O245" s="55">
        <v>290663</v>
      </c>
      <c r="Q245" s="54" t="str">
        <f t="shared" si="141"/>
        <v>65-69</v>
      </c>
      <c r="R245" s="55">
        <f t="shared" si="142"/>
        <v>295</v>
      </c>
      <c r="S245" s="55">
        <f t="shared" si="143"/>
        <v>7845</v>
      </c>
      <c r="T245" s="55">
        <f t="shared" si="144"/>
        <v>8140</v>
      </c>
      <c r="U245" s="58">
        <f t="shared" si="145"/>
        <v>1.0784528770929298E-2</v>
      </c>
      <c r="V245" s="55">
        <f t="shared" si="148"/>
        <v>147.5</v>
      </c>
      <c r="W245" s="55">
        <f t="shared" si="148"/>
        <v>3922.5</v>
      </c>
      <c r="X245" s="35">
        <f t="shared" si="149"/>
        <v>2</v>
      </c>
      <c r="Y245" s="51" t="s">
        <v>366</v>
      </c>
      <c r="Z245" s="2">
        <v>0.7</v>
      </c>
      <c r="AA245" s="47" t="str">
        <f t="shared" si="138"/>
        <v>65-69</v>
      </c>
      <c r="AB245" s="45">
        <f t="shared" si="138"/>
        <v>217596</v>
      </c>
      <c r="AC245" s="45">
        <f t="shared" si="138"/>
        <v>183127</v>
      </c>
      <c r="AD245" s="45">
        <f t="shared" si="139"/>
        <v>107536</v>
      </c>
      <c r="AE245" s="45">
        <f t="shared" si="146"/>
        <v>75591</v>
      </c>
      <c r="AF245" s="1">
        <f t="shared" si="140"/>
        <v>295</v>
      </c>
      <c r="AG245" s="1">
        <f t="shared" si="140"/>
        <v>7845</v>
      </c>
    </row>
    <row r="246" spans="1:33" x14ac:dyDescent="0.35">
      <c r="A246" s="54" t="str">
        <f t="shared" si="147"/>
        <v>70-74</v>
      </c>
      <c r="B246" s="55">
        <f t="shared" si="147"/>
        <v>166506</v>
      </c>
      <c r="C246" s="55">
        <f t="shared" si="137"/>
        <v>141268</v>
      </c>
      <c r="D246" s="55">
        <f t="shared" si="137"/>
        <v>84.8</v>
      </c>
      <c r="E246" s="55">
        <f t="shared" si="137"/>
        <v>94062</v>
      </c>
      <c r="F246" s="55">
        <f t="shared" si="137"/>
        <v>56.5</v>
      </c>
      <c r="G246" s="55">
        <f t="shared" si="137"/>
        <v>235330</v>
      </c>
      <c r="I246" s="57" t="s">
        <v>320</v>
      </c>
      <c r="J246" s="56">
        <v>166506</v>
      </c>
      <c r="K246" s="56">
        <v>141495</v>
      </c>
      <c r="L246" s="57">
        <v>85</v>
      </c>
      <c r="M246" s="56">
        <v>99669</v>
      </c>
      <c r="N246" s="57">
        <v>59.9</v>
      </c>
      <c r="O246" s="56">
        <v>241164</v>
      </c>
      <c r="Q246" s="57" t="str">
        <f t="shared" si="141"/>
        <v>70-74</v>
      </c>
      <c r="R246" s="56">
        <f t="shared" si="142"/>
        <v>227</v>
      </c>
      <c r="S246" s="56">
        <f t="shared" si="143"/>
        <v>5607</v>
      </c>
      <c r="T246" s="56">
        <f t="shared" si="144"/>
        <v>5834</v>
      </c>
      <c r="U246" s="62">
        <f t="shared" si="145"/>
        <v>8.2986034949184759E-3</v>
      </c>
      <c r="V246" s="55">
        <f t="shared" si="148"/>
        <v>113.5</v>
      </c>
      <c r="W246" s="55">
        <f t="shared" si="148"/>
        <v>2803.5</v>
      </c>
      <c r="X246" s="35">
        <f t="shared" si="149"/>
        <v>2</v>
      </c>
      <c r="Y246" s="50">
        <f>K252/J252</f>
        <v>0.70292358168002256</v>
      </c>
      <c r="Z246" s="2">
        <f>Y246/Z245</f>
        <v>1.0041765452571751</v>
      </c>
      <c r="AA246" s="48" t="str">
        <f t="shared" si="138"/>
        <v>70-74</v>
      </c>
      <c r="AB246" s="45">
        <f t="shared" si="138"/>
        <v>166506</v>
      </c>
      <c r="AC246" s="45">
        <f t="shared" si="138"/>
        <v>141495</v>
      </c>
      <c r="AD246" s="45">
        <f t="shared" si="139"/>
        <v>99669</v>
      </c>
      <c r="AE246" s="46">
        <f t="shared" si="146"/>
        <v>41826</v>
      </c>
      <c r="AF246" s="1">
        <f t="shared" si="140"/>
        <v>227</v>
      </c>
      <c r="AG246" s="1">
        <f t="shared" si="140"/>
        <v>5607</v>
      </c>
    </row>
    <row r="247" spans="1:33" x14ac:dyDescent="0.35">
      <c r="A247" s="54" t="str">
        <f t="shared" si="147"/>
        <v>75-79</v>
      </c>
      <c r="B247" s="55">
        <f t="shared" si="147"/>
        <v>107003</v>
      </c>
      <c r="C247" s="55">
        <f t="shared" si="137"/>
        <v>91867</v>
      </c>
      <c r="D247" s="55">
        <f t="shared" si="137"/>
        <v>85.9</v>
      </c>
      <c r="E247" s="55">
        <f t="shared" si="137"/>
        <v>80964</v>
      </c>
      <c r="F247" s="55">
        <f t="shared" si="137"/>
        <v>75.7</v>
      </c>
      <c r="G247" s="55">
        <f t="shared" si="137"/>
        <v>172831</v>
      </c>
      <c r="I247" s="54" t="s">
        <v>321</v>
      </c>
      <c r="J247" s="55">
        <v>107003</v>
      </c>
      <c r="K247" s="55">
        <v>91980</v>
      </c>
      <c r="L247" s="54">
        <v>86</v>
      </c>
      <c r="M247" s="55">
        <v>81563</v>
      </c>
      <c r="N247" s="54">
        <v>76.2</v>
      </c>
      <c r="O247" s="55">
        <v>173543</v>
      </c>
      <c r="Q247" s="54" t="str">
        <f t="shared" si="141"/>
        <v>75-79</v>
      </c>
      <c r="R247" s="55">
        <f t="shared" si="142"/>
        <v>113</v>
      </c>
      <c r="S247" s="55">
        <f t="shared" si="143"/>
        <v>599</v>
      </c>
      <c r="T247" s="55">
        <f t="shared" si="144"/>
        <v>712</v>
      </c>
      <c r="U247" s="58">
        <f t="shared" si="145"/>
        <v>4.1310228851356295E-3</v>
      </c>
      <c r="V247" s="55">
        <f t="shared" si="148"/>
        <v>56.5</v>
      </c>
      <c r="W247" s="55">
        <f t="shared" si="148"/>
        <v>299.5</v>
      </c>
      <c r="X247" s="35">
        <f t="shared" si="149"/>
        <v>2</v>
      </c>
      <c r="Y247" s="51" t="s">
        <v>367</v>
      </c>
      <c r="Z247" s="2">
        <v>0.7</v>
      </c>
      <c r="AA247" s="48" t="str">
        <f t="shared" si="138"/>
        <v>75-79</v>
      </c>
      <c r="AB247" s="45">
        <f t="shared" si="138"/>
        <v>107003</v>
      </c>
      <c r="AC247" s="45">
        <f t="shared" si="138"/>
        <v>91980</v>
      </c>
      <c r="AD247" s="45">
        <f t="shared" si="139"/>
        <v>81563</v>
      </c>
      <c r="AE247" s="46">
        <f t="shared" si="146"/>
        <v>10417</v>
      </c>
      <c r="AF247" s="1">
        <f t="shared" si="140"/>
        <v>113</v>
      </c>
      <c r="AG247" s="1">
        <f t="shared" si="140"/>
        <v>599</v>
      </c>
    </row>
    <row r="248" spans="1:33" x14ac:dyDescent="0.35">
      <c r="A248" s="54" t="str">
        <f t="shared" si="147"/>
        <v>80-84</v>
      </c>
      <c r="B248" s="55">
        <f t="shared" si="147"/>
        <v>69877</v>
      </c>
      <c r="C248" s="55">
        <f t="shared" si="147"/>
        <v>61142</v>
      </c>
      <c r="D248" s="55">
        <f t="shared" si="147"/>
        <v>87.5</v>
      </c>
      <c r="E248" s="55">
        <f t="shared" si="147"/>
        <v>54704</v>
      </c>
      <c r="F248" s="55">
        <f t="shared" si="147"/>
        <v>78.3</v>
      </c>
      <c r="G248" s="55">
        <f t="shared" si="147"/>
        <v>115846</v>
      </c>
      <c r="I248" s="57" t="s">
        <v>322</v>
      </c>
      <c r="J248" s="56">
        <v>69877</v>
      </c>
      <c r="K248" s="56">
        <v>61196</v>
      </c>
      <c r="L248" s="57">
        <v>87.6</v>
      </c>
      <c r="M248" s="56">
        <v>55041</v>
      </c>
      <c r="N248" s="57">
        <v>78.8</v>
      </c>
      <c r="O248" s="56">
        <v>116237</v>
      </c>
      <c r="Q248" s="57" t="str">
        <f t="shared" si="141"/>
        <v>80-84</v>
      </c>
      <c r="R248" s="56">
        <f t="shared" si="142"/>
        <v>54</v>
      </c>
      <c r="S248" s="56">
        <f t="shared" si="143"/>
        <v>337</v>
      </c>
      <c r="T248" s="56">
        <f t="shared" si="144"/>
        <v>391</v>
      </c>
      <c r="U248" s="62">
        <f t="shared" si="145"/>
        <v>1.9741171309497698E-3</v>
      </c>
      <c r="V248" s="55">
        <f t="shared" si="148"/>
        <v>27</v>
      </c>
      <c r="W248" s="55">
        <f t="shared" si="148"/>
        <v>168.5</v>
      </c>
      <c r="X248" s="35">
        <f t="shared" si="149"/>
        <v>2</v>
      </c>
      <c r="Y248" s="50">
        <f>M252/J252</f>
        <v>0.22243601673960556</v>
      </c>
      <c r="Z248" s="2">
        <f>Y248/Z247</f>
        <v>0.31776573819943654</v>
      </c>
      <c r="AA248" s="48" t="str">
        <f t="shared" si="138"/>
        <v>80-84</v>
      </c>
      <c r="AB248" s="45">
        <f t="shared" si="138"/>
        <v>69877</v>
      </c>
      <c r="AC248" s="45">
        <f t="shared" si="138"/>
        <v>61196</v>
      </c>
      <c r="AD248" s="45">
        <f t="shared" si="139"/>
        <v>55041</v>
      </c>
      <c r="AE248" s="46">
        <f t="shared" si="146"/>
        <v>6155</v>
      </c>
      <c r="AF248" s="1">
        <f t="shared" si="140"/>
        <v>54</v>
      </c>
      <c r="AG248" s="1">
        <f t="shared" si="140"/>
        <v>337</v>
      </c>
    </row>
    <row r="249" spans="1:33" x14ac:dyDescent="0.35">
      <c r="A249" s="54" t="str">
        <f t="shared" si="147"/>
        <v>85-89</v>
      </c>
      <c r="B249" s="55">
        <f t="shared" si="147"/>
        <v>44852</v>
      </c>
      <c r="C249" s="55">
        <f t="shared" si="147"/>
        <v>39157</v>
      </c>
      <c r="D249" s="55">
        <f t="shared" si="147"/>
        <v>87.3</v>
      </c>
      <c r="E249" s="55">
        <f t="shared" si="147"/>
        <v>35536</v>
      </c>
      <c r="F249" s="55">
        <f t="shared" si="147"/>
        <v>79.2</v>
      </c>
      <c r="G249" s="55">
        <f t="shared" si="147"/>
        <v>74693</v>
      </c>
      <c r="I249" s="54" t="s">
        <v>323</v>
      </c>
      <c r="J249" s="55">
        <v>44852</v>
      </c>
      <c r="K249" s="55">
        <v>39179</v>
      </c>
      <c r="L249" s="54">
        <v>87.4</v>
      </c>
      <c r="M249" s="55">
        <v>35678</v>
      </c>
      <c r="N249" s="54">
        <v>79.5</v>
      </c>
      <c r="O249" s="55">
        <v>74857</v>
      </c>
      <c r="Q249" s="54" t="str">
        <f t="shared" si="141"/>
        <v>85-89</v>
      </c>
      <c r="R249" s="55">
        <f t="shared" si="142"/>
        <v>22</v>
      </c>
      <c r="S249" s="55">
        <f t="shared" si="143"/>
        <v>142</v>
      </c>
      <c r="T249" s="55">
        <f t="shared" si="144"/>
        <v>164</v>
      </c>
      <c r="U249" s="58">
        <f t="shared" si="145"/>
        <v>8.0426994223879505E-4</v>
      </c>
      <c r="V249" s="55">
        <f t="shared" si="148"/>
        <v>11</v>
      </c>
      <c r="W249" s="55">
        <f t="shared" si="148"/>
        <v>71</v>
      </c>
      <c r="X249" s="35">
        <f t="shared" si="149"/>
        <v>2</v>
      </c>
      <c r="Y249" s="49" t="s">
        <v>362</v>
      </c>
      <c r="AA249" s="48" t="str">
        <f t="shared" si="138"/>
        <v>85-89</v>
      </c>
      <c r="AB249" s="45">
        <f t="shared" si="138"/>
        <v>44852</v>
      </c>
      <c r="AC249" s="45">
        <f t="shared" si="138"/>
        <v>39179</v>
      </c>
      <c r="AD249" s="45">
        <f t="shared" si="139"/>
        <v>35678</v>
      </c>
      <c r="AE249" s="46">
        <f t="shared" si="146"/>
        <v>3501</v>
      </c>
      <c r="AF249" s="1">
        <f t="shared" si="140"/>
        <v>22</v>
      </c>
      <c r="AG249" s="1">
        <f t="shared" si="140"/>
        <v>142</v>
      </c>
    </row>
    <row r="250" spans="1:33" x14ac:dyDescent="0.35">
      <c r="A250" s="54" t="str">
        <f t="shared" si="147"/>
        <v>90+</v>
      </c>
      <c r="B250" s="55">
        <f t="shared" si="147"/>
        <v>28637</v>
      </c>
      <c r="C250" s="55">
        <f t="shared" si="147"/>
        <v>24973</v>
      </c>
      <c r="D250" s="55">
        <f t="shared" si="147"/>
        <v>87.2</v>
      </c>
      <c r="E250" s="55">
        <f t="shared" si="147"/>
        <v>23062</v>
      </c>
      <c r="F250" s="55">
        <f t="shared" si="147"/>
        <v>80.5</v>
      </c>
      <c r="G250" s="55">
        <f t="shared" si="147"/>
        <v>48035</v>
      </c>
      <c r="I250" s="57" t="s">
        <v>324</v>
      </c>
      <c r="J250" s="56">
        <v>28637</v>
      </c>
      <c r="K250" s="56">
        <v>24979</v>
      </c>
      <c r="L250" s="57">
        <v>87.2</v>
      </c>
      <c r="M250" s="56">
        <v>23153</v>
      </c>
      <c r="N250" s="57">
        <v>80.8</v>
      </c>
      <c r="O250" s="56">
        <v>48132</v>
      </c>
      <c r="Q250" s="57" t="str">
        <f t="shared" si="141"/>
        <v>90+</v>
      </c>
      <c r="R250" s="56">
        <f t="shared" si="142"/>
        <v>6</v>
      </c>
      <c r="S250" s="56">
        <f t="shared" si="143"/>
        <v>91</v>
      </c>
      <c r="T250" s="56">
        <f t="shared" si="144"/>
        <v>97</v>
      </c>
      <c r="U250" s="62">
        <f t="shared" si="145"/>
        <v>2.1934634788330776E-4</v>
      </c>
      <c r="V250" s="55">
        <f t="shared" si="148"/>
        <v>3</v>
      </c>
      <c r="W250" s="55">
        <f t="shared" si="148"/>
        <v>45.5</v>
      </c>
      <c r="X250" s="35">
        <f t="shared" si="149"/>
        <v>2</v>
      </c>
      <c r="Y250" s="51" t="s">
        <v>366</v>
      </c>
      <c r="Z250" s="2">
        <v>0.7</v>
      </c>
      <c r="AA250" s="48" t="str">
        <f t="shared" si="138"/>
        <v>90+</v>
      </c>
      <c r="AB250" s="45">
        <f t="shared" si="138"/>
        <v>28637</v>
      </c>
      <c r="AC250" s="45">
        <f t="shared" si="138"/>
        <v>24979</v>
      </c>
      <c r="AD250" s="45">
        <f t="shared" si="139"/>
        <v>23153</v>
      </c>
      <c r="AE250" s="46">
        <f t="shared" si="146"/>
        <v>1826</v>
      </c>
      <c r="AF250" s="1">
        <f t="shared" si="140"/>
        <v>6</v>
      </c>
      <c r="AG250" s="1">
        <f t="shared" si="140"/>
        <v>91</v>
      </c>
    </row>
    <row r="251" spans="1:33" ht="15" thickBot="1" x14ac:dyDescent="0.4">
      <c r="A251" s="54" t="str">
        <f t="shared" si="147"/>
        <v>Unknown</v>
      </c>
      <c r="B251" s="55" t="str">
        <f t="shared" si="147"/>
        <v>NA</v>
      </c>
      <c r="C251" s="55">
        <f t="shared" si="147"/>
        <v>38049</v>
      </c>
      <c r="D251" s="55" t="str">
        <f t="shared" si="147"/>
        <v>NA</v>
      </c>
      <c r="E251" s="55">
        <f t="shared" si="147"/>
        <v>14537</v>
      </c>
      <c r="F251" s="55" t="str">
        <f t="shared" si="147"/>
        <v>NA</v>
      </c>
      <c r="G251" s="55">
        <f t="shared" si="147"/>
        <v>52586</v>
      </c>
      <c r="I251" s="54" t="s">
        <v>325</v>
      </c>
      <c r="J251" s="54" t="s">
        <v>326</v>
      </c>
      <c r="K251" s="55">
        <v>55670</v>
      </c>
      <c r="L251" s="54" t="s">
        <v>326</v>
      </c>
      <c r="M251" s="55">
        <v>14456</v>
      </c>
      <c r="N251" s="54" t="s">
        <v>326</v>
      </c>
      <c r="O251" s="55">
        <v>70126</v>
      </c>
      <c r="Q251" s="54" t="str">
        <f t="shared" si="141"/>
        <v>Unknown</v>
      </c>
      <c r="R251" s="54">
        <f t="shared" si="142"/>
        <v>17621</v>
      </c>
      <c r="S251" s="54">
        <f t="shared" si="143"/>
        <v>-81</v>
      </c>
      <c r="T251" s="54">
        <f t="shared" si="144"/>
        <v>17540</v>
      </c>
      <c r="U251" s="58">
        <f t="shared" si="145"/>
        <v>0.64418366600862764</v>
      </c>
      <c r="V251" s="55">
        <f t="shared" si="148"/>
        <v>8810.5</v>
      </c>
      <c r="W251" s="55">
        <f t="shared" si="148"/>
        <v>-40.5</v>
      </c>
      <c r="X251" s="35">
        <f t="shared" si="149"/>
        <v>2</v>
      </c>
      <c r="Y251" s="50">
        <f>K253/J253</f>
        <v>0.59788818664972665</v>
      </c>
      <c r="Z251" s="2">
        <f>Y251/Z250</f>
        <v>0.85412598092818093</v>
      </c>
      <c r="AA251" s="47" t="str">
        <f t="shared" si="138"/>
        <v>Unknown</v>
      </c>
      <c r="AB251" s="45" t="str">
        <f t="shared" si="138"/>
        <v>NA</v>
      </c>
      <c r="AC251" s="45">
        <f t="shared" si="138"/>
        <v>55670</v>
      </c>
      <c r="AD251" s="45">
        <f t="shared" si="139"/>
        <v>14456</v>
      </c>
      <c r="AE251" s="45">
        <f t="shared" si="146"/>
        <v>41214</v>
      </c>
      <c r="AF251" s="1">
        <f t="shared" si="140"/>
        <v>17621</v>
      </c>
      <c r="AG251" s="1">
        <f t="shared" si="140"/>
        <v>-81</v>
      </c>
    </row>
    <row r="252" spans="1:33" ht="15" thickBot="1" x14ac:dyDescent="0.4">
      <c r="A252" s="54" t="str">
        <f t="shared" si="147"/>
        <v>12+</v>
      </c>
      <c r="B252" s="55">
        <f t="shared" si="147"/>
        <v>3761140</v>
      </c>
      <c r="C252" s="55">
        <f t="shared" si="147"/>
        <v>2616440</v>
      </c>
      <c r="D252" s="55">
        <f t="shared" si="147"/>
        <v>68.7</v>
      </c>
      <c r="E252" s="55">
        <f t="shared" si="147"/>
        <v>767586</v>
      </c>
      <c r="F252" s="55">
        <f t="shared" si="147"/>
        <v>20.2</v>
      </c>
      <c r="G252" s="55">
        <f t="shared" si="147"/>
        <v>3384026</v>
      </c>
      <c r="I252" s="57" t="s">
        <v>327</v>
      </c>
      <c r="J252" s="24">
        <v>3761140</v>
      </c>
      <c r="K252" s="56">
        <v>2643794</v>
      </c>
      <c r="L252" s="57">
        <v>69.400000000000006</v>
      </c>
      <c r="M252" s="56">
        <v>836613</v>
      </c>
      <c r="N252" s="57">
        <v>22</v>
      </c>
      <c r="O252" s="56">
        <v>3480407</v>
      </c>
      <c r="Q252" s="57" t="str">
        <f t="shared" si="141"/>
        <v>12+</v>
      </c>
      <c r="R252" s="60">
        <f>K252-C252</f>
        <v>27354</v>
      </c>
      <c r="S252" s="60">
        <f t="shared" si="143"/>
        <v>69027</v>
      </c>
      <c r="T252" s="63">
        <f t="shared" si="144"/>
        <v>96381</v>
      </c>
      <c r="U252" s="62">
        <f t="shared" si="145"/>
        <v>1</v>
      </c>
      <c r="V252" s="60">
        <f t="shared" si="148"/>
        <v>13677</v>
      </c>
      <c r="W252" s="60">
        <f t="shared" si="148"/>
        <v>34513.5</v>
      </c>
      <c r="X252" s="35">
        <f t="shared" si="149"/>
        <v>2</v>
      </c>
      <c r="Y252" s="51" t="s">
        <v>367</v>
      </c>
      <c r="Z252" s="2">
        <v>0.7</v>
      </c>
      <c r="AC252" s="38"/>
    </row>
    <row r="253" spans="1:33" x14ac:dyDescent="0.35">
      <c r="A253" s="54" t="str">
        <f t="shared" si="147"/>
        <v>ALL</v>
      </c>
      <c r="B253" s="55">
        <f t="shared" si="147"/>
        <v>4421887</v>
      </c>
      <c r="C253" s="55">
        <f t="shared" si="147"/>
        <v>2616440</v>
      </c>
      <c r="D253" s="55">
        <f t="shared" si="147"/>
        <v>58.5</v>
      </c>
      <c r="E253" s="55">
        <f t="shared" si="147"/>
        <v>767586</v>
      </c>
      <c r="F253" s="55">
        <f t="shared" si="147"/>
        <v>17.2</v>
      </c>
      <c r="G253" s="55">
        <f t="shared" si="147"/>
        <v>3384026</v>
      </c>
      <c r="I253" s="54" t="s">
        <v>328</v>
      </c>
      <c r="J253" s="22">
        <v>4421887</v>
      </c>
      <c r="K253" s="55">
        <v>2643794</v>
      </c>
      <c r="L253" s="54">
        <v>59.1</v>
      </c>
      <c r="M253" s="55">
        <v>836613</v>
      </c>
      <c r="N253" s="54">
        <v>18.7</v>
      </c>
      <c r="O253" s="55">
        <v>3480407</v>
      </c>
      <c r="Q253" s="54" t="str">
        <f t="shared" si="141"/>
        <v>ALL</v>
      </c>
      <c r="R253" s="60">
        <f t="shared" ref="R253" si="150">K253-C253</f>
        <v>27354</v>
      </c>
      <c r="S253" s="60">
        <f t="shared" si="143"/>
        <v>69027</v>
      </c>
      <c r="T253" s="63">
        <f t="shared" si="144"/>
        <v>96381</v>
      </c>
      <c r="U253" s="58">
        <f t="shared" si="145"/>
        <v>1</v>
      </c>
      <c r="V253" s="60">
        <f t="shared" si="148"/>
        <v>13677</v>
      </c>
      <c r="W253" s="60">
        <f t="shared" si="148"/>
        <v>34513.5</v>
      </c>
      <c r="X253" s="35">
        <f t="shared" si="149"/>
        <v>2</v>
      </c>
      <c r="Y253" s="50">
        <f>M253/J253</f>
        <v>0.18919818620421552</v>
      </c>
      <c r="Z253" s="2">
        <f>Y253/Z252</f>
        <v>0.27028312314887931</v>
      </c>
      <c r="AC253" s="2">
        <f>R252/K252</f>
        <v>1.0346494469690149E-2</v>
      </c>
      <c r="AD253" s="2">
        <f>S252/M252</f>
        <v>8.2507682763715118E-2</v>
      </c>
      <c r="AE253" s="2">
        <f>T252/O252</f>
        <v>2.7692450911631888E-2</v>
      </c>
    </row>
    <row r="254" spans="1:33" ht="14.5" customHeight="1" x14ac:dyDescent="0.35">
      <c r="A254" s="110">
        <f>I231</f>
        <v>44361</v>
      </c>
      <c r="B254" s="110"/>
      <c r="C254" s="110"/>
      <c r="D254" s="110"/>
      <c r="E254" s="110"/>
      <c r="F254" s="110"/>
      <c r="G254" s="110"/>
      <c r="I254" s="110">
        <v>44362</v>
      </c>
      <c r="J254" s="110"/>
      <c r="K254" s="110"/>
      <c r="L254" s="110"/>
      <c r="M254" s="110"/>
      <c r="N254" s="110"/>
      <c r="O254" s="110"/>
      <c r="Q254" s="113" t="str">
        <f>"Change " &amp; TEXT(A254,"DDDD MMM DD, YYYY") &amp; " -  " &amp;TEXT(I254,"DDDD MMM DD, YYYY")</f>
        <v>Change Monday Jun 14, 2021 -  Tuesday Jun 15, 2021</v>
      </c>
      <c r="R254" s="113"/>
      <c r="S254" s="113"/>
      <c r="T254" s="113"/>
      <c r="U254" s="113"/>
      <c r="V254" s="113"/>
      <c r="W254" s="113"/>
      <c r="Y254" s="65">
        <f>A254</f>
        <v>44361</v>
      </c>
    </row>
    <row r="255" spans="1:33" ht="27" customHeight="1" x14ac:dyDescent="0.35">
      <c r="A255" s="53" t="str">
        <f>I232</f>
        <v>Age group</v>
      </c>
      <c r="B255" s="53" t="str">
        <f t="shared" ref="B255:G270" si="151">J232</f>
        <v>Population</v>
      </c>
      <c r="C255" s="53" t="str">
        <f t="shared" si="151"/>
        <v>Dose 1</v>
      </c>
      <c r="D255" s="53" t="str">
        <f t="shared" si="151"/>
        <v>% of population with at least 1 dose</v>
      </c>
      <c r="E255" s="53" t="str">
        <f t="shared" si="151"/>
        <v>Dose 2</v>
      </c>
      <c r="F255" s="53" t="str">
        <f t="shared" si="151"/>
        <v>% of population fully vaccinated</v>
      </c>
      <c r="G255" s="53" t="str">
        <f t="shared" si="151"/>
        <v>Total administered</v>
      </c>
      <c r="I255" s="53" t="s">
        <v>305</v>
      </c>
      <c r="J255" s="53" t="s">
        <v>2</v>
      </c>
      <c r="K255" s="53" t="s">
        <v>302</v>
      </c>
      <c r="L255" s="53" t="s">
        <v>306</v>
      </c>
      <c r="M255" s="53" t="s">
        <v>303</v>
      </c>
      <c r="N255" s="53" t="s">
        <v>307</v>
      </c>
      <c r="O255" s="53" t="s">
        <v>304</v>
      </c>
      <c r="Q255" s="53" t="s">
        <v>305</v>
      </c>
      <c r="R255" s="53" t="s">
        <v>302</v>
      </c>
      <c r="S255" s="53" t="s">
        <v>303</v>
      </c>
      <c r="T255" s="53" t="s">
        <v>304</v>
      </c>
      <c r="U255" s="53" t="s">
        <v>335</v>
      </c>
      <c r="V255" s="53" t="s">
        <v>336</v>
      </c>
      <c r="W255" s="53" t="s">
        <v>337</v>
      </c>
      <c r="Y255" s="49" t="s">
        <v>365</v>
      </c>
      <c r="Z255" s="64"/>
      <c r="AA255" s="47" t="str">
        <f t="shared" ref="AA255:AC274" si="152">I255</f>
        <v>Age group</v>
      </c>
      <c r="AB255" s="47" t="str">
        <f t="shared" si="152"/>
        <v>Population</v>
      </c>
      <c r="AC255" s="47" t="str">
        <f t="shared" si="152"/>
        <v>Dose 1</v>
      </c>
      <c r="AD255" s="47" t="str">
        <f t="shared" ref="AD255:AD274" si="153">M255</f>
        <v>Dose 2</v>
      </c>
      <c r="AE255" s="47" t="s">
        <v>334</v>
      </c>
      <c r="AF255" s="47" t="str">
        <f t="shared" ref="AF255:AG274" si="154">R255</f>
        <v>Dose 1</v>
      </c>
      <c r="AG255" s="47" t="str">
        <f t="shared" si="154"/>
        <v>Dose 2</v>
      </c>
    </row>
    <row r="256" spans="1:33" x14ac:dyDescent="0.35">
      <c r="A256" s="54" t="str">
        <f>I233</f>
        <v>00-11</v>
      </c>
      <c r="B256" s="55">
        <f>J233</f>
        <v>663783</v>
      </c>
      <c r="C256" s="55">
        <f t="shared" si="151"/>
        <v>0</v>
      </c>
      <c r="D256" s="55">
        <f t="shared" si="151"/>
        <v>0</v>
      </c>
      <c r="E256" s="55">
        <f t="shared" si="151"/>
        <v>0</v>
      </c>
      <c r="F256" s="55">
        <f t="shared" si="151"/>
        <v>0</v>
      </c>
      <c r="G256" s="55">
        <f t="shared" si="151"/>
        <v>0</v>
      </c>
      <c r="I256" s="54" t="s">
        <v>308</v>
      </c>
      <c r="J256" s="55">
        <v>663783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Q256" s="54" t="str">
        <f t="shared" ref="Q256:Q276" si="155">A256</f>
        <v>00-11</v>
      </c>
      <c r="R256" s="55">
        <f t="shared" ref="R256:R274" si="156">K256-C256</f>
        <v>0</v>
      </c>
      <c r="S256" s="55">
        <f t="shared" ref="S256:S276" si="157">M256-E256</f>
        <v>0</v>
      </c>
      <c r="T256" s="55">
        <f t="shared" ref="T256:T276" si="158">O256-G256</f>
        <v>0</v>
      </c>
      <c r="U256" s="58">
        <f t="shared" ref="U256:U276" si="159">R256/R$276</f>
        <v>0</v>
      </c>
      <c r="V256" s="55">
        <f>R256/$X256</f>
        <v>0</v>
      </c>
      <c r="W256" s="55">
        <f>S256/$X256</f>
        <v>0</v>
      </c>
      <c r="X256" s="35">
        <f>IF(DATEDIF(A254,I254,"D")&lt;1,1,DATEDIF(A254,I254,"D"))</f>
        <v>1</v>
      </c>
      <c r="Y256" s="51" t="s">
        <v>366</v>
      </c>
      <c r="Z256" s="2">
        <v>0.7</v>
      </c>
      <c r="AA256" s="47" t="str">
        <f t="shared" si="152"/>
        <v>00-11</v>
      </c>
      <c r="AB256" s="45">
        <f t="shared" si="152"/>
        <v>663783</v>
      </c>
      <c r="AC256" s="45">
        <f t="shared" si="152"/>
        <v>0</v>
      </c>
      <c r="AD256" s="45">
        <f t="shared" si="153"/>
        <v>0</v>
      </c>
      <c r="AE256" s="45">
        <f t="shared" ref="AE256:AE274" si="160">AC256-AD256</f>
        <v>0</v>
      </c>
      <c r="AF256" s="1">
        <f t="shared" si="154"/>
        <v>0</v>
      </c>
      <c r="AG256" s="1">
        <f t="shared" si="154"/>
        <v>0</v>
      </c>
    </row>
    <row r="257" spans="1:33" x14ac:dyDescent="0.35">
      <c r="A257" s="54" t="str">
        <f t="shared" ref="A257:G276" si="161">I234</f>
        <v>12-14</v>
      </c>
      <c r="B257" s="55">
        <f t="shared" si="161"/>
        <v>166087</v>
      </c>
      <c r="C257" s="60">
        <f t="shared" si="151"/>
        <v>90239</v>
      </c>
      <c r="D257" s="55">
        <f t="shared" si="151"/>
        <v>54.3</v>
      </c>
      <c r="E257" s="60">
        <f t="shared" si="151"/>
        <v>1896</v>
      </c>
      <c r="F257" s="55">
        <f t="shared" si="151"/>
        <v>1.1000000000000001</v>
      </c>
      <c r="G257" s="55">
        <f t="shared" si="151"/>
        <v>92135</v>
      </c>
      <c r="I257" s="54" t="str">
        <f t="shared" ref="I257" si="162">Q234</f>
        <v>12-14</v>
      </c>
      <c r="J257" s="56">
        <v>166087</v>
      </c>
      <c r="K257" s="60">
        <v>90531</v>
      </c>
      <c r="L257" s="57">
        <v>54.5</v>
      </c>
      <c r="M257" s="60">
        <v>2057</v>
      </c>
      <c r="N257" s="57">
        <v>1.2</v>
      </c>
      <c r="O257" s="56">
        <v>92588</v>
      </c>
      <c r="Q257" s="59" t="str">
        <f t="shared" si="155"/>
        <v>12-14</v>
      </c>
      <c r="R257" s="60">
        <f t="shared" si="156"/>
        <v>292</v>
      </c>
      <c r="S257" s="60">
        <f t="shared" si="157"/>
        <v>161</v>
      </c>
      <c r="T257" s="60">
        <f t="shared" si="158"/>
        <v>453</v>
      </c>
      <c r="U257" s="61">
        <f t="shared" si="159"/>
        <v>2.6434908564186132E-2</v>
      </c>
      <c r="V257" s="60">
        <f t="shared" ref="V257:W276" si="163">R257/$X257</f>
        <v>292</v>
      </c>
      <c r="W257" s="60">
        <f t="shared" si="163"/>
        <v>161</v>
      </c>
      <c r="X257" s="35">
        <f>X256</f>
        <v>1</v>
      </c>
      <c r="Y257" s="50">
        <f>C275/B275</f>
        <v>0.70292358168002256</v>
      </c>
      <c r="Z257" s="2">
        <f>Y257/Z256</f>
        <v>1.0041765452571751</v>
      </c>
      <c r="AA257" s="47" t="str">
        <f t="shared" si="152"/>
        <v>12-14</v>
      </c>
      <c r="AB257" s="45">
        <f t="shared" si="152"/>
        <v>166087</v>
      </c>
      <c r="AC257" s="45">
        <f t="shared" si="152"/>
        <v>90531</v>
      </c>
      <c r="AD257" s="45">
        <f t="shared" si="153"/>
        <v>2057</v>
      </c>
      <c r="AE257" s="45">
        <f t="shared" si="160"/>
        <v>88474</v>
      </c>
      <c r="AF257" s="1">
        <f t="shared" si="154"/>
        <v>292</v>
      </c>
      <c r="AG257" s="1">
        <f t="shared" si="154"/>
        <v>161</v>
      </c>
    </row>
    <row r="258" spans="1:33" x14ac:dyDescent="0.35">
      <c r="A258" s="54" t="str">
        <f t="shared" si="161"/>
        <v>15-19</v>
      </c>
      <c r="B258" s="55">
        <f t="shared" si="161"/>
        <v>258656</v>
      </c>
      <c r="C258" s="60">
        <f t="shared" si="151"/>
        <v>152335</v>
      </c>
      <c r="D258" s="55">
        <f t="shared" si="151"/>
        <v>58.9</v>
      </c>
      <c r="E258" s="60">
        <f t="shared" si="151"/>
        <v>8066</v>
      </c>
      <c r="F258" s="55">
        <f t="shared" si="151"/>
        <v>3.1</v>
      </c>
      <c r="G258" s="55">
        <f t="shared" si="151"/>
        <v>160401</v>
      </c>
      <c r="I258" s="54" t="s">
        <v>309</v>
      </c>
      <c r="J258" s="55">
        <v>258656</v>
      </c>
      <c r="K258" s="60">
        <v>152742</v>
      </c>
      <c r="L258" s="54">
        <v>59.1</v>
      </c>
      <c r="M258" s="60">
        <v>8772</v>
      </c>
      <c r="N258" s="54">
        <v>3.4</v>
      </c>
      <c r="O258" s="55">
        <v>161514</v>
      </c>
      <c r="Q258" s="54" t="str">
        <f t="shared" si="155"/>
        <v>15-19</v>
      </c>
      <c r="R258" s="60">
        <f t="shared" si="156"/>
        <v>407</v>
      </c>
      <c r="S258" s="60">
        <f t="shared" si="157"/>
        <v>706</v>
      </c>
      <c r="T258" s="60">
        <f t="shared" si="158"/>
        <v>1113</v>
      </c>
      <c r="U258" s="61">
        <f t="shared" si="159"/>
        <v>3.6845917074053956E-2</v>
      </c>
      <c r="V258" s="60">
        <f t="shared" si="163"/>
        <v>407</v>
      </c>
      <c r="W258" s="60">
        <f t="shared" si="163"/>
        <v>706</v>
      </c>
      <c r="X258" s="35">
        <f t="shared" ref="X258:X276" si="164">X257</f>
        <v>1</v>
      </c>
      <c r="Y258" s="52" t="s">
        <v>367</v>
      </c>
      <c r="Z258" s="2">
        <v>0.7</v>
      </c>
      <c r="AA258" s="47" t="str">
        <f t="shared" si="152"/>
        <v>15-19</v>
      </c>
      <c r="AB258" s="45">
        <f t="shared" si="152"/>
        <v>258656</v>
      </c>
      <c r="AC258" s="45">
        <f t="shared" si="152"/>
        <v>152742</v>
      </c>
      <c r="AD258" s="45">
        <f t="shared" si="153"/>
        <v>8772</v>
      </c>
      <c r="AE258" s="45">
        <f t="shared" si="160"/>
        <v>143970</v>
      </c>
      <c r="AF258" s="1">
        <f t="shared" si="154"/>
        <v>407</v>
      </c>
      <c r="AG258" s="1">
        <f t="shared" si="154"/>
        <v>706</v>
      </c>
    </row>
    <row r="259" spans="1:33" x14ac:dyDescent="0.35">
      <c r="A259" s="54" t="str">
        <f t="shared" si="161"/>
        <v>20-24</v>
      </c>
      <c r="B259" s="55">
        <f t="shared" si="161"/>
        <v>276991</v>
      </c>
      <c r="C259" s="55">
        <f t="shared" si="151"/>
        <v>155845</v>
      </c>
      <c r="D259" s="55">
        <f t="shared" si="151"/>
        <v>56.3</v>
      </c>
      <c r="E259" s="55">
        <f t="shared" si="151"/>
        <v>17655</v>
      </c>
      <c r="F259" s="55">
        <f t="shared" si="151"/>
        <v>6.4</v>
      </c>
      <c r="G259" s="55">
        <f t="shared" si="151"/>
        <v>173500</v>
      </c>
      <c r="I259" s="57" t="s">
        <v>310</v>
      </c>
      <c r="J259" s="56">
        <v>276991</v>
      </c>
      <c r="K259" s="56">
        <v>156366</v>
      </c>
      <c r="L259" s="57">
        <v>56.5</v>
      </c>
      <c r="M259" s="56">
        <v>19072</v>
      </c>
      <c r="N259" s="57">
        <v>6.9</v>
      </c>
      <c r="O259" s="56">
        <v>175438</v>
      </c>
      <c r="Q259" s="57" t="str">
        <f t="shared" si="155"/>
        <v>20-24</v>
      </c>
      <c r="R259" s="56">
        <f t="shared" si="156"/>
        <v>521</v>
      </c>
      <c r="S259" s="56">
        <f t="shared" si="157"/>
        <v>1417</v>
      </c>
      <c r="T259" s="56">
        <f t="shared" si="158"/>
        <v>1938</v>
      </c>
      <c r="U259" s="62">
        <f t="shared" si="159"/>
        <v>4.7166395075140324E-2</v>
      </c>
      <c r="V259" s="55">
        <f t="shared" si="163"/>
        <v>521</v>
      </c>
      <c r="W259" s="55">
        <f t="shared" si="163"/>
        <v>1417</v>
      </c>
      <c r="X259" s="35">
        <f t="shared" si="164"/>
        <v>1</v>
      </c>
      <c r="Y259" s="50">
        <f>E275/B275</f>
        <v>0.22243601673960556</v>
      </c>
      <c r="Z259" s="2">
        <f>Y259/Z258</f>
        <v>0.31776573819943654</v>
      </c>
      <c r="AA259" s="47" t="str">
        <f t="shared" si="152"/>
        <v>20-24</v>
      </c>
      <c r="AB259" s="45">
        <f t="shared" si="152"/>
        <v>276991</v>
      </c>
      <c r="AC259" s="45">
        <f t="shared" si="152"/>
        <v>156366</v>
      </c>
      <c r="AD259" s="45">
        <f t="shared" si="153"/>
        <v>19072</v>
      </c>
      <c r="AE259" s="45">
        <f t="shared" si="160"/>
        <v>137294</v>
      </c>
      <c r="AF259" s="1">
        <f t="shared" si="154"/>
        <v>521</v>
      </c>
      <c r="AG259" s="1">
        <f t="shared" si="154"/>
        <v>1417</v>
      </c>
    </row>
    <row r="260" spans="1:33" x14ac:dyDescent="0.35">
      <c r="A260" s="54" t="str">
        <f t="shared" si="161"/>
        <v>25-29</v>
      </c>
      <c r="B260" s="55">
        <f t="shared" si="161"/>
        <v>310735</v>
      </c>
      <c r="C260" s="55">
        <f t="shared" si="151"/>
        <v>172320</v>
      </c>
      <c r="D260" s="55">
        <f t="shared" si="151"/>
        <v>55.5</v>
      </c>
      <c r="E260" s="55">
        <f t="shared" si="151"/>
        <v>26122</v>
      </c>
      <c r="F260" s="55">
        <f t="shared" si="151"/>
        <v>8.4</v>
      </c>
      <c r="G260" s="55">
        <f t="shared" si="151"/>
        <v>198442</v>
      </c>
      <c r="I260" s="54" t="s">
        <v>311</v>
      </c>
      <c r="J260" s="55">
        <v>310735</v>
      </c>
      <c r="K260" s="55">
        <v>172895</v>
      </c>
      <c r="L260" s="54">
        <v>55.6</v>
      </c>
      <c r="M260" s="55">
        <v>27992</v>
      </c>
      <c r="N260" s="54">
        <v>9</v>
      </c>
      <c r="O260" s="55">
        <v>200887</v>
      </c>
      <c r="Q260" s="54" t="str">
        <f t="shared" si="155"/>
        <v>25-29</v>
      </c>
      <c r="R260" s="55">
        <f t="shared" si="156"/>
        <v>575</v>
      </c>
      <c r="S260" s="55">
        <f t="shared" si="157"/>
        <v>1870</v>
      </c>
      <c r="T260" s="55">
        <f t="shared" si="158"/>
        <v>2445</v>
      </c>
      <c r="U260" s="58">
        <f t="shared" si="159"/>
        <v>5.2055042549339126E-2</v>
      </c>
      <c r="V260" s="55">
        <f t="shared" si="163"/>
        <v>575</v>
      </c>
      <c r="W260" s="55">
        <f t="shared" si="163"/>
        <v>1870</v>
      </c>
      <c r="X260" s="35">
        <f t="shared" si="164"/>
        <v>1</v>
      </c>
      <c r="Y260" s="49" t="s">
        <v>363</v>
      </c>
      <c r="AA260" s="47" t="str">
        <f t="shared" si="152"/>
        <v>25-29</v>
      </c>
      <c r="AB260" s="45">
        <f t="shared" si="152"/>
        <v>310735</v>
      </c>
      <c r="AC260" s="45">
        <f t="shared" si="152"/>
        <v>172895</v>
      </c>
      <c r="AD260" s="45">
        <f t="shared" si="153"/>
        <v>27992</v>
      </c>
      <c r="AE260" s="45">
        <f t="shared" si="160"/>
        <v>144903</v>
      </c>
      <c r="AF260" s="1">
        <f t="shared" si="154"/>
        <v>575</v>
      </c>
      <c r="AG260" s="1">
        <f t="shared" si="154"/>
        <v>1870</v>
      </c>
    </row>
    <row r="261" spans="1:33" x14ac:dyDescent="0.35">
      <c r="A261" s="54" t="str">
        <f t="shared" si="161"/>
        <v>30-34</v>
      </c>
      <c r="B261" s="55">
        <f t="shared" si="161"/>
        <v>356322</v>
      </c>
      <c r="C261" s="55">
        <f t="shared" si="151"/>
        <v>207266</v>
      </c>
      <c r="D261" s="55">
        <f t="shared" si="151"/>
        <v>58.2</v>
      </c>
      <c r="E261" s="55">
        <f t="shared" si="151"/>
        <v>35001</v>
      </c>
      <c r="F261" s="55">
        <f t="shared" si="151"/>
        <v>9.8000000000000007</v>
      </c>
      <c r="G261" s="55">
        <f t="shared" si="151"/>
        <v>242267</v>
      </c>
      <c r="I261" s="57" t="s">
        <v>312</v>
      </c>
      <c r="J261" s="56">
        <v>356322</v>
      </c>
      <c r="K261" s="56">
        <v>207845</v>
      </c>
      <c r="L261" s="57">
        <v>58.3</v>
      </c>
      <c r="M261" s="56">
        <v>37480</v>
      </c>
      <c r="N261" s="57">
        <v>10.5</v>
      </c>
      <c r="O261" s="56">
        <v>245325</v>
      </c>
      <c r="Q261" s="57" t="str">
        <f t="shared" si="155"/>
        <v>30-34</v>
      </c>
      <c r="R261" s="56">
        <f t="shared" si="156"/>
        <v>579</v>
      </c>
      <c r="S261" s="56">
        <f t="shared" si="157"/>
        <v>2479</v>
      </c>
      <c r="T261" s="56">
        <f t="shared" si="158"/>
        <v>3058</v>
      </c>
      <c r="U261" s="62">
        <f t="shared" si="159"/>
        <v>5.2417164584464965E-2</v>
      </c>
      <c r="V261" s="55">
        <f t="shared" si="163"/>
        <v>579</v>
      </c>
      <c r="W261" s="55">
        <f t="shared" si="163"/>
        <v>2479</v>
      </c>
      <c r="X261" s="35">
        <f t="shared" si="164"/>
        <v>1</v>
      </c>
      <c r="Y261" s="51" t="s">
        <v>366</v>
      </c>
      <c r="Z261" s="2">
        <v>0.7</v>
      </c>
      <c r="AA261" s="47" t="str">
        <f t="shared" si="152"/>
        <v>30-34</v>
      </c>
      <c r="AB261" s="45">
        <f t="shared" si="152"/>
        <v>356322</v>
      </c>
      <c r="AC261" s="45">
        <f t="shared" si="152"/>
        <v>207845</v>
      </c>
      <c r="AD261" s="45">
        <f t="shared" si="153"/>
        <v>37480</v>
      </c>
      <c r="AE261" s="45">
        <f t="shared" si="160"/>
        <v>170365</v>
      </c>
      <c r="AF261" s="1">
        <f t="shared" si="154"/>
        <v>579</v>
      </c>
      <c r="AG261" s="1">
        <f t="shared" si="154"/>
        <v>2479</v>
      </c>
    </row>
    <row r="262" spans="1:33" x14ac:dyDescent="0.35">
      <c r="A262" s="54" t="str">
        <f t="shared" si="161"/>
        <v>35-39</v>
      </c>
      <c r="B262" s="55">
        <f t="shared" si="161"/>
        <v>366699</v>
      </c>
      <c r="C262" s="55">
        <f t="shared" si="151"/>
        <v>225503</v>
      </c>
      <c r="D262" s="55">
        <f t="shared" si="151"/>
        <v>61.5</v>
      </c>
      <c r="E262" s="55">
        <f t="shared" si="151"/>
        <v>40301</v>
      </c>
      <c r="F262" s="55">
        <f t="shared" si="151"/>
        <v>11</v>
      </c>
      <c r="G262" s="55">
        <f t="shared" si="151"/>
        <v>265804</v>
      </c>
      <c r="I262" s="54" t="s">
        <v>313</v>
      </c>
      <c r="J262" s="55">
        <v>366699</v>
      </c>
      <c r="K262" s="55">
        <v>226100</v>
      </c>
      <c r="L262" s="54">
        <v>61.7</v>
      </c>
      <c r="M262" s="55">
        <v>43220</v>
      </c>
      <c r="N262" s="54">
        <v>11.8</v>
      </c>
      <c r="O262" s="55">
        <v>269320</v>
      </c>
      <c r="Q262" s="54" t="str">
        <f t="shared" si="155"/>
        <v>35-39</v>
      </c>
      <c r="R262" s="55">
        <f t="shared" si="156"/>
        <v>597</v>
      </c>
      <c r="S262" s="55">
        <f t="shared" si="157"/>
        <v>2919</v>
      </c>
      <c r="T262" s="55">
        <f t="shared" si="158"/>
        <v>3516</v>
      </c>
      <c r="U262" s="58">
        <f t="shared" si="159"/>
        <v>5.4046713742531234E-2</v>
      </c>
      <c r="V262" s="55">
        <f t="shared" si="163"/>
        <v>597</v>
      </c>
      <c r="W262" s="55">
        <f t="shared" si="163"/>
        <v>2919</v>
      </c>
      <c r="X262" s="35">
        <f t="shared" si="164"/>
        <v>1</v>
      </c>
      <c r="Y262" s="50">
        <f>C276/B276</f>
        <v>0.59788818664972665</v>
      </c>
      <c r="Z262" s="2">
        <f>Y262/Z261</f>
        <v>0.85412598092818093</v>
      </c>
      <c r="AA262" s="47" t="str">
        <f t="shared" si="152"/>
        <v>35-39</v>
      </c>
      <c r="AB262" s="45">
        <f t="shared" si="152"/>
        <v>366699</v>
      </c>
      <c r="AC262" s="45">
        <f t="shared" si="152"/>
        <v>226100</v>
      </c>
      <c r="AD262" s="45">
        <f t="shared" si="153"/>
        <v>43220</v>
      </c>
      <c r="AE262" s="45">
        <f t="shared" si="160"/>
        <v>182880</v>
      </c>
      <c r="AF262" s="1">
        <f t="shared" si="154"/>
        <v>597</v>
      </c>
      <c r="AG262" s="1">
        <f t="shared" si="154"/>
        <v>2919</v>
      </c>
    </row>
    <row r="263" spans="1:33" x14ac:dyDescent="0.35">
      <c r="A263" s="54" t="str">
        <f t="shared" si="161"/>
        <v>40-44</v>
      </c>
      <c r="B263" s="55">
        <f t="shared" si="161"/>
        <v>325544</v>
      </c>
      <c r="C263" s="55">
        <f t="shared" si="151"/>
        <v>214556</v>
      </c>
      <c r="D263" s="55">
        <f t="shared" si="151"/>
        <v>65.900000000000006</v>
      </c>
      <c r="E263" s="55">
        <f t="shared" si="151"/>
        <v>42820</v>
      </c>
      <c r="F263" s="55">
        <f t="shared" si="151"/>
        <v>13.2</v>
      </c>
      <c r="G263" s="55">
        <f t="shared" si="151"/>
        <v>257376</v>
      </c>
      <c r="I263" s="57" t="s">
        <v>314</v>
      </c>
      <c r="J263" s="56">
        <v>325544</v>
      </c>
      <c r="K263" s="56">
        <v>215045</v>
      </c>
      <c r="L263" s="57">
        <v>66.099999999999994</v>
      </c>
      <c r="M263" s="56">
        <v>47079</v>
      </c>
      <c r="N263" s="57">
        <v>14.5</v>
      </c>
      <c r="O263" s="56">
        <v>262124</v>
      </c>
      <c r="Q263" s="57" t="str">
        <f t="shared" si="155"/>
        <v>40-44</v>
      </c>
      <c r="R263" s="56">
        <f t="shared" si="156"/>
        <v>489</v>
      </c>
      <c r="S263" s="56">
        <f t="shared" si="157"/>
        <v>4259</v>
      </c>
      <c r="T263" s="56">
        <f t="shared" si="158"/>
        <v>4748</v>
      </c>
      <c r="U263" s="62">
        <f t="shared" si="159"/>
        <v>4.4269418794133625E-2</v>
      </c>
      <c r="V263" s="55">
        <f t="shared" si="163"/>
        <v>489</v>
      </c>
      <c r="W263" s="55">
        <f t="shared" si="163"/>
        <v>4259</v>
      </c>
      <c r="X263" s="35">
        <f t="shared" si="164"/>
        <v>1</v>
      </c>
      <c r="Y263" s="52" t="s">
        <v>367</v>
      </c>
      <c r="Z263" s="2">
        <v>0.7</v>
      </c>
      <c r="AA263" s="47" t="str">
        <f t="shared" si="152"/>
        <v>40-44</v>
      </c>
      <c r="AB263" s="45">
        <f t="shared" si="152"/>
        <v>325544</v>
      </c>
      <c r="AC263" s="45">
        <f t="shared" si="152"/>
        <v>215045</v>
      </c>
      <c r="AD263" s="45">
        <f t="shared" si="153"/>
        <v>47079</v>
      </c>
      <c r="AE263" s="45">
        <f t="shared" si="160"/>
        <v>167966</v>
      </c>
      <c r="AF263" s="1">
        <f t="shared" si="154"/>
        <v>489</v>
      </c>
      <c r="AG263" s="1">
        <f t="shared" si="154"/>
        <v>4259</v>
      </c>
    </row>
    <row r="264" spans="1:33" x14ac:dyDescent="0.35">
      <c r="A264" s="54" t="str">
        <f t="shared" si="161"/>
        <v>45-49</v>
      </c>
      <c r="B264" s="55">
        <f t="shared" si="161"/>
        <v>291312</v>
      </c>
      <c r="C264" s="55">
        <f t="shared" si="151"/>
        <v>202062</v>
      </c>
      <c r="D264" s="55">
        <f t="shared" si="151"/>
        <v>69.400000000000006</v>
      </c>
      <c r="E264" s="55">
        <f t="shared" si="151"/>
        <v>42881</v>
      </c>
      <c r="F264" s="55">
        <f t="shared" si="151"/>
        <v>14.7</v>
      </c>
      <c r="G264" s="55">
        <f t="shared" si="151"/>
        <v>244943</v>
      </c>
      <c r="I264" s="54" t="s">
        <v>315</v>
      </c>
      <c r="J264" s="55">
        <v>291312</v>
      </c>
      <c r="K264" s="55">
        <v>202460</v>
      </c>
      <c r="L264" s="54">
        <v>69.5</v>
      </c>
      <c r="M264" s="55">
        <v>47003</v>
      </c>
      <c r="N264" s="54">
        <v>16.100000000000001</v>
      </c>
      <c r="O264" s="55">
        <v>249463</v>
      </c>
      <c r="Q264" s="54" t="str">
        <f t="shared" si="155"/>
        <v>45-49</v>
      </c>
      <c r="R264" s="55">
        <f t="shared" si="156"/>
        <v>398</v>
      </c>
      <c r="S264" s="55">
        <f t="shared" si="157"/>
        <v>4122</v>
      </c>
      <c r="T264" s="55">
        <f t="shared" si="158"/>
        <v>4520</v>
      </c>
      <c r="U264" s="58">
        <f t="shared" si="159"/>
        <v>3.6031142495020825E-2</v>
      </c>
      <c r="V264" s="55">
        <f t="shared" si="163"/>
        <v>398</v>
      </c>
      <c r="W264" s="55">
        <f t="shared" si="163"/>
        <v>4122</v>
      </c>
      <c r="X264" s="35">
        <f t="shared" si="164"/>
        <v>1</v>
      </c>
      <c r="Y264" s="50">
        <f>E276/B276</f>
        <v>0.18919818620421552</v>
      </c>
      <c r="Z264" s="2">
        <f>Y264/Z263</f>
        <v>0.27028312314887931</v>
      </c>
      <c r="AA264" s="47" t="str">
        <f t="shared" si="152"/>
        <v>45-49</v>
      </c>
      <c r="AB264" s="45">
        <f t="shared" si="152"/>
        <v>291312</v>
      </c>
      <c r="AC264" s="45">
        <f t="shared" si="152"/>
        <v>202460</v>
      </c>
      <c r="AD264" s="45">
        <f t="shared" si="153"/>
        <v>47003</v>
      </c>
      <c r="AE264" s="45">
        <f t="shared" si="160"/>
        <v>155457</v>
      </c>
      <c r="AF264" s="1">
        <f t="shared" si="154"/>
        <v>398</v>
      </c>
      <c r="AG264" s="1">
        <f t="shared" si="154"/>
        <v>4122</v>
      </c>
    </row>
    <row r="265" spans="1:33" x14ac:dyDescent="0.35">
      <c r="A265" s="54" t="str">
        <f t="shared" si="161"/>
        <v>50-54</v>
      </c>
      <c r="B265" s="55">
        <f t="shared" si="161"/>
        <v>262948</v>
      </c>
      <c r="C265" s="55">
        <f t="shared" si="151"/>
        <v>196464</v>
      </c>
      <c r="D265" s="55">
        <f t="shared" si="151"/>
        <v>74.7</v>
      </c>
      <c r="E265" s="55">
        <f t="shared" si="151"/>
        <v>45647</v>
      </c>
      <c r="F265" s="55">
        <f t="shared" si="151"/>
        <v>17.399999999999999</v>
      </c>
      <c r="G265" s="55">
        <f t="shared" si="151"/>
        <v>242111</v>
      </c>
      <c r="I265" s="57" t="s">
        <v>316</v>
      </c>
      <c r="J265" s="56">
        <v>262948</v>
      </c>
      <c r="K265" s="56">
        <v>196844</v>
      </c>
      <c r="L265" s="57">
        <v>74.900000000000006</v>
      </c>
      <c r="M265" s="56">
        <v>50000</v>
      </c>
      <c r="N265" s="57">
        <v>19</v>
      </c>
      <c r="O265" s="56">
        <v>246844</v>
      </c>
      <c r="Q265" s="57" t="str">
        <f t="shared" si="155"/>
        <v>50-54</v>
      </c>
      <c r="R265" s="56">
        <f t="shared" si="156"/>
        <v>380</v>
      </c>
      <c r="S265" s="56">
        <f t="shared" si="157"/>
        <v>4353</v>
      </c>
      <c r="T265" s="56">
        <f t="shared" si="158"/>
        <v>4733</v>
      </c>
      <c r="U265" s="62">
        <f t="shared" si="159"/>
        <v>3.4401593336954556E-2</v>
      </c>
      <c r="V265" s="55">
        <f t="shared" si="163"/>
        <v>380</v>
      </c>
      <c r="W265" s="55">
        <f t="shared" si="163"/>
        <v>4353</v>
      </c>
      <c r="X265" s="35">
        <f t="shared" si="164"/>
        <v>1</v>
      </c>
      <c r="Z265" s="36"/>
      <c r="AA265" s="47" t="str">
        <f t="shared" si="152"/>
        <v>50-54</v>
      </c>
      <c r="AB265" s="45">
        <f t="shared" si="152"/>
        <v>262948</v>
      </c>
      <c r="AC265" s="45">
        <f t="shared" si="152"/>
        <v>196844</v>
      </c>
      <c r="AD265" s="45">
        <f t="shared" si="153"/>
        <v>50000</v>
      </c>
      <c r="AE265" s="45">
        <f t="shared" si="160"/>
        <v>146844</v>
      </c>
      <c r="AF265" s="1">
        <f t="shared" si="154"/>
        <v>380</v>
      </c>
      <c r="AG265" s="1">
        <f t="shared" si="154"/>
        <v>4353</v>
      </c>
    </row>
    <row r="266" spans="1:33" x14ac:dyDescent="0.35">
      <c r="A266" s="54" t="str">
        <f t="shared" si="161"/>
        <v>55-59</v>
      </c>
      <c r="B266" s="55">
        <f t="shared" si="161"/>
        <v>285387</v>
      </c>
      <c r="C266" s="55">
        <f t="shared" si="151"/>
        <v>213887</v>
      </c>
      <c r="D266" s="55">
        <f t="shared" si="151"/>
        <v>74.900000000000006</v>
      </c>
      <c r="E266" s="55">
        <f t="shared" si="151"/>
        <v>62005</v>
      </c>
      <c r="F266" s="55">
        <f t="shared" si="151"/>
        <v>21.7</v>
      </c>
      <c r="G266" s="55">
        <f t="shared" si="151"/>
        <v>275892</v>
      </c>
      <c r="I266" s="54" t="s">
        <v>317</v>
      </c>
      <c r="J266" s="55">
        <v>285387</v>
      </c>
      <c r="K266" s="55">
        <v>214283</v>
      </c>
      <c r="L266" s="54">
        <v>75.099999999999994</v>
      </c>
      <c r="M266" s="55">
        <v>67571</v>
      </c>
      <c r="N266" s="54">
        <v>23.7</v>
      </c>
      <c r="O266" s="55">
        <v>281854</v>
      </c>
      <c r="Q266" s="54" t="str">
        <f t="shared" si="155"/>
        <v>55-59</v>
      </c>
      <c r="R266" s="55">
        <f t="shared" si="156"/>
        <v>396</v>
      </c>
      <c r="S266" s="55">
        <f t="shared" si="157"/>
        <v>5566</v>
      </c>
      <c r="T266" s="55">
        <f t="shared" si="158"/>
        <v>5962</v>
      </c>
      <c r="U266" s="58">
        <f t="shared" si="159"/>
        <v>3.5850081477457905E-2</v>
      </c>
      <c r="V266" s="55">
        <f t="shared" si="163"/>
        <v>396</v>
      </c>
      <c r="W266" s="55">
        <f t="shared" si="163"/>
        <v>5566</v>
      </c>
      <c r="X266" s="35">
        <f t="shared" si="164"/>
        <v>1</v>
      </c>
      <c r="Y266" s="65">
        <f>I254</f>
        <v>44362</v>
      </c>
      <c r="Z266" s="36"/>
      <c r="AA266" s="47" t="str">
        <f t="shared" si="152"/>
        <v>55-59</v>
      </c>
      <c r="AB266" s="45">
        <f t="shared" si="152"/>
        <v>285387</v>
      </c>
      <c r="AC266" s="45">
        <f t="shared" si="152"/>
        <v>214283</v>
      </c>
      <c r="AD266" s="45">
        <f t="shared" si="153"/>
        <v>67571</v>
      </c>
      <c r="AE266" s="45">
        <f t="shared" si="160"/>
        <v>146712</v>
      </c>
      <c r="AF266" s="1">
        <f t="shared" si="154"/>
        <v>396</v>
      </c>
      <c r="AG266" s="1">
        <f t="shared" si="154"/>
        <v>5566</v>
      </c>
    </row>
    <row r="267" spans="1:33" x14ac:dyDescent="0.35">
      <c r="A267" s="54" t="str">
        <f t="shared" si="161"/>
        <v>60-64</v>
      </c>
      <c r="B267" s="55">
        <f t="shared" si="161"/>
        <v>271707</v>
      </c>
      <c r="C267" s="55">
        <f t="shared" si="151"/>
        <v>215691</v>
      </c>
      <c r="D267" s="55">
        <f t="shared" si="151"/>
        <v>79.400000000000006</v>
      </c>
      <c r="E267" s="55">
        <f t="shared" si="151"/>
        <v>97123</v>
      </c>
      <c r="F267" s="55">
        <f t="shared" si="151"/>
        <v>35.700000000000003</v>
      </c>
      <c r="G267" s="55">
        <f t="shared" si="151"/>
        <v>312814</v>
      </c>
      <c r="I267" s="57" t="s">
        <v>318</v>
      </c>
      <c r="J267" s="56">
        <v>271707</v>
      </c>
      <c r="K267" s="56">
        <v>216027</v>
      </c>
      <c r="L267" s="57">
        <v>79.5</v>
      </c>
      <c r="M267" s="56">
        <v>102477</v>
      </c>
      <c r="N267" s="57">
        <v>37.700000000000003</v>
      </c>
      <c r="O267" s="56">
        <v>318504</v>
      </c>
      <c r="Q267" s="57" t="str">
        <f t="shared" si="155"/>
        <v>60-64</v>
      </c>
      <c r="R267" s="56">
        <f t="shared" si="156"/>
        <v>336</v>
      </c>
      <c r="S267" s="56">
        <f t="shared" si="157"/>
        <v>5354</v>
      </c>
      <c r="T267" s="56">
        <f t="shared" si="158"/>
        <v>5690</v>
      </c>
      <c r="U267" s="62">
        <f t="shared" si="159"/>
        <v>3.0418250950570342E-2</v>
      </c>
      <c r="V267" s="55">
        <f t="shared" si="163"/>
        <v>336</v>
      </c>
      <c r="W267" s="55">
        <f t="shared" si="163"/>
        <v>5354</v>
      </c>
      <c r="X267" s="35">
        <f t="shared" si="164"/>
        <v>1</v>
      </c>
      <c r="Y267" s="49" t="s">
        <v>365</v>
      </c>
      <c r="AA267" s="47" t="str">
        <f t="shared" si="152"/>
        <v>60-64</v>
      </c>
      <c r="AB267" s="45">
        <f t="shared" si="152"/>
        <v>271707</v>
      </c>
      <c r="AC267" s="45">
        <f t="shared" si="152"/>
        <v>216027</v>
      </c>
      <c r="AD267" s="45">
        <f t="shared" si="153"/>
        <v>102477</v>
      </c>
      <c r="AE267" s="45">
        <f t="shared" si="160"/>
        <v>113550</v>
      </c>
      <c r="AF267" s="1">
        <f t="shared" si="154"/>
        <v>336</v>
      </c>
      <c r="AG267" s="1">
        <f t="shared" si="154"/>
        <v>5354</v>
      </c>
    </row>
    <row r="268" spans="1:33" x14ac:dyDescent="0.35">
      <c r="A268" s="54" t="str">
        <f t="shared" si="161"/>
        <v>65-69</v>
      </c>
      <c r="B268" s="55">
        <f t="shared" si="161"/>
        <v>217596</v>
      </c>
      <c r="C268" s="55">
        <f t="shared" si="151"/>
        <v>183127</v>
      </c>
      <c r="D268" s="55">
        <f t="shared" si="151"/>
        <v>84.2</v>
      </c>
      <c r="E268" s="55">
        <f t="shared" si="151"/>
        <v>107536</v>
      </c>
      <c r="F268" s="55">
        <f t="shared" si="151"/>
        <v>49.4</v>
      </c>
      <c r="G268" s="55">
        <f t="shared" si="151"/>
        <v>290663</v>
      </c>
      <c r="I268" s="54" t="s">
        <v>319</v>
      </c>
      <c r="J268" s="55">
        <v>217596</v>
      </c>
      <c r="K268" s="55">
        <v>183428</v>
      </c>
      <c r="L268" s="54">
        <v>84.3</v>
      </c>
      <c r="M268" s="55">
        <v>111963</v>
      </c>
      <c r="N268" s="54">
        <v>51.4</v>
      </c>
      <c r="O268" s="55">
        <v>295391</v>
      </c>
      <c r="Q268" s="54" t="str">
        <f t="shared" si="155"/>
        <v>65-69</v>
      </c>
      <c r="R268" s="55">
        <f t="shared" si="156"/>
        <v>301</v>
      </c>
      <c r="S268" s="55">
        <f t="shared" si="157"/>
        <v>4427</v>
      </c>
      <c r="T268" s="55">
        <f t="shared" si="158"/>
        <v>4728</v>
      </c>
      <c r="U268" s="58">
        <f t="shared" si="159"/>
        <v>2.7249683143219267E-2</v>
      </c>
      <c r="V268" s="55">
        <f t="shared" si="163"/>
        <v>301</v>
      </c>
      <c r="W268" s="55">
        <f t="shared" si="163"/>
        <v>4427</v>
      </c>
      <c r="X268" s="35">
        <f t="shared" si="164"/>
        <v>1</v>
      </c>
      <c r="Y268" s="51" t="s">
        <v>366</v>
      </c>
      <c r="Z268" s="2">
        <v>0.7</v>
      </c>
      <c r="AA268" s="47" t="str">
        <f t="shared" si="152"/>
        <v>65-69</v>
      </c>
      <c r="AB268" s="45">
        <f t="shared" si="152"/>
        <v>217596</v>
      </c>
      <c r="AC268" s="45">
        <f t="shared" si="152"/>
        <v>183428</v>
      </c>
      <c r="AD268" s="45">
        <f t="shared" si="153"/>
        <v>111963</v>
      </c>
      <c r="AE268" s="45">
        <f t="shared" si="160"/>
        <v>71465</v>
      </c>
      <c r="AF268" s="1">
        <f t="shared" si="154"/>
        <v>301</v>
      </c>
      <c r="AG268" s="1">
        <f t="shared" si="154"/>
        <v>4427</v>
      </c>
    </row>
    <row r="269" spans="1:33" x14ac:dyDescent="0.35">
      <c r="A269" s="54" t="str">
        <f t="shared" si="161"/>
        <v>70-74</v>
      </c>
      <c r="B269" s="55">
        <f t="shared" si="161"/>
        <v>166506</v>
      </c>
      <c r="C269" s="55">
        <f t="shared" si="151"/>
        <v>141495</v>
      </c>
      <c r="D269" s="55">
        <f t="shared" si="151"/>
        <v>85</v>
      </c>
      <c r="E269" s="55">
        <f t="shared" si="151"/>
        <v>99669</v>
      </c>
      <c r="F269" s="55">
        <f t="shared" si="151"/>
        <v>59.9</v>
      </c>
      <c r="G269" s="55">
        <f t="shared" si="151"/>
        <v>241164</v>
      </c>
      <c r="I269" s="57" t="s">
        <v>320</v>
      </c>
      <c r="J269" s="56">
        <v>166506</v>
      </c>
      <c r="K269" s="56">
        <v>141694</v>
      </c>
      <c r="L269" s="57">
        <v>85.1</v>
      </c>
      <c r="M269" s="56">
        <v>102646</v>
      </c>
      <c r="N269" s="57">
        <v>61.6</v>
      </c>
      <c r="O269" s="56">
        <v>244340</v>
      </c>
      <c r="Q269" s="57" t="str">
        <f t="shared" si="155"/>
        <v>70-74</v>
      </c>
      <c r="R269" s="56">
        <f t="shared" si="156"/>
        <v>199</v>
      </c>
      <c r="S269" s="56">
        <f t="shared" si="157"/>
        <v>2977</v>
      </c>
      <c r="T269" s="56">
        <f t="shared" si="158"/>
        <v>3176</v>
      </c>
      <c r="U269" s="62">
        <f t="shared" si="159"/>
        <v>1.8015571247510413E-2</v>
      </c>
      <c r="V269" s="55">
        <f t="shared" si="163"/>
        <v>199</v>
      </c>
      <c r="W269" s="55">
        <f t="shared" si="163"/>
        <v>2977</v>
      </c>
      <c r="X269" s="35">
        <f t="shared" si="164"/>
        <v>1</v>
      </c>
      <c r="Y269" s="50">
        <f>K275/J275</f>
        <v>0.70586045720180579</v>
      </c>
      <c r="Z269" s="2">
        <f>Y269/Z268</f>
        <v>1.0083720817168655</v>
      </c>
      <c r="AA269" s="48" t="str">
        <f t="shared" si="152"/>
        <v>70-74</v>
      </c>
      <c r="AB269" s="45">
        <f t="shared" si="152"/>
        <v>166506</v>
      </c>
      <c r="AC269" s="45">
        <f t="shared" si="152"/>
        <v>141694</v>
      </c>
      <c r="AD269" s="45">
        <f t="shared" si="153"/>
        <v>102646</v>
      </c>
      <c r="AE269" s="46">
        <f t="shared" si="160"/>
        <v>39048</v>
      </c>
      <c r="AF269" s="1">
        <f t="shared" si="154"/>
        <v>199</v>
      </c>
      <c r="AG269" s="1">
        <f t="shared" si="154"/>
        <v>2977</v>
      </c>
    </row>
    <row r="270" spans="1:33" x14ac:dyDescent="0.35">
      <c r="A270" s="54" t="str">
        <f t="shared" si="161"/>
        <v>75-79</v>
      </c>
      <c r="B270" s="55">
        <f t="shared" si="161"/>
        <v>107003</v>
      </c>
      <c r="C270" s="55">
        <f t="shared" si="151"/>
        <v>91980</v>
      </c>
      <c r="D270" s="55">
        <f t="shared" si="151"/>
        <v>86</v>
      </c>
      <c r="E270" s="55">
        <f t="shared" si="151"/>
        <v>81563</v>
      </c>
      <c r="F270" s="55">
        <f t="shared" si="151"/>
        <v>76.2</v>
      </c>
      <c r="G270" s="55">
        <f t="shared" si="151"/>
        <v>173543</v>
      </c>
      <c r="I270" s="54" t="s">
        <v>321</v>
      </c>
      <c r="J270" s="55">
        <v>107003</v>
      </c>
      <c r="K270" s="55">
        <v>92069</v>
      </c>
      <c r="L270" s="54">
        <v>86</v>
      </c>
      <c r="M270" s="55">
        <v>81927</v>
      </c>
      <c r="N270" s="54">
        <v>76.599999999999994</v>
      </c>
      <c r="O270" s="55">
        <v>173996</v>
      </c>
      <c r="Q270" s="54" t="str">
        <f t="shared" si="155"/>
        <v>75-79</v>
      </c>
      <c r="R270" s="55">
        <f t="shared" si="156"/>
        <v>89</v>
      </c>
      <c r="S270" s="55">
        <f t="shared" si="157"/>
        <v>364</v>
      </c>
      <c r="T270" s="55">
        <f t="shared" si="158"/>
        <v>453</v>
      </c>
      <c r="U270" s="58">
        <f t="shared" si="159"/>
        <v>8.0572152815498819E-3</v>
      </c>
      <c r="V270" s="55">
        <f t="shared" si="163"/>
        <v>89</v>
      </c>
      <c r="W270" s="55">
        <f t="shared" si="163"/>
        <v>364</v>
      </c>
      <c r="X270" s="35">
        <f t="shared" si="164"/>
        <v>1</v>
      </c>
      <c r="Y270" s="51" t="s">
        <v>367</v>
      </c>
      <c r="Z270" s="2">
        <v>0.7</v>
      </c>
      <c r="AA270" s="48" t="str">
        <f t="shared" si="152"/>
        <v>75-79</v>
      </c>
      <c r="AB270" s="45">
        <f t="shared" si="152"/>
        <v>107003</v>
      </c>
      <c r="AC270" s="45">
        <f t="shared" si="152"/>
        <v>92069</v>
      </c>
      <c r="AD270" s="45">
        <f t="shared" si="153"/>
        <v>81927</v>
      </c>
      <c r="AE270" s="46">
        <f t="shared" si="160"/>
        <v>10142</v>
      </c>
      <c r="AF270" s="1">
        <f t="shared" si="154"/>
        <v>89</v>
      </c>
      <c r="AG270" s="1">
        <f t="shared" si="154"/>
        <v>364</v>
      </c>
    </row>
    <row r="271" spans="1:33" x14ac:dyDescent="0.35">
      <c r="A271" s="54" t="str">
        <f t="shared" si="161"/>
        <v>80-84</v>
      </c>
      <c r="B271" s="55">
        <f t="shared" si="161"/>
        <v>69877</v>
      </c>
      <c r="C271" s="55">
        <f t="shared" si="161"/>
        <v>61196</v>
      </c>
      <c r="D271" s="55">
        <f t="shared" si="161"/>
        <v>87.6</v>
      </c>
      <c r="E271" s="55">
        <f t="shared" si="161"/>
        <v>55041</v>
      </c>
      <c r="F271" s="55">
        <f t="shared" si="161"/>
        <v>78.8</v>
      </c>
      <c r="G271" s="55">
        <f t="shared" si="161"/>
        <v>116237</v>
      </c>
      <c r="I271" s="57" t="s">
        <v>322</v>
      </c>
      <c r="J271" s="56">
        <v>69877</v>
      </c>
      <c r="K271" s="56">
        <v>61237</v>
      </c>
      <c r="L271" s="57">
        <v>87.6</v>
      </c>
      <c r="M271" s="56">
        <v>55246</v>
      </c>
      <c r="N271" s="57">
        <v>79.099999999999994</v>
      </c>
      <c r="O271" s="56">
        <v>116483</v>
      </c>
      <c r="Q271" s="57" t="str">
        <f t="shared" si="155"/>
        <v>80-84</v>
      </c>
      <c r="R271" s="56">
        <f t="shared" si="156"/>
        <v>41</v>
      </c>
      <c r="S271" s="56">
        <f t="shared" si="157"/>
        <v>205</v>
      </c>
      <c r="T271" s="56">
        <f t="shared" si="158"/>
        <v>246</v>
      </c>
      <c r="U271" s="62">
        <f t="shared" si="159"/>
        <v>3.7117508600398334E-3</v>
      </c>
      <c r="V271" s="55">
        <f t="shared" si="163"/>
        <v>41</v>
      </c>
      <c r="W271" s="55">
        <f t="shared" si="163"/>
        <v>205</v>
      </c>
      <c r="X271" s="35">
        <f t="shared" si="164"/>
        <v>1</v>
      </c>
      <c r="Y271" s="50">
        <f>M275/J275</f>
        <v>0.23359779215876036</v>
      </c>
      <c r="Z271" s="2">
        <f>Y271/Z270</f>
        <v>0.33371113165537197</v>
      </c>
      <c r="AA271" s="48" t="str">
        <f t="shared" si="152"/>
        <v>80-84</v>
      </c>
      <c r="AB271" s="45">
        <f t="shared" si="152"/>
        <v>69877</v>
      </c>
      <c r="AC271" s="45">
        <f t="shared" si="152"/>
        <v>61237</v>
      </c>
      <c r="AD271" s="45">
        <f t="shared" si="153"/>
        <v>55246</v>
      </c>
      <c r="AE271" s="46">
        <f t="shared" si="160"/>
        <v>5991</v>
      </c>
      <c r="AF271" s="1">
        <f t="shared" si="154"/>
        <v>41</v>
      </c>
      <c r="AG271" s="1">
        <f t="shared" si="154"/>
        <v>205</v>
      </c>
    </row>
    <row r="272" spans="1:33" x14ac:dyDescent="0.35">
      <c r="A272" s="54" t="str">
        <f t="shared" si="161"/>
        <v>85-89</v>
      </c>
      <c r="B272" s="55">
        <f t="shared" si="161"/>
        <v>44852</v>
      </c>
      <c r="C272" s="55">
        <f t="shared" si="161"/>
        <v>39179</v>
      </c>
      <c r="D272" s="55">
        <f t="shared" si="161"/>
        <v>87.4</v>
      </c>
      <c r="E272" s="55">
        <f t="shared" si="161"/>
        <v>35678</v>
      </c>
      <c r="F272" s="55">
        <f t="shared" si="161"/>
        <v>79.5</v>
      </c>
      <c r="G272" s="55">
        <f t="shared" si="161"/>
        <v>74857</v>
      </c>
      <c r="I272" s="54" t="s">
        <v>323</v>
      </c>
      <c r="J272" s="55">
        <v>44852</v>
      </c>
      <c r="K272" s="55">
        <v>39192</v>
      </c>
      <c r="L272" s="54">
        <v>87.4</v>
      </c>
      <c r="M272" s="55">
        <v>35793</v>
      </c>
      <c r="N272" s="54">
        <v>79.8</v>
      </c>
      <c r="O272" s="55">
        <v>74985</v>
      </c>
      <c r="Q272" s="54" t="str">
        <f t="shared" si="155"/>
        <v>85-89</v>
      </c>
      <c r="R272" s="55">
        <f t="shared" si="156"/>
        <v>13</v>
      </c>
      <c r="S272" s="55">
        <f t="shared" si="157"/>
        <v>115</v>
      </c>
      <c r="T272" s="55">
        <f t="shared" si="158"/>
        <v>128</v>
      </c>
      <c r="U272" s="58">
        <f t="shared" si="159"/>
        <v>1.1768966141589715E-3</v>
      </c>
      <c r="V272" s="55">
        <f t="shared" si="163"/>
        <v>13</v>
      </c>
      <c r="W272" s="55">
        <f t="shared" si="163"/>
        <v>115</v>
      </c>
      <c r="X272" s="35">
        <f t="shared" si="164"/>
        <v>1</v>
      </c>
      <c r="Y272" s="49" t="s">
        <v>362</v>
      </c>
      <c r="AA272" s="48" t="str">
        <f t="shared" si="152"/>
        <v>85-89</v>
      </c>
      <c r="AB272" s="45">
        <f t="shared" si="152"/>
        <v>44852</v>
      </c>
      <c r="AC272" s="45">
        <f t="shared" si="152"/>
        <v>39192</v>
      </c>
      <c r="AD272" s="45">
        <f t="shared" si="153"/>
        <v>35793</v>
      </c>
      <c r="AE272" s="46">
        <f t="shared" si="160"/>
        <v>3399</v>
      </c>
      <c r="AF272" s="1">
        <f t="shared" si="154"/>
        <v>13</v>
      </c>
      <c r="AG272" s="1">
        <f t="shared" si="154"/>
        <v>115</v>
      </c>
    </row>
    <row r="273" spans="1:33" x14ac:dyDescent="0.35">
      <c r="A273" s="54" t="str">
        <f t="shared" si="161"/>
        <v>90+</v>
      </c>
      <c r="B273" s="55">
        <f t="shared" si="161"/>
        <v>28637</v>
      </c>
      <c r="C273" s="55">
        <f t="shared" si="161"/>
        <v>24979</v>
      </c>
      <c r="D273" s="55">
        <f t="shared" si="161"/>
        <v>87.2</v>
      </c>
      <c r="E273" s="55">
        <f t="shared" si="161"/>
        <v>23153</v>
      </c>
      <c r="F273" s="55">
        <f t="shared" si="161"/>
        <v>80.8</v>
      </c>
      <c r="G273" s="55">
        <f t="shared" si="161"/>
        <v>48132</v>
      </c>
      <c r="I273" s="57" t="s">
        <v>324</v>
      </c>
      <c r="J273" s="56">
        <v>28637</v>
      </c>
      <c r="K273" s="56">
        <v>24987</v>
      </c>
      <c r="L273" s="57">
        <v>87.3</v>
      </c>
      <c r="M273" s="56">
        <v>23203</v>
      </c>
      <c r="N273" s="57">
        <v>81</v>
      </c>
      <c r="O273" s="56">
        <v>48190</v>
      </c>
      <c r="Q273" s="57" t="str">
        <f t="shared" si="155"/>
        <v>90+</v>
      </c>
      <c r="R273" s="56">
        <f t="shared" si="156"/>
        <v>8</v>
      </c>
      <c r="S273" s="56">
        <f t="shared" si="157"/>
        <v>50</v>
      </c>
      <c r="T273" s="56">
        <f t="shared" si="158"/>
        <v>58</v>
      </c>
      <c r="U273" s="62">
        <f t="shared" si="159"/>
        <v>7.2424407025167478E-4</v>
      </c>
      <c r="V273" s="55">
        <f t="shared" si="163"/>
        <v>8</v>
      </c>
      <c r="W273" s="55">
        <f t="shared" si="163"/>
        <v>50</v>
      </c>
      <c r="X273" s="35">
        <f t="shared" si="164"/>
        <v>1</v>
      </c>
      <c r="Y273" s="51" t="s">
        <v>366</v>
      </c>
      <c r="Z273" s="2">
        <v>0.7</v>
      </c>
      <c r="AA273" s="48" t="str">
        <f t="shared" si="152"/>
        <v>90+</v>
      </c>
      <c r="AB273" s="45">
        <f t="shared" si="152"/>
        <v>28637</v>
      </c>
      <c r="AC273" s="45">
        <f t="shared" si="152"/>
        <v>24987</v>
      </c>
      <c r="AD273" s="45">
        <f t="shared" si="153"/>
        <v>23203</v>
      </c>
      <c r="AE273" s="46">
        <f t="shared" si="160"/>
        <v>1784</v>
      </c>
      <c r="AF273" s="1">
        <f t="shared" si="154"/>
        <v>8</v>
      </c>
      <c r="AG273" s="1">
        <f t="shared" si="154"/>
        <v>50</v>
      </c>
    </row>
    <row r="274" spans="1:33" ht="15" thickBot="1" x14ac:dyDescent="0.4">
      <c r="A274" s="54" t="str">
        <f t="shared" si="161"/>
        <v>Unknown</v>
      </c>
      <c r="B274" s="55" t="str">
        <f t="shared" si="161"/>
        <v>NA</v>
      </c>
      <c r="C274" s="55">
        <f t="shared" si="161"/>
        <v>55670</v>
      </c>
      <c r="D274" s="55" t="str">
        <f t="shared" si="161"/>
        <v>NA</v>
      </c>
      <c r="E274" s="55">
        <f t="shared" si="161"/>
        <v>14456</v>
      </c>
      <c r="F274" s="55" t="str">
        <f t="shared" si="161"/>
        <v>NA</v>
      </c>
      <c r="G274" s="55">
        <f t="shared" si="161"/>
        <v>70126</v>
      </c>
      <c r="I274" s="54" t="s">
        <v>325</v>
      </c>
      <c r="J274" s="54" t="s">
        <v>326</v>
      </c>
      <c r="K274" s="55">
        <v>61095</v>
      </c>
      <c r="L274" s="54" t="s">
        <v>326</v>
      </c>
      <c r="M274" s="55">
        <v>15093</v>
      </c>
      <c r="N274" s="54" t="s">
        <v>326</v>
      </c>
      <c r="O274" s="55">
        <v>76188</v>
      </c>
      <c r="Q274" s="54" t="str">
        <f t="shared" si="155"/>
        <v>Unknown</v>
      </c>
      <c r="R274" s="54">
        <f t="shared" si="156"/>
        <v>5425</v>
      </c>
      <c r="S274" s="54">
        <f t="shared" si="157"/>
        <v>637</v>
      </c>
      <c r="T274" s="54">
        <f t="shared" si="158"/>
        <v>6062</v>
      </c>
      <c r="U274" s="58">
        <f t="shared" si="159"/>
        <v>0.49112801013941698</v>
      </c>
      <c r="V274" s="55">
        <f t="shared" si="163"/>
        <v>5425</v>
      </c>
      <c r="W274" s="55">
        <f t="shared" si="163"/>
        <v>637</v>
      </c>
      <c r="X274" s="35">
        <f t="shared" si="164"/>
        <v>1</v>
      </c>
      <c r="Y274" s="50">
        <f>K276/J276</f>
        <v>0.60038621520631352</v>
      </c>
      <c r="Z274" s="2">
        <f>Y274/Z273</f>
        <v>0.85769459315187646</v>
      </c>
      <c r="AA274" s="47" t="str">
        <f t="shared" si="152"/>
        <v>Unknown</v>
      </c>
      <c r="AB274" s="45" t="str">
        <f t="shared" si="152"/>
        <v>NA</v>
      </c>
      <c r="AC274" s="45">
        <f t="shared" si="152"/>
        <v>61095</v>
      </c>
      <c r="AD274" s="45">
        <f t="shared" si="153"/>
        <v>15093</v>
      </c>
      <c r="AE274" s="45">
        <f t="shared" si="160"/>
        <v>46002</v>
      </c>
      <c r="AF274" s="1">
        <f t="shared" si="154"/>
        <v>5425</v>
      </c>
      <c r="AG274" s="1">
        <f t="shared" si="154"/>
        <v>637</v>
      </c>
    </row>
    <row r="275" spans="1:33" ht="15" thickBot="1" x14ac:dyDescent="0.4">
      <c r="A275" s="54" t="str">
        <f t="shared" si="161"/>
        <v>12+</v>
      </c>
      <c r="B275" s="55">
        <f t="shared" si="161"/>
        <v>3761140</v>
      </c>
      <c r="C275" s="55">
        <f t="shared" si="161"/>
        <v>2643794</v>
      </c>
      <c r="D275" s="55">
        <f t="shared" si="161"/>
        <v>69.400000000000006</v>
      </c>
      <c r="E275" s="55">
        <f t="shared" si="161"/>
        <v>836613</v>
      </c>
      <c r="F275" s="55">
        <f t="shared" si="161"/>
        <v>22</v>
      </c>
      <c r="G275" s="55">
        <f t="shared" si="161"/>
        <v>3480407</v>
      </c>
      <c r="I275" s="57" t="s">
        <v>327</v>
      </c>
      <c r="J275" s="24">
        <v>3761140</v>
      </c>
      <c r="K275" s="56">
        <v>2654840</v>
      </c>
      <c r="L275" s="57">
        <v>69.7</v>
      </c>
      <c r="M275" s="56">
        <v>878594</v>
      </c>
      <c r="N275" s="57">
        <v>23.1</v>
      </c>
      <c r="O275" s="56">
        <v>3533434</v>
      </c>
      <c r="Q275" s="57" t="str">
        <f t="shared" si="155"/>
        <v>12+</v>
      </c>
      <c r="R275" s="60">
        <f>K275-C275</f>
        <v>11046</v>
      </c>
      <c r="S275" s="60">
        <f t="shared" si="157"/>
        <v>41981</v>
      </c>
      <c r="T275" s="63">
        <f t="shared" si="158"/>
        <v>53027</v>
      </c>
      <c r="U275" s="62">
        <f t="shared" si="159"/>
        <v>1</v>
      </c>
      <c r="V275" s="60">
        <f t="shared" si="163"/>
        <v>11046</v>
      </c>
      <c r="W275" s="60">
        <f t="shared" si="163"/>
        <v>41981</v>
      </c>
      <c r="X275" s="35">
        <f t="shared" si="164"/>
        <v>1</v>
      </c>
      <c r="Y275" s="51" t="s">
        <v>367</v>
      </c>
      <c r="Z275" s="2">
        <v>0.7</v>
      </c>
      <c r="AC275" s="38"/>
    </row>
    <row r="276" spans="1:33" x14ac:dyDescent="0.35">
      <c r="A276" s="54" t="str">
        <f t="shared" si="161"/>
        <v>ALL</v>
      </c>
      <c r="B276" s="55">
        <f t="shared" si="161"/>
        <v>4421887</v>
      </c>
      <c r="C276" s="55">
        <f t="shared" si="161"/>
        <v>2643794</v>
      </c>
      <c r="D276" s="55">
        <f t="shared" si="161"/>
        <v>59.1</v>
      </c>
      <c r="E276" s="55">
        <f t="shared" si="161"/>
        <v>836613</v>
      </c>
      <c r="F276" s="55">
        <f t="shared" si="161"/>
        <v>18.7</v>
      </c>
      <c r="G276" s="55">
        <f t="shared" si="161"/>
        <v>3480407</v>
      </c>
      <c r="I276" s="54" t="s">
        <v>328</v>
      </c>
      <c r="J276" s="22">
        <v>4421887</v>
      </c>
      <c r="K276" s="55">
        <v>2654840</v>
      </c>
      <c r="L276" s="54">
        <v>59.4</v>
      </c>
      <c r="M276" s="55">
        <v>878594</v>
      </c>
      <c r="N276" s="54">
        <v>19.600000000000001</v>
      </c>
      <c r="O276" s="55">
        <v>3533434</v>
      </c>
      <c r="Q276" s="54" t="str">
        <f t="shared" si="155"/>
        <v>ALL</v>
      </c>
      <c r="R276" s="60">
        <f t="shared" ref="R276" si="165">K276-C276</f>
        <v>11046</v>
      </c>
      <c r="S276" s="60">
        <f t="shared" si="157"/>
        <v>41981</v>
      </c>
      <c r="T276" s="63">
        <f t="shared" si="158"/>
        <v>53027</v>
      </c>
      <c r="U276" s="58">
        <f t="shared" si="159"/>
        <v>1</v>
      </c>
      <c r="V276" s="60">
        <f t="shared" si="163"/>
        <v>11046</v>
      </c>
      <c r="W276" s="60">
        <f t="shared" si="163"/>
        <v>41981</v>
      </c>
      <c r="X276" s="35">
        <f t="shared" si="164"/>
        <v>1</v>
      </c>
      <c r="Y276" s="50">
        <f>M276/J276</f>
        <v>0.19869209683558173</v>
      </c>
      <c r="Z276" s="2">
        <f>Y276/Z275</f>
        <v>0.28384585262225964</v>
      </c>
      <c r="AC276" s="2">
        <f>R275/K275</f>
        <v>4.1607027165478901E-3</v>
      </c>
      <c r="AD276" s="2">
        <f>S275/M275</f>
        <v>4.7782024461810575E-2</v>
      </c>
      <c r="AE276" s="2">
        <f>T275/O275</f>
        <v>1.5007213945414008E-2</v>
      </c>
    </row>
    <row r="277" spans="1:33" x14ac:dyDescent="0.35">
      <c r="A277" s="110">
        <f>I254</f>
        <v>44362</v>
      </c>
      <c r="B277" s="110"/>
      <c r="C277" s="110"/>
      <c r="D277" s="110"/>
      <c r="E277" s="110"/>
      <c r="F277" s="110"/>
      <c r="G277" s="110"/>
      <c r="I277" s="110">
        <v>44363</v>
      </c>
      <c r="J277" s="110"/>
      <c r="K277" s="110"/>
      <c r="L277" s="110"/>
      <c r="M277" s="110"/>
      <c r="N277" s="110"/>
      <c r="O277" s="110"/>
      <c r="Q277" s="113" t="str">
        <f>"Change " &amp; TEXT(A277,"DDDD MMM DD, YYYY") &amp; " -  " &amp;TEXT(I277,"DDDD MMM DD, YYYY")</f>
        <v>Change Tuesday Jun 15, 2021 -  Wednesday Jun 16, 2021</v>
      </c>
      <c r="R277" s="113"/>
      <c r="S277" s="113"/>
      <c r="T277" s="113"/>
      <c r="U277" s="113"/>
      <c r="V277" s="113"/>
      <c r="W277" s="113"/>
      <c r="Y277" s="65">
        <f>A277</f>
        <v>44362</v>
      </c>
    </row>
    <row r="278" spans="1:33" ht="36" thickBot="1" x14ac:dyDescent="0.4">
      <c r="A278" s="53" t="str">
        <f>I255</f>
        <v>Age group</v>
      </c>
      <c r="B278" s="53" t="str">
        <f t="shared" ref="B278:G293" si="166">J255</f>
        <v>Population</v>
      </c>
      <c r="C278" s="53" t="str">
        <f t="shared" si="166"/>
        <v>Dose 1</v>
      </c>
      <c r="D278" s="53" t="str">
        <f t="shared" si="166"/>
        <v>% of population with at least 1 dose</v>
      </c>
      <c r="E278" s="53" t="str">
        <f t="shared" si="166"/>
        <v>Dose 2</v>
      </c>
      <c r="F278" s="53" t="str">
        <f t="shared" si="166"/>
        <v>% of population fully vaccinated</v>
      </c>
      <c r="G278" s="53" t="str">
        <f t="shared" si="166"/>
        <v>Total administered</v>
      </c>
      <c r="I278" s="25" t="s">
        <v>305</v>
      </c>
      <c r="J278" s="25" t="s">
        <v>2</v>
      </c>
      <c r="K278" s="25" t="s">
        <v>302</v>
      </c>
      <c r="L278" s="25" t="s">
        <v>306</v>
      </c>
      <c r="M278" s="25" t="s">
        <v>303</v>
      </c>
      <c r="N278" s="25" t="s">
        <v>307</v>
      </c>
      <c r="O278" s="25" t="s">
        <v>304</v>
      </c>
      <c r="Q278" s="53" t="s">
        <v>305</v>
      </c>
      <c r="R278" s="53" t="s">
        <v>302</v>
      </c>
      <c r="S278" s="53" t="s">
        <v>303</v>
      </c>
      <c r="T278" s="53" t="s">
        <v>304</v>
      </c>
      <c r="U278" s="53" t="s">
        <v>335</v>
      </c>
      <c r="V278" s="53" t="s">
        <v>336</v>
      </c>
      <c r="W278" s="53" t="s">
        <v>337</v>
      </c>
      <c r="Y278" s="49" t="s">
        <v>365</v>
      </c>
      <c r="Z278" s="64"/>
      <c r="AA278" s="47" t="str">
        <f t="shared" ref="AA278:AC297" si="167">I278</f>
        <v>Age group</v>
      </c>
      <c r="AB278" s="47" t="str">
        <f t="shared" si="167"/>
        <v>Population</v>
      </c>
      <c r="AC278" s="47" t="str">
        <f t="shared" si="167"/>
        <v>Dose 1</v>
      </c>
      <c r="AD278" s="47" t="str">
        <f t="shared" ref="AD278:AD297" si="168">M278</f>
        <v>Dose 2</v>
      </c>
      <c r="AE278" s="47" t="s">
        <v>334</v>
      </c>
      <c r="AF278" s="47" t="str">
        <f t="shared" ref="AF278:AG297" si="169">R278</f>
        <v>Dose 1</v>
      </c>
      <c r="AG278" s="47" t="str">
        <f t="shared" si="169"/>
        <v>Dose 2</v>
      </c>
    </row>
    <row r="279" spans="1:33" ht="15" thickBot="1" x14ac:dyDescent="0.4">
      <c r="A279" s="54" t="str">
        <f>I256</f>
        <v>00-11</v>
      </c>
      <c r="B279" s="55">
        <f>J256</f>
        <v>663783</v>
      </c>
      <c r="C279" s="55">
        <f t="shared" si="166"/>
        <v>0</v>
      </c>
      <c r="D279" s="55">
        <f t="shared" si="166"/>
        <v>0</v>
      </c>
      <c r="E279" s="55">
        <f t="shared" si="166"/>
        <v>0</v>
      </c>
      <c r="F279" s="55">
        <f t="shared" si="166"/>
        <v>0</v>
      </c>
      <c r="G279" s="55">
        <f t="shared" si="166"/>
        <v>0</v>
      </c>
      <c r="I279" s="75" t="s">
        <v>308</v>
      </c>
      <c r="J279" s="22">
        <v>663783</v>
      </c>
      <c r="K279" s="75">
        <v>0</v>
      </c>
      <c r="L279" s="75">
        <v>0</v>
      </c>
      <c r="M279" s="75">
        <v>0</v>
      </c>
      <c r="N279" s="75">
        <v>0</v>
      </c>
      <c r="O279" s="75">
        <v>0</v>
      </c>
      <c r="Q279" s="54" t="str">
        <f t="shared" ref="Q279:Q299" si="170">A279</f>
        <v>00-11</v>
      </c>
      <c r="R279" s="55">
        <f t="shared" ref="R279:R297" si="171">K279-C279</f>
        <v>0</v>
      </c>
      <c r="S279" s="55">
        <f t="shared" ref="S279:S299" si="172">M279-E279</f>
        <v>0</v>
      </c>
      <c r="T279" s="55">
        <f t="shared" ref="T279:T299" si="173">O279-G279</f>
        <v>0</v>
      </c>
      <c r="U279" s="58">
        <f t="shared" ref="U279:U299" si="174">R279/R$276</f>
        <v>0</v>
      </c>
      <c r="V279" s="55">
        <f>R279/$X279</f>
        <v>0</v>
      </c>
      <c r="W279" s="55">
        <f>S279/$X279</f>
        <v>0</v>
      </c>
      <c r="X279" s="35">
        <f>IF(DATEDIF(A277,I277,"D")&lt;1,1,DATEDIF(A277,I277,"D"))</f>
        <v>1</v>
      </c>
      <c r="Y279" s="51" t="s">
        <v>366</v>
      </c>
      <c r="Z279" s="2">
        <v>0.7</v>
      </c>
      <c r="AA279" s="47" t="str">
        <f t="shared" si="167"/>
        <v>00-11</v>
      </c>
      <c r="AB279" s="45">
        <f t="shared" si="167"/>
        <v>663783</v>
      </c>
      <c r="AC279" s="45">
        <f t="shared" si="167"/>
        <v>0</v>
      </c>
      <c r="AD279" s="45">
        <f t="shared" si="168"/>
        <v>0</v>
      </c>
      <c r="AE279" s="45">
        <f t="shared" ref="AE279:AE297" si="175">AC279-AD279</f>
        <v>0</v>
      </c>
      <c r="AF279" s="1">
        <f t="shared" si="169"/>
        <v>0</v>
      </c>
      <c r="AG279" s="1">
        <f t="shared" si="169"/>
        <v>0</v>
      </c>
    </row>
    <row r="280" spans="1:33" ht="15" thickBot="1" x14ac:dyDescent="0.4">
      <c r="A280" s="54" t="str">
        <f t="shared" ref="A280:G299" si="176">I257</f>
        <v>12-14</v>
      </c>
      <c r="B280" s="55">
        <f t="shared" si="176"/>
        <v>166087</v>
      </c>
      <c r="C280" s="60">
        <f t="shared" si="166"/>
        <v>90531</v>
      </c>
      <c r="D280" s="55">
        <f t="shared" si="166"/>
        <v>54.5</v>
      </c>
      <c r="E280" s="60">
        <f t="shared" si="166"/>
        <v>2057</v>
      </c>
      <c r="F280" s="55">
        <f t="shared" si="166"/>
        <v>1.2</v>
      </c>
      <c r="G280" s="55">
        <f t="shared" si="166"/>
        <v>92588</v>
      </c>
      <c r="I280" s="54" t="str">
        <f t="shared" ref="I280" si="177">Q257</f>
        <v>12-14</v>
      </c>
      <c r="J280" s="24">
        <v>166087</v>
      </c>
      <c r="K280" s="77">
        <v>90916</v>
      </c>
      <c r="L280" s="76">
        <v>54.7</v>
      </c>
      <c r="M280" s="77">
        <v>2325</v>
      </c>
      <c r="N280" s="76">
        <v>1.4</v>
      </c>
      <c r="O280" s="24">
        <v>93241</v>
      </c>
      <c r="Q280" s="59" t="str">
        <f t="shared" si="170"/>
        <v>12-14</v>
      </c>
      <c r="R280" s="60">
        <f t="shared" si="171"/>
        <v>385</v>
      </c>
      <c r="S280" s="60">
        <f t="shared" si="172"/>
        <v>268</v>
      </c>
      <c r="T280" s="60">
        <f t="shared" si="173"/>
        <v>653</v>
      </c>
      <c r="U280" s="61">
        <f t="shared" si="174"/>
        <v>3.4854245880861848E-2</v>
      </c>
      <c r="V280" s="60">
        <f>R280/$X280</f>
        <v>385</v>
      </c>
      <c r="W280" s="60">
        <f t="shared" ref="W280:W299" si="178">S280/$X280</f>
        <v>268</v>
      </c>
      <c r="X280" s="35">
        <f>X279</f>
        <v>1</v>
      </c>
      <c r="Y280" s="50">
        <f>C298/B298</f>
        <v>0.70586045720180579</v>
      </c>
      <c r="Z280" s="2">
        <f>Y280/Z279</f>
        <v>1.0083720817168655</v>
      </c>
      <c r="AA280" s="47" t="str">
        <f t="shared" si="167"/>
        <v>12-14</v>
      </c>
      <c r="AB280" s="45">
        <f t="shared" si="167"/>
        <v>166087</v>
      </c>
      <c r="AC280" s="45">
        <f t="shared" si="167"/>
        <v>90916</v>
      </c>
      <c r="AD280" s="45">
        <f t="shared" si="168"/>
        <v>2325</v>
      </c>
      <c r="AE280" s="45">
        <f t="shared" si="175"/>
        <v>88591</v>
      </c>
      <c r="AF280" s="1">
        <f t="shared" si="169"/>
        <v>385</v>
      </c>
      <c r="AG280" s="1">
        <f t="shared" si="169"/>
        <v>268</v>
      </c>
    </row>
    <row r="281" spans="1:33" ht="15" thickBot="1" x14ac:dyDescent="0.4">
      <c r="A281" s="54" t="str">
        <f t="shared" si="176"/>
        <v>15-19</v>
      </c>
      <c r="B281" s="55">
        <f t="shared" si="176"/>
        <v>258656</v>
      </c>
      <c r="C281" s="60">
        <f t="shared" si="166"/>
        <v>152742</v>
      </c>
      <c r="D281" s="55">
        <f t="shared" si="166"/>
        <v>59.1</v>
      </c>
      <c r="E281" s="60">
        <f t="shared" si="166"/>
        <v>8772</v>
      </c>
      <c r="F281" s="55">
        <f t="shared" si="166"/>
        <v>3.4</v>
      </c>
      <c r="G281" s="55">
        <f t="shared" si="166"/>
        <v>161514</v>
      </c>
      <c r="I281" s="75" t="s">
        <v>309</v>
      </c>
      <c r="J281" s="22">
        <v>258656</v>
      </c>
      <c r="K281" s="77">
        <v>153260</v>
      </c>
      <c r="L281" s="75">
        <v>59.3</v>
      </c>
      <c r="M281" s="77">
        <v>9671</v>
      </c>
      <c r="N281" s="75">
        <v>3.7</v>
      </c>
      <c r="O281" s="22">
        <v>162931</v>
      </c>
      <c r="Q281" s="54" t="str">
        <f t="shared" si="170"/>
        <v>15-19</v>
      </c>
      <c r="R281" s="60">
        <f t="shared" si="171"/>
        <v>518</v>
      </c>
      <c r="S281" s="60">
        <f t="shared" si="172"/>
        <v>899</v>
      </c>
      <c r="T281" s="60">
        <f t="shared" si="173"/>
        <v>1417</v>
      </c>
      <c r="U281" s="61">
        <f t="shared" si="174"/>
        <v>4.6894803548795945E-2</v>
      </c>
      <c r="V281" s="60">
        <f t="shared" ref="V281:V299" si="179">R281/$X281</f>
        <v>518</v>
      </c>
      <c r="W281" s="60">
        <f t="shared" si="178"/>
        <v>899</v>
      </c>
      <c r="X281" s="35">
        <f t="shared" ref="X281:X299" si="180">X280</f>
        <v>1</v>
      </c>
      <c r="Y281" s="52" t="s">
        <v>367</v>
      </c>
      <c r="Z281" s="2">
        <v>0.7</v>
      </c>
      <c r="AA281" s="47" t="str">
        <f t="shared" si="167"/>
        <v>15-19</v>
      </c>
      <c r="AB281" s="45">
        <f t="shared" si="167"/>
        <v>258656</v>
      </c>
      <c r="AC281" s="45">
        <f t="shared" si="167"/>
        <v>153260</v>
      </c>
      <c r="AD281" s="45">
        <f t="shared" si="168"/>
        <v>9671</v>
      </c>
      <c r="AE281" s="45">
        <f t="shared" si="175"/>
        <v>143589</v>
      </c>
      <c r="AF281" s="1">
        <f t="shared" si="169"/>
        <v>518</v>
      </c>
      <c r="AG281" s="1">
        <f t="shared" si="169"/>
        <v>899</v>
      </c>
    </row>
    <row r="282" spans="1:33" ht="15" thickBot="1" x14ac:dyDescent="0.4">
      <c r="A282" s="54" t="str">
        <f t="shared" si="176"/>
        <v>20-24</v>
      </c>
      <c r="B282" s="55">
        <f t="shared" si="176"/>
        <v>276991</v>
      </c>
      <c r="C282" s="55">
        <f t="shared" si="166"/>
        <v>156366</v>
      </c>
      <c r="D282" s="55">
        <f t="shared" si="166"/>
        <v>56.5</v>
      </c>
      <c r="E282" s="55">
        <f t="shared" si="166"/>
        <v>19072</v>
      </c>
      <c r="F282" s="55">
        <f t="shared" si="166"/>
        <v>6.9</v>
      </c>
      <c r="G282" s="55">
        <f t="shared" si="166"/>
        <v>175438</v>
      </c>
      <c r="I282" s="76" t="s">
        <v>310</v>
      </c>
      <c r="J282" s="24">
        <v>276991</v>
      </c>
      <c r="K282" s="24">
        <v>156940</v>
      </c>
      <c r="L282" s="76">
        <v>56.7</v>
      </c>
      <c r="M282" s="24">
        <v>20610</v>
      </c>
      <c r="N282" s="76">
        <v>7.4</v>
      </c>
      <c r="O282" s="24">
        <v>177550</v>
      </c>
      <c r="Q282" s="57" t="str">
        <f t="shared" si="170"/>
        <v>20-24</v>
      </c>
      <c r="R282" s="56">
        <f t="shared" si="171"/>
        <v>574</v>
      </c>
      <c r="S282" s="56">
        <f t="shared" si="172"/>
        <v>1538</v>
      </c>
      <c r="T282" s="56">
        <f t="shared" si="173"/>
        <v>2112</v>
      </c>
      <c r="U282" s="62">
        <f t="shared" si="174"/>
        <v>5.1964512040557666E-2</v>
      </c>
      <c r="V282" s="55">
        <f t="shared" si="179"/>
        <v>574</v>
      </c>
      <c r="W282" s="55">
        <f t="shared" si="178"/>
        <v>1538</v>
      </c>
      <c r="X282" s="35">
        <f t="shared" si="180"/>
        <v>1</v>
      </c>
      <c r="Y282" s="50">
        <f>E298/B298</f>
        <v>0.23359779215876036</v>
      </c>
      <c r="Z282" s="2">
        <f>Y282/Z281</f>
        <v>0.33371113165537197</v>
      </c>
      <c r="AA282" s="47" t="str">
        <f t="shared" si="167"/>
        <v>20-24</v>
      </c>
      <c r="AB282" s="45">
        <f t="shared" si="167"/>
        <v>276991</v>
      </c>
      <c r="AC282" s="45">
        <f t="shared" si="167"/>
        <v>156940</v>
      </c>
      <c r="AD282" s="45">
        <f t="shared" si="168"/>
        <v>20610</v>
      </c>
      <c r="AE282" s="45">
        <f t="shared" si="175"/>
        <v>136330</v>
      </c>
      <c r="AF282" s="1">
        <f t="shared" si="169"/>
        <v>574</v>
      </c>
      <c r="AG282" s="1">
        <f t="shared" si="169"/>
        <v>1538</v>
      </c>
    </row>
    <row r="283" spans="1:33" ht="15" thickBot="1" x14ac:dyDescent="0.4">
      <c r="A283" s="54" t="str">
        <f t="shared" si="176"/>
        <v>25-29</v>
      </c>
      <c r="B283" s="55">
        <f t="shared" si="176"/>
        <v>310735</v>
      </c>
      <c r="C283" s="55">
        <f t="shared" si="166"/>
        <v>172895</v>
      </c>
      <c r="D283" s="55">
        <f t="shared" si="166"/>
        <v>55.6</v>
      </c>
      <c r="E283" s="55">
        <f t="shared" si="166"/>
        <v>27992</v>
      </c>
      <c r="F283" s="55">
        <f t="shared" si="166"/>
        <v>9</v>
      </c>
      <c r="G283" s="55">
        <f t="shared" si="166"/>
        <v>200887</v>
      </c>
      <c r="I283" s="75" t="s">
        <v>311</v>
      </c>
      <c r="J283" s="22">
        <v>310735</v>
      </c>
      <c r="K283" s="22">
        <v>173549</v>
      </c>
      <c r="L283" s="75">
        <v>55.9</v>
      </c>
      <c r="M283" s="22">
        <v>29863</v>
      </c>
      <c r="N283" s="75">
        <v>9.6</v>
      </c>
      <c r="O283" s="22">
        <v>203412</v>
      </c>
      <c r="Q283" s="54" t="str">
        <f t="shared" si="170"/>
        <v>25-29</v>
      </c>
      <c r="R283" s="55">
        <f t="shared" si="171"/>
        <v>654</v>
      </c>
      <c r="S283" s="55">
        <f t="shared" si="172"/>
        <v>1871</v>
      </c>
      <c r="T283" s="55">
        <f t="shared" si="173"/>
        <v>2525</v>
      </c>
      <c r="U283" s="58">
        <f t="shared" si="174"/>
        <v>5.9206952743074415E-2</v>
      </c>
      <c r="V283" s="55">
        <f t="shared" si="179"/>
        <v>654</v>
      </c>
      <c r="W283" s="55">
        <f t="shared" si="178"/>
        <v>1871</v>
      </c>
      <c r="X283" s="35">
        <f t="shared" si="180"/>
        <v>1</v>
      </c>
      <c r="Y283" s="49" t="s">
        <v>363</v>
      </c>
      <c r="AA283" s="47" t="str">
        <f t="shared" si="167"/>
        <v>25-29</v>
      </c>
      <c r="AB283" s="45">
        <f t="shared" si="167"/>
        <v>310735</v>
      </c>
      <c r="AC283" s="45">
        <f t="shared" si="167"/>
        <v>173549</v>
      </c>
      <c r="AD283" s="45">
        <f t="shared" si="168"/>
        <v>29863</v>
      </c>
      <c r="AE283" s="45">
        <f t="shared" si="175"/>
        <v>143686</v>
      </c>
      <c r="AF283" s="1">
        <f t="shared" si="169"/>
        <v>654</v>
      </c>
      <c r="AG283" s="1">
        <f t="shared" si="169"/>
        <v>1871</v>
      </c>
    </row>
    <row r="284" spans="1:33" ht="15" thickBot="1" x14ac:dyDescent="0.4">
      <c r="A284" s="54" t="str">
        <f t="shared" si="176"/>
        <v>30-34</v>
      </c>
      <c r="B284" s="55">
        <f t="shared" si="176"/>
        <v>356322</v>
      </c>
      <c r="C284" s="55">
        <f t="shared" si="166"/>
        <v>207845</v>
      </c>
      <c r="D284" s="55">
        <f t="shared" si="166"/>
        <v>58.3</v>
      </c>
      <c r="E284" s="55">
        <f t="shared" si="166"/>
        <v>37480</v>
      </c>
      <c r="F284" s="55">
        <f t="shared" si="166"/>
        <v>10.5</v>
      </c>
      <c r="G284" s="55">
        <f t="shared" si="166"/>
        <v>245325</v>
      </c>
      <c r="I284" s="76" t="s">
        <v>312</v>
      </c>
      <c r="J284" s="24">
        <v>356322</v>
      </c>
      <c r="K284" s="24">
        <v>208462</v>
      </c>
      <c r="L284" s="76">
        <v>58.5</v>
      </c>
      <c r="M284" s="24">
        <v>39879</v>
      </c>
      <c r="N284" s="76">
        <v>11.2</v>
      </c>
      <c r="O284" s="24">
        <v>248341</v>
      </c>
      <c r="Q284" s="57" t="str">
        <f t="shared" si="170"/>
        <v>30-34</v>
      </c>
      <c r="R284" s="56">
        <f t="shared" si="171"/>
        <v>617</v>
      </c>
      <c r="S284" s="56">
        <f t="shared" si="172"/>
        <v>2399</v>
      </c>
      <c r="T284" s="56">
        <f t="shared" si="173"/>
        <v>3016</v>
      </c>
      <c r="U284" s="62">
        <f t="shared" si="174"/>
        <v>5.5857323918160423E-2</v>
      </c>
      <c r="V284" s="55">
        <f t="shared" si="179"/>
        <v>617</v>
      </c>
      <c r="W284" s="55">
        <f t="shared" si="178"/>
        <v>2399</v>
      </c>
      <c r="X284" s="35">
        <f t="shared" si="180"/>
        <v>1</v>
      </c>
      <c r="Y284" s="51" t="s">
        <v>366</v>
      </c>
      <c r="Z284" s="2">
        <v>0.7</v>
      </c>
      <c r="AA284" s="47" t="str">
        <f t="shared" si="167"/>
        <v>30-34</v>
      </c>
      <c r="AB284" s="45">
        <f t="shared" si="167"/>
        <v>356322</v>
      </c>
      <c r="AC284" s="45">
        <f t="shared" si="167"/>
        <v>208462</v>
      </c>
      <c r="AD284" s="45">
        <f t="shared" si="168"/>
        <v>39879</v>
      </c>
      <c r="AE284" s="45">
        <f t="shared" si="175"/>
        <v>168583</v>
      </c>
      <c r="AF284" s="1">
        <f t="shared" si="169"/>
        <v>617</v>
      </c>
      <c r="AG284" s="1">
        <f t="shared" si="169"/>
        <v>2399</v>
      </c>
    </row>
    <row r="285" spans="1:33" ht="15" thickBot="1" x14ac:dyDescent="0.4">
      <c r="A285" s="54" t="str">
        <f t="shared" si="176"/>
        <v>35-39</v>
      </c>
      <c r="B285" s="55">
        <f t="shared" si="176"/>
        <v>366699</v>
      </c>
      <c r="C285" s="55">
        <f t="shared" si="166"/>
        <v>226100</v>
      </c>
      <c r="D285" s="55">
        <f t="shared" si="166"/>
        <v>61.7</v>
      </c>
      <c r="E285" s="55">
        <f t="shared" si="166"/>
        <v>43220</v>
      </c>
      <c r="F285" s="55">
        <f t="shared" si="166"/>
        <v>11.8</v>
      </c>
      <c r="G285" s="55">
        <f t="shared" si="166"/>
        <v>269320</v>
      </c>
      <c r="I285" s="75" t="s">
        <v>313</v>
      </c>
      <c r="J285" s="22">
        <v>366699</v>
      </c>
      <c r="K285" s="22">
        <v>226766</v>
      </c>
      <c r="L285" s="75">
        <v>61.8</v>
      </c>
      <c r="M285" s="22">
        <v>46163</v>
      </c>
      <c r="N285" s="75">
        <v>12.6</v>
      </c>
      <c r="O285" s="22">
        <v>272929</v>
      </c>
      <c r="Q285" s="54" t="str">
        <f t="shared" si="170"/>
        <v>35-39</v>
      </c>
      <c r="R285" s="55">
        <f t="shared" si="171"/>
        <v>666</v>
      </c>
      <c r="S285" s="55">
        <f t="shared" si="172"/>
        <v>2943</v>
      </c>
      <c r="T285" s="55">
        <f t="shared" si="173"/>
        <v>3609</v>
      </c>
      <c r="U285" s="58">
        <f t="shared" si="174"/>
        <v>6.0293318848451925E-2</v>
      </c>
      <c r="V285" s="55">
        <f t="shared" si="179"/>
        <v>666</v>
      </c>
      <c r="W285" s="55">
        <f t="shared" si="178"/>
        <v>2943</v>
      </c>
      <c r="X285" s="35">
        <f t="shared" si="180"/>
        <v>1</v>
      </c>
      <c r="Y285" s="50">
        <f>C299/B299</f>
        <v>0.60038621520631352</v>
      </c>
      <c r="Z285" s="2">
        <f>Y285/Z284</f>
        <v>0.85769459315187646</v>
      </c>
      <c r="AA285" s="47" t="str">
        <f t="shared" si="167"/>
        <v>35-39</v>
      </c>
      <c r="AB285" s="45">
        <f t="shared" si="167"/>
        <v>366699</v>
      </c>
      <c r="AC285" s="45">
        <f t="shared" si="167"/>
        <v>226766</v>
      </c>
      <c r="AD285" s="45">
        <f t="shared" si="168"/>
        <v>46163</v>
      </c>
      <c r="AE285" s="45">
        <f t="shared" si="175"/>
        <v>180603</v>
      </c>
      <c r="AF285" s="1">
        <f t="shared" si="169"/>
        <v>666</v>
      </c>
      <c r="AG285" s="1">
        <f t="shared" si="169"/>
        <v>2943</v>
      </c>
    </row>
    <row r="286" spans="1:33" ht="15" thickBot="1" x14ac:dyDescent="0.4">
      <c r="A286" s="54" t="str">
        <f t="shared" si="176"/>
        <v>40-44</v>
      </c>
      <c r="B286" s="55">
        <f t="shared" si="176"/>
        <v>325544</v>
      </c>
      <c r="C286" s="55">
        <f t="shared" si="166"/>
        <v>215045</v>
      </c>
      <c r="D286" s="55">
        <f t="shared" si="166"/>
        <v>66.099999999999994</v>
      </c>
      <c r="E286" s="55">
        <f t="shared" si="166"/>
        <v>47079</v>
      </c>
      <c r="F286" s="55">
        <f t="shared" si="166"/>
        <v>14.5</v>
      </c>
      <c r="G286" s="55">
        <f t="shared" si="166"/>
        <v>262124</v>
      </c>
      <c r="I286" s="76" t="s">
        <v>314</v>
      </c>
      <c r="J286" s="24">
        <v>325544</v>
      </c>
      <c r="K286" s="24">
        <v>215565</v>
      </c>
      <c r="L286" s="76">
        <v>66.2</v>
      </c>
      <c r="M286" s="24">
        <v>51853</v>
      </c>
      <c r="N286" s="76">
        <v>15.9</v>
      </c>
      <c r="O286" s="24">
        <v>267418</v>
      </c>
      <c r="Q286" s="57" t="str">
        <f t="shared" si="170"/>
        <v>40-44</v>
      </c>
      <c r="R286" s="56">
        <f t="shared" si="171"/>
        <v>520</v>
      </c>
      <c r="S286" s="56">
        <f t="shared" si="172"/>
        <v>4774</v>
      </c>
      <c r="T286" s="56">
        <f t="shared" si="173"/>
        <v>5294</v>
      </c>
      <c r="U286" s="62">
        <f t="shared" si="174"/>
        <v>4.7075864566358865E-2</v>
      </c>
      <c r="V286" s="55">
        <f t="shared" si="179"/>
        <v>520</v>
      </c>
      <c r="W286" s="55">
        <f t="shared" si="178"/>
        <v>4774</v>
      </c>
      <c r="X286" s="35">
        <f t="shared" si="180"/>
        <v>1</v>
      </c>
      <c r="Y286" s="52" t="s">
        <v>367</v>
      </c>
      <c r="Z286" s="2">
        <v>0.7</v>
      </c>
      <c r="AA286" s="47" t="str">
        <f t="shared" si="167"/>
        <v>40-44</v>
      </c>
      <c r="AB286" s="45">
        <f t="shared" si="167"/>
        <v>325544</v>
      </c>
      <c r="AC286" s="45">
        <f t="shared" si="167"/>
        <v>215565</v>
      </c>
      <c r="AD286" s="45">
        <f t="shared" si="168"/>
        <v>51853</v>
      </c>
      <c r="AE286" s="45">
        <f t="shared" si="175"/>
        <v>163712</v>
      </c>
      <c r="AF286" s="1">
        <f t="shared" si="169"/>
        <v>520</v>
      </c>
      <c r="AG286" s="1">
        <f t="shared" si="169"/>
        <v>4774</v>
      </c>
    </row>
    <row r="287" spans="1:33" ht="15" thickBot="1" x14ac:dyDescent="0.4">
      <c r="A287" s="54" t="str">
        <f t="shared" si="176"/>
        <v>45-49</v>
      </c>
      <c r="B287" s="55">
        <f t="shared" si="176"/>
        <v>291312</v>
      </c>
      <c r="C287" s="55">
        <f t="shared" si="166"/>
        <v>202460</v>
      </c>
      <c r="D287" s="55">
        <f t="shared" si="166"/>
        <v>69.5</v>
      </c>
      <c r="E287" s="55">
        <f t="shared" si="166"/>
        <v>47003</v>
      </c>
      <c r="F287" s="55">
        <f t="shared" si="166"/>
        <v>16.100000000000001</v>
      </c>
      <c r="G287" s="55">
        <f t="shared" si="166"/>
        <v>249463</v>
      </c>
      <c r="I287" s="75" t="s">
        <v>315</v>
      </c>
      <c r="J287" s="22">
        <v>291312</v>
      </c>
      <c r="K287" s="22">
        <v>202933</v>
      </c>
      <c r="L287" s="75">
        <v>69.7</v>
      </c>
      <c r="M287" s="22">
        <v>51569</v>
      </c>
      <c r="N287" s="75">
        <v>17.7</v>
      </c>
      <c r="O287" s="22">
        <v>254502</v>
      </c>
      <c r="Q287" s="54" t="str">
        <f t="shared" si="170"/>
        <v>45-49</v>
      </c>
      <c r="R287" s="55">
        <f t="shared" si="171"/>
        <v>473</v>
      </c>
      <c r="S287" s="55">
        <f t="shared" si="172"/>
        <v>4566</v>
      </c>
      <c r="T287" s="55">
        <f t="shared" si="173"/>
        <v>5039</v>
      </c>
      <c r="U287" s="58">
        <f t="shared" si="174"/>
        <v>4.2820930653630275E-2</v>
      </c>
      <c r="V287" s="55">
        <f t="shared" si="179"/>
        <v>473</v>
      </c>
      <c r="W287" s="55">
        <f t="shared" si="178"/>
        <v>4566</v>
      </c>
      <c r="X287" s="35">
        <f t="shared" si="180"/>
        <v>1</v>
      </c>
      <c r="Y287" s="50">
        <f>E299/B299</f>
        <v>0.19869209683558173</v>
      </c>
      <c r="Z287" s="2">
        <f>Y287/Z286</f>
        <v>0.28384585262225964</v>
      </c>
      <c r="AA287" s="47" t="str">
        <f t="shared" si="167"/>
        <v>45-49</v>
      </c>
      <c r="AB287" s="45">
        <f t="shared" si="167"/>
        <v>291312</v>
      </c>
      <c r="AC287" s="45">
        <f t="shared" si="167"/>
        <v>202933</v>
      </c>
      <c r="AD287" s="45">
        <f t="shared" si="168"/>
        <v>51569</v>
      </c>
      <c r="AE287" s="45">
        <f t="shared" si="175"/>
        <v>151364</v>
      </c>
      <c r="AF287" s="1">
        <f t="shared" si="169"/>
        <v>473</v>
      </c>
      <c r="AG287" s="1">
        <f t="shared" si="169"/>
        <v>4566</v>
      </c>
    </row>
    <row r="288" spans="1:33" ht="15" thickBot="1" x14ac:dyDescent="0.4">
      <c r="A288" s="54" t="str">
        <f t="shared" si="176"/>
        <v>50-54</v>
      </c>
      <c r="B288" s="55">
        <f t="shared" si="176"/>
        <v>262948</v>
      </c>
      <c r="C288" s="55">
        <f t="shared" si="166"/>
        <v>196844</v>
      </c>
      <c r="D288" s="55">
        <f t="shared" si="166"/>
        <v>74.900000000000006</v>
      </c>
      <c r="E288" s="55">
        <f t="shared" si="166"/>
        <v>50000</v>
      </c>
      <c r="F288" s="55">
        <f t="shared" si="166"/>
        <v>19</v>
      </c>
      <c r="G288" s="55">
        <f t="shared" si="166"/>
        <v>246844</v>
      </c>
      <c r="I288" s="76" t="s">
        <v>316</v>
      </c>
      <c r="J288" s="24">
        <v>262948</v>
      </c>
      <c r="K288" s="24">
        <v>197290</v>
      </c>
      <c r="L288" s="76">
        <v>75</v>
      </c>
      <c r="M288" s="24">
        <v>54843</v>
      </c>
      <c r="N288" s="76">
        <v>20.9</v>
      </c>
      <c r="O288" s="24">
        <v>252133</v>
      </c>
      <c r="Q288" s="57" t="str">
        <f t="shared" si="170"/>
        <v>50-54</v>
      </c>
      <c r="R288" s="56">
        <f t="shared" si="171"/>
        <v>446</v>
      </c>
      <c r="S288" s="56">
        <f t="shared" si="172"/>
        <v>4843</v>
      </c>
      <c r="T288" s="56">
        <f t="shared" si="173"/>
        <v>5289</v>
      </c>
      <c r="U288" s="62">
        <f t="shared" si="174"/>
        <v>4.0376606916530867E-2</v>
      </c>
      <c r="V288" s="55">
        <f t="shared" si="179"/>
        <v>446</v>
      </c>
      <c r="W288" s="55">
        <f t="shared" si="178"/>
        <v>4843</v>
      </c>
      <c r="X288" s="35">
        <f t="shared" si="180"/>
        <v>1</v>
      </c>
      <c r="Z288" s="36"/>
      <c r="AA288" s="47" t="str">
        <f t="shared" si="167"/>
        <v>50-54</v>
      </c>
      <c r="AB288" s="45">
        <f t="shared" si="167"/>
        <v>262948</v>
      </c>
      <c r="AC288" s="45">
        <f t="shared" si="167"/>
        <v>197290</v>
      </c>
      <c r="AD288" s="45">
        <f t="shared" si="168"/>
        <v>54843</v>
      </c>
      <c r="AE288" s="45">
        <f t="shared" si="175"/>
        <v>142447</v>
      </c>
      <c r="AF288" s="1">
        <f t="shared" si="169"/>
        <v>446</v>
      </c>
      <c r="AG288" s="1">
        <f t="shared" si="169"/>
        <v>4843</v>
      </c>
    </row>
    <row r="289" spans="1:33" ht="15" thickBot="1" x14ac:dyDescent="0.4">
      <c r="A289" s="54" t="str">
        <f t="shared" si="176"/>
        <v>55-59</v>
      </c>
      <c r="B289" s="55">
        <f t="shared" si="176"/>
        <v>285387</v>
      </c>
      <c r="C289" s="55">
        <f t="shared" si="166"/>
        <v>214283</v>
      </c>
      <c r="D289" s="55">
        <f t="shared" si="166"/>
        <v>75.099999999999994</v>
      </c>
      <c r="E289" s="55">
        <f t="shared" si="166"/>
        <v>67571</v>
      </c>
      <c r="F289" s="55">
        <f t="shared" si="166"/>
        <v>23.7</v>
      </c>
      <c r="G289" s="55">
        <f t="shared" si="166"/>
        <v>281854</v>
      </c>
      <c r="I289" s="75" t="s">
        <v>317</v>
      </c>
      <c r="J289" s="22">
        <v>285387</v>
      </c>
      <c r="K289" s="22">
        <v>214713</v>
      </c>
      <c r="L289" s="75">
        <v>75.2</v>
      </c>
      <c r="M289" s="22">
        <v>73527</v>
      </c>
      <c r="N289" s="75">
        <v>25.8</v>
      </c>
      <c r="O289" s="22">
        <v>288240</v>
      </c>
      <c r="Q289" s="54" t="str">
        <f t="shared" si="170"/>
        <v>55-59</v>
      </c>
      <c r="R289" s="55">
        <f t="shared" si="171"/>
        <v>430</v>
      </c>
      <c r="S289" s="55">
        <f t="shared" si="172"/>
        <v>5956</v>
      </c>
      <c r="T289" s="55">
        <f t="shared" si="173"/>
        <v>6386</v>
      </c>
      <c r="U289" s="58">
        <f t="shared" si="174"/>
        <v>3.8928118776027525E-2</v>
      </c>
      <c r="V289" s="55">
        <f t="shared" si="179"/>
        <v>430</v>
      </c>
      <c r="W289" s="55">
        <f t="shared" si="178"/>
        <v>5956</v>
      </c>
      <c r="X289" s="35">
        <f t="shared" si="180"/>
        <v>1</v>
      </c>
      <c r="Y289" s="65">
        <f>I277</f>
        <v>44363</v>
      </c>
      <c r="Z289" s="36"/>
      <c r="AA289" s="47" t="str">
        <f t="shared" si="167"/>
        <v>55-59</v>
      </c>
      <c r="AB289" s="45">
        <f t="shared" si="167"/>
        <v>285387</v>
      </c>
      <c r="AC289" s="45">
        <f t="shared" si="167"/>
        <v>214713</v>
      </c>
      <c r="AD289" s="45">
        <f t="shared" si="168"/>
        <v>73527</v>
      </c>
      <c r="AE289" s="45">
        <f t="shared" si="175"/>
        <v>141186</v>
      </c>
      <c r="AF289" s="1">
        <f t="shared" si="169"/>
        <v>430</v>
      </c>
      <c r="AG289" s="1">
        <f t="shared" si="169"/>
        <v>5956</v>
      </c>
    </row>
    <row r="290" spans="1:33" ht="15" thickBot="1" x14ac:dyDescent="0.4">
      <c r="A290" s="54" t="str">
        <f t="shared" si="176"/>
        <v>60-64</v>
      </c>
      <c r="B290" s="55">
        <f t="shared" si="176"/>
        <v>271707</v>
      </c>
      <c r="C290" s="55">
        <f t="shared" si="166"/>
        <v>216027</v>
      </c>
      <c r="D290" s="55">
        <f t="shared" si="166"/>
        <v>79.5</v>
      </c>
      <c r="E290" s="55">
        <f t="shared" si="166"/>
        <v>102477</v>
      </c>
      <c r="F290" s="55">
        <f t="shared" si="166"/>
        <v>37.700000000000003</v>
      </c>
      <c r="G290" s="55">
        <f t="shared" si="166"/>
        <v>318504</v>
      </c>
      <c r="I290" s="76" t="s">
        <v>318</v>
      </c>
      <c r="J290" s="24">
        <v>271707</v>
      </c>
      <c r="K290" s="24">
        <v>216411</v>
      </c>
      <c r="L290" s="76">
        <v>79.599999999999994</v>
      </c>
      <c r="M290" s="24">
        <v>107988</v>
      </c>
      <c r="N290" s="76">
        <v>39.700000000000003</v>
      </c>
      <c r="O290" s="24">
        <v>324399</v>
      </c>
      <c r="Q290" s="57" t="str">
        <f t="shared" si="170"/>
        <v>60-64</v>
      </c>
      <c r="R290" s="56">
        <f t="shared" si="171"/>
        <v>384</v>
      </c>
      <c r="S290" s="56">
        <f t="shared" si="172"/>
        <v>5511</v>
      </c>
      <c r="T290" s="56">
        <f t="shared" si="173"/>
        <v>5895</v>
      </c>
      <c r="U290" s="62">
        <f t="shared" si="174"/>
        <v>3.4763715372080388E-2</v>
      </c>
      <c r="V290" s="55">
        <f t="shared" si="179"/>
        <v>384</v>
      </c>
      <c r="W290" s="55">
        <f t="shared" si="178"/>
        <v>5511</v>
      </c>
      <c r="X290" s="35">
        <f t="shared" si="180"/>
        <v>1</v>
      </c>
      <c r="Y290" s="49" t="s">
        <v>365</v>
      </c>
      <c r="AA290" s="47" t="str">
        <f t="shared" si="167"/>
        <v>60-64</v>
      </c>
      <c r="AB290" s="45">
        <f t="shared" si="167"/>
        <v>271707</v>
      </c>
      <c r="AC290" s="45">
        <f t="shared" si="167"/>
        <v>216411</v>
      </c>
      <c r="AD290" s="45">
        <f t="shared" si="168"/>
        <v>107988</v>
      </c>
      <c r="AE290" s="45">
        <f t="shared" si="175"/>
        <v>108423</v>
      </c>
      <c r="AF290" s="1">
        <f t="shared" si="169"/>
        <v>384</v>
      </c>
      <c r="AG290" s="1">
        <f t="shared" si="169"/>
        <v>5511</v>
      </c>
    </row>
    <row r="291" spans="1:33" ht="15" thickBot="1" x14ac:dyDescent="0.4">
      <c r="A291" s="54" t="str">
        <f t="shared" si="176"/>
        <v>65-69</v>
      </c>
      <c r="B291" s="55">
        <f t="shared" si="176"/>
        <v>217596</v>
      </c>
      <c r="C291" s="55">
        <f t="shared" si="166"/>
        <v>183428</v>
      </c>
      <c r="D291" s="55">
        <f t="shared" si="166"/>
        <v>84.3</v>
      </c>
      <c r="E291" s="55">
        <f t="shared" si="166"/>
        <v>111963</v>
      </c>
      <c r="F291" s="55">
        <f t="shared" si="166"/>
        <v>51.4</v>
      </c>
      <c r="G291" s="55">
        <f t="shared" si="166"/>
        <v>295391</v>
      </c>
      <c r="I291" s="75" t="s">
        <v>319</v>
      </c>
      <c r="J291" s="22">
        <v>217596</v>
      </c>
      <c r="K291" s="22">
        <v>183655</v>
      </c>
      <c r="L291" s="75">
        <v>84.4</v>
      </c>
      <c r="M291" s="22">
        <v>116551</v>
      </c>
      <c r="N291" s="75">
        <v>53.6</v>
      </c>
      <c r="O291" s="22">
        <v>300206</v>
      </c>
      <c r="Q291" s="54" t="str">
        <f t="shared" si="170"/>
        <v>65-69</v>
      </c>
      <c r="R291" s="55">
        <f t="shared" si="171"/>
        <v>227</v>
      </c>
      <c r="S291" s="55">
        <f t="shared" si="172"/>
        <v>4588</v>
      </c>
      <c r="T291" s="55">
        <f t="shared" si="173"/>
        <v>4815</v>
      </c>
      <c r="U291" s="58">
        <f t="shared" si="174"/>
        <v>2.0550425493391273E-2</v>
      </c>
      <c r="V291" s="55">
        <f t="shared" si="179"/>
        <v>227</v>
      </c>
      <c r="W291" s="55">
        <f t="shared" si="178"/>
        <v>4588</v>
      </c>
      <c r="X291" s="35">
        <f t="shared" si="180"/>
        <v>1</v>
      </c>
      <c r="Y291" s="51" t="s">
        <v>366</v>
      </c>
      <c r="Z291" s="2">
        <v>0.7</v>
      </c>
      <c r="AA291" s="47" t="str">
        <f t="shared" si="167"/>
        <v>65-69</v>
      </c>
      <c r="AB291" s="45">
        <f t="shared" si="167"/>
        <v>217596</v>
      </c>
      <c r="AC291" s="45">
        <f t="shared" si="167"/>
        <v>183655</v>
      </c>
      <c r="AD291" s="45">
        <f t="shared" si="168"/>
        <v>116551</v>
      </c>
      <c r="AE291" s="45">
        <f t="shared" si="175"/>
        <v>67104</v>
      </c>
      <c r="AF291" s="1">
        <f t="shared" si="169"/>
        <v>227</v>
      </c>
      <c r="AG291" s="1">
        <f t="shared" si="169"/>
        <v>4588</v>
      </c>
    </row>
    <row r="292" spans="1:33" ht="15" thickBot="1" x14ac:dyDescent="0.4">
      <c r="A292" s="54" t="str">
        <f t="shared" si="176"/>
        <v>70-74</v>
      </c>
      <c r="B292" s="55">
        <f t="shared" si="176"/>
        <v>166506</v>
      </c>
      <c r="C292" s="55">
        <f t="shared" si="166"/>
        <v>141694</v>
      </c>
      <c r="D292" s="55">
        <f t="shared" si="166"/>
        <v>85.1</v>
      </c>
      <c r="E292" s="55">
        <f t="shared" si="166"/>
        <v>102646</v>
      </c>
      <c r="F292" s="55">
        <f t="shared" si="166"/>
        <v>61.6</v>
      </c>
      <c r="G292" s="55">
        <f t="shared" si="166"/>
        <v>244340</v>
      </c>
      <c r="I292" s="76" t="s">
        <v>320</v>
      </c>
      <c r="J292" s="24">
        <v>166506</v>
      </c>
      <c r="K292" s="24">
        <v>141837</v>
      </c>
      <c r="L292" s="76">
        <v>85.2</v>
      </c>
      <c r="M292" s="24">
        <v>105720</v>
      </c>
      <c r="N292" s="76">
        <v>63.5</v>
      </c>
      <c r="O292" s="24">
        <v>247557</v>
      </c>
      <c r="Q292" s="57" t="str">
        <f t="shared" si="170"/>
        <v>70-74</v>
      </c>
      <c r="R292" s="56">
        <f t="shared" si="171"/>
        <v>143</v>
      </c>
      <c r="S292" s="56">
        <f t="shared" si="172"/>
        <v>3074</v>
      </c>
      <c r="T292" s="56">
        <f t="shared" si="173"/>
        <v>3217</v>
      </c>
      <c r="U292" s="62">
        <f t="shared" si="174"/>
        <v>1.2945862755748687E-2</v>
      </c>
      <c r="V292" s="55">
        <f t="shared" si="179"/>
        <v>143</v>
      </c>
      <c r="W292" s="55">
        <f t="shared" si="178"/>
        <v>3074</v>
      </c>
      <c r="X292" s="35">
        <f t="shared" si="180"/>
        <v>1</v>
      </c>
      <c r="Y292" s="50">
        <f>K298/J298</f>
        <v>0.70753282249530725</v>
      </c>
      <c r="Z292" s="2">
        <f>Y292/Z291</f>
        <v>1.0107611749932961</v>
      </c>
      <c r="AA292" s="48" t="str">
        <f t="shared" si="167"/>
        <v>70-74</v>
      </c>
      <c r="AB292" s="45">
        <f t="shared" si="167"/>
        <v>166506</v>
      </c>
      <c r="AC292" s="45">
        <f t="shared" si="167"/>
        <v>141837</v>
      </c>
      <c r="AD292" s="45">
        <f t="shared" si="168"/>
        <v>105720</v>
      </c>
      <c r="AE292" s="46">
        <f t="shared" si="175"/>
        <v>36117</v>
      </c>
      <c r="AF292" s="1">
        <f t="shared" si="169"/>
        <v>143</v>
      </c>
      <c r="AG292" s="1">
        <f t="shared" si="169"/>
        <v>3074</v>
      </c>
    </row>
    <row r="293" spans="1:33" ht="15" thickBot="1" x14ac:dyDescent="0.4">
      <c r="A293" s="54" t="str">
        <f t="shared" si="176"/>
        <v>75-79</v>
      </c>
      <c r="B293" s="55">
        <f t="shared" si="176"/>
        <v>107003</v>
      </c>
      <c r="C293" s="55">
        <f t="shared" si="166"/>
        <v>92069</v>
      </c>
      <c r="D293" s="55">
        <f t="shared" si="166"/>
        <v>86</v>
      </c>
      <c r="E293" s="55">
        <f t="shared" si="166"/>
        <v>81927</v>
      </c>
      <c r="F293" s="55">
        <f t="shared" si="166"/>
        <v>76.599999999999994</v>
      </c>
      <c r="G293" s="55">
        <f t="shared" si="166"/>
        <v>173996</v>
      </c>
      <c r="I293" s="75" t="s">
        <v>321</v>
      </c>
      <c r="J293" s="22">
        <v>107003</v>
      </c>
      <c r="K293" s="22">
        <v>92138</v>
      </c>
      <c r="L293" s="75">
        <v>86.1</v>
      </c>
      <c r="M293" s="22">
        <v>82338</v>
      </c>
      <c r="N293" s="75">
        <v>76.900000000000006</v>
      </c>
      <c r="O293" s="22">
        <v>174476</v>
      </c>
      <c r="Q293" s="54" t="str">
        <f t="shared" si="170"/>
        <v>75-79</v>
      </c>
      <c r="R293" s="55">
        <f t="shared" si="171"/>
        <v>69</v>
      </c>
      <c r="S293" s="55">
        <f t="shared" si="172"/>
        <v>411</v>
      </c>
      <c r="T293" s="55">
        <f t="shared" si="173"/>
        <v>480</v>
      </c>
      <c r="U293" s="58">
        <f t="shared" si="174"/>
        <v>6.2466051059206955E-3</v>
      </c>
      <c r="V293" s="55">
        <f t="shared" si="179"/>
        <v>69</v>
      </c>
      <c r="W293" s="55">
        <f t="shared" si="178"/>
        <v>411</v>
      </c>
      <c r="X293" s="35">
        <f t="shared" si="180"/>
        <v>1</v>
      </c>
      <c r="Y293" s="51" t="s">
        <v>367</v>
      </c>
      <c r="Z293" s="2">
        <v>0.7</v>
      </c>
      <c r="AA293" s="48" t="str">
        <f t="shared" si="167"/>
        <v>75-79</v>
      </c>
      <c r="AB293" s="45">
        <f t="shared" si="167"/>
        <v>107003</v>
      </c>
      <c r="AC293" s="45">
        <f t="shared" si="167"/>
        <v>92138</v>
      </c>
      <c r="AD293" s="45">
        <f t="shared" si="168"/>
        <v>82338</v>
      </c>
      <c r="AE293" s="46">
        <f t="shared" si="175"/>
        <v>9800</v>
      </c>
      <c r="AF293" s="1">
        <f t="shared" si="169"/>
        <v>69</v>
      </c>
      <c r="AG293" s="1">
        <f t="shared" si="169"/>
        <v>411</v>
      </c>
    </row>
    <row r="294" spans="1:33" ht="15" thickBot="1" x14ac:dyDescent="0.4">
      <c r="A294" s="54" t="str">
        <f t="shared" si="176"/>
        <v>80-84</v>
      </c>
      <c r="B294" s="55">
        <f t="shared" si="176"/>
        <v>69877</v>
      </c>
      <c r="C294" s="55">
        <f t="shared" si="176"/>
        <v>61237</v>
      </c>
      <c r="D294" s="55">
        <f t="shared" si="176"/>
        <v>87.6</v>
      </c>
      <c r="E294" s="55">
        <f t="shared" si="176"/>
        <v>55246</v>
      </c>
      <c r="F294" s="55">
        <f t="shared" si="176"/>
        <v>79.099999999999994</v>
      </c>
      <c r="G294" s="55">
        <f t="shared" si="176"/>
        <v>116483</v>
      </c>
      <c r="I294" s="76" t="s">
        <v>322</v>
      </c>
      <c r="J294" s="24">
        <v>69877</v>
      </c>
      <c r="K294" s="24">
        <v>61270</v>
      </c>
      <c r="L294" s="76">
        <v>87.7</v>
      </c>
      <c r="M294" s="24">
        <v>55466</v>
      </c>
      <c r="N294" s="76">
        <v>79.400000000000006</v>
      </c>
      <c r="O294" s="24">
        <v>116736</v>
      </c>
      <c r="Q294" s="57" t="str">
        <f t="shared" si="170"/>
        <v>80-84</v>
      </c>
      <c r="R294" s="56">
        <f t="shared" si="171"/>
        <v>33</v>
      </c>
      <c r="S294" s="56">
        <f t="shared" si="172"/>
        <v>220</v>
      </c>
      <c r="T294" s="56">
        <f t="shared" si="173"/>
        <v>253</v>
      </c>
      <c r="U294" s="62">
        <f t="shared" si="174"/>
        <v>2.9875067897881585E-3</v>
      </c>
      <c r="V294" s="55">
        <f t="shared" si="179"/>
        <v>33</v>
      </c>
      <c r="W294" s="55">
        <f t="shared" si="178"/>
        <v>220</v>
      </c>
      <c r="X294" s="35">
        <f t="shared" si="180"/>
        <v>1</v>
      </c>
      <c r="Y294" s="50">
        <f>M298/J298</f>
        <v>0.24521182407461567</v>
      </c>
      <c r="Z294" s="2">
        <f>Y294/Z293</f>
        <v>0.35030260582087958</v>
      </c>
      <c r="AA294" s="48" t="str">
        <f t="shared" si="167"/>
        <v>80-84</v>
      </c>
      <c r="AB294" s="45">
        <f t="shared" si="167"/>
        <v>69877</v>
      </c>
      <c r="AC294" s="45">
        <f t="shared" si="167"/>
        <v>61270</v>
      </c>
      <c r="AD294" s="45">
        <f t="shared" si="168"/>
        <v>55466</v>
      </c>
      <c r="AE294" s="46">
        <f t="shared" si="175"/>
        <v>5804</v>
      </c>
      <c r="AF294" s="1">
        <f t="shared" si="169"/>
        <v>33</v>
      </c>
      <c r="AG294" s="1">
        <f t="shared" si="169"/>
        <v>220</v>
      </c>
    </row>
    <row r="295" spans="1:33" ht="15" thickBot="1" x14ac:dyDescent="0.4">
      <c r="A295" s="54" t="str">
        <f t="shared" si="176"/>
        <v>85-89</v>
      </c>
      <c r="B295" s="55">
        <f t="shared" si="176"/>
        <v>44852</v>
      </c>
      <c r="C295" s="55">
        <f t="shared" si="176"/>
        <v>39192</v>
      </c>
      <c r="D295" s="55">
        <f t="shared" si="176"/>
        <v>87.4</v>
      </c>
      <c r="E295" s="55">
        <f t="shared" si="176"/>
        <v>35793</v>
      </c>
      <c r="F295" s="55">
        <f t="shared" si="176"/>
        <v>79.8</v>
      </c>
      <c r="G295" s="55">
        <f t="shared" si="176"/>
        <v>74985</v>
      </c>
      <c r="I295" s="75" t="s">
        <v>323</v>
      </c>
      <c r="J295" s="22">
        <v>44852</v>
      </c>
      <c r="K295" s="22">
        <v>39200</v>
      </c>
      <c r="L295" s="75">
        <v>87.4</v>
      </c>
      <c r="M295" s="22">
        <v>35924</v>
      </c>
      <c r="N295" s="75">
        <v>80.099999999999994</v>
      </c>
      <c r="O295" s="22">
        <v>75124</v>
      </c>
      <c r="Q295" s="54" t="str">
        <f t="shared" si="170"/>
        <v>85-89</v>
      </c>
      <c r="R295" s="55">
        <f t="shared" si="171"/>
        <v>8</v>
      </c>
      <c r="S295" s="55">
        <f t="shared" si="172"/>
        <v>131</v>
      </c>
      <c r="T295" s="55">
        <f t="shared" si="173"/>
        <v>139</v>
      </c>
      <c r="U295" s="58">
        <f t="shared" si="174"/>
        <v>7.2424407025167478E-4</v>
      </c>
      <c r="V295" s="55">
        <f t="shared" si="179"/>
        <v>8</v>
      </c>
      <c r="W295" s="55">
        <f t="shared" si="178"/>
        <v>131</v>
      </c>
      <c r="X295" s="35">
        <f t="shared" si="180"/>
        <v>1</v>
      </c>
      <c r="Y295" s="49" t="s">
        <v>362</v>
      </c>
      <c r="AA295" s="48" t="str">
        <f t="shared" si="167"/>
        <v>85-89</v>
      </c>
      <c r="AB295" s="45">
        <f t="shared" si="167"/>
        <v>44852</v>
      </c>
      <c r="AC295" s="45">
        <f t="shared" si="167"/>
        <v>39200</v>
      </c>
      <c r="AD295" s="45">
        <f t="shared" si="168"/>
        <v>35924</v>
      </c>
      <c r="AE295" s="46">
        <f t="shared" si="175"/>
        <v>3276</v>
      </c>
      <c r="AF295" s="1">
        <f t="shared" si="169"/>
        <v>8</v>
      </c>
      <c r="AG295" s="1">
        <f t="shared" si="169"/>
        <v>131</v>
      </c>
    </row>
    <row r="296" spans="1:33" ht="15" thickBot="1" x14ac:dyDescent="0.4">
      <c r="A296" s="54" t="str">
        <f t="shared" si="176"/>
        <v>90+</v>
      </c>
      <c r="B296" s="55">
        <f t="shared" si="176"/>
        <v>28637</v>
      </c>
      <c r="C296" s="55">
        <f t="shared" si="176"/>
        <v>24987</v>
      </c>
      <c r="D296" s="55">
        <f t="shared" si="176"/>
        <v>87.3</v>
      </c>
      <c r="E296" s="55">
        <f t="shared" si="176"/>
        <v>23203</v>
      </c>
      <c r="F296" s="55">
        <f t="shared" si="176"/>
        <v>81</v>
      </c>
      <c r="G296" s="55">
        <f t="shared" si="176"/>
        <v>48190</v>
      </c>
      <c r="I296" s="76" t="s">
        <v>324</v>
      </c>
      <c r="J296" s="24">
        <v>28637</v>
      </c>
      <c r="K296" s="24">
        <v>24995</v>
      </c>
      <c r="L296" s="76">
        <v>87.3</v>
      </c>
      <c r="M296" s="24">
        <v>23292</v>
      </c>
      <c r="N296" s="76">
        <v>81.3</v>
      </c>
      <c r="O296" s="24">
        <v>48287</v>
      </c>
      <c r="Q296" s="57" t="str">
        <f t="shared" si="170"/>
        <v>90+</v>
      </c>
      <c r="R296" s="56">
        <f t="shared" si="171"/>
        <v>8</v>
      </c>
      <c r="S296" s="56">
        <f t="shared" si="172"/>
        <v>89</v>
      </c>
      <c r="T296" s="56">
        <f t="shared" si="173"/>
        <v>97</v>
      </c>
      <c r="U296" s="62">
        <f t="shared" si="174"/>
        <v>7.2424407025167478E-4</v>
      </c>
      <c r="V296" s="55">
        <f t="shared" si="179"/>
        <v>8</v>
      </c>
      <c r="W296" s="55">
        <f t="shared" si="178"/>
        <v>89</v>
      </c>
      <c r="X296" s="35">
        <f t="shared" si="180"/>
        <v>1</v>
      </c>
      <c r="Y296" s="51" t="s">
        <v>366</v>
      </c>
      <c r="Z296" s="2">
        <v>0.7</v>
      </c>
      <c r="AA296" s="48" t="str">
        <f t="shared" si="167"/>
        <v>90+</v>
      </c>
      <c r="AB296" s="45">
        <f t="shared" si="167"/>
        <v>28637</v>
      </c>
      <c r="AC296" s="45">
        <f t="shared" si="167"/>
        <v>24995</v>
      </c>
      <c r="AD296" s="45">
        <f t="shared" si="168"/>
        <v>23292</v>
      </c>
      <c r="AE296" s="46">
        <f t="shared" si="175"/>
        <v>1703</v>
      </c>
      <c r="AF296" s="1">
        <f t="shared" si="169"/>
        <v>8</v>
      </c>
      <c r="AG296" s="1">
        <f t="shared" si="169"/>
        <v>89</v>
      </c>
    </row>
    <row r="297" spans="1:33" ht="15" thickBot="1" x14ac:dyDescent="0.4">
      <c r="A297" s="54" t="str">
        <f t="shared" si="176"/>
        <v>Unknown</v>
      </c>
      <c r="B297" s="55" t="str">
        <f t="shared" si="176"/>
        <v>NA</v>
      </c>
      <c r="C297" s="55">
        <f t="shared" si="176"/>
        <v>61095</v>
      </c>
      <c r="D297" s="55" t="str">
        <f t="shared" si="176"/>
        <v>NA</v>
      </c>
      <c r="E297" s="55">
        <f t="shared" si="176"/>
        <v>15093</v>
      </c>
      <c r="F297" s="55" t="str">
        <f t="shared" si="176"/>
        <v>NA</v>
      </c>
      <c r="G297" s="55">
        <f t="shared" si="176"/>
        <v>76188</v>
      </c>
      <c r="I297" s="75" t="s">
        <v>325</v>
      </c>
      <c r="J297" s="75" t="s">
        <v>326</v>
      </c>
      <c r="K297" s="22">
        <v>61230</v>
      </c>
      <c r="L297" s="75" t="s">
        <v>326</v>
      </c>
      <c r="M297" s="22">
        <v>14694</v>
      </c>
      <c r="N297" s="75" t="s">
        <v>326</v>
      </c>
      <c r="O297" s="22">
        <v>75924</v>
      </c>
      <c r="Q297" s="54" t="str">
        <f t="shared" si="170"/>
        <v>Unknown</v>
      </c>
      <c r="R297" s="54">
        <f t="shared" si="171"/>
        <v>135</v>
      </c>
      <c r="S297" s="54">
        <f t="shared" si="172"/>
        <v>-399</v>
      </c>
      <c r="T297" s="54">
        <f t="shared" si="173"/>
        <v>-264</v>
      </c>
      <c r="U297" s="58">
        <f t="shared" si="174"/>
        <v>1.2221618685497012E-2</v>
      </c>
      <c r="V297" s="55">
        <f t="shared" si="179"/>
        <v>135</v>
      </c>
      <c r="W297" s="55">
        <f t="shared" si="178"/>
        <v>-399</v>
      </c>
      <c r="X297" s="35">
        <f t="shared" si="180"/>
        <v>1</v>
      </c>
      <c r="Y297" s="50">
        <f>K299/J299</f>
        <v>0.60180868484427574</v>
      </c>
      <c r="Z297" s="2">
        <f>Y297/Z296</f>
        <v>0.85972669263467971</v>
      </c>
      <c r="AA297" s="47" t="str">
        <f t="shared" si="167"/>
        <v>Unknown</v>
      </c>
      <c r="AB297" s="45" t="str">
        <f t="shared" si="167"/>
        <v>NA</v>
      </c>
      <c r="AC297" s="45">
        <f t="shared" si="167"/>
        <v>61230</v>
      </c>
      <c r="AD297" s="45">
        <f t="shared" si="168"/>
        <v>14694</v>
      </c>
      <c r="AE297" s="45">
        <f t="shared" si="175"/>
        <v>46536</v>
      </c>
      <c r="AF297" s="1">
        <f t="shared" si="169"/>
        <v>135</v>
      </c>
      <c r="AG297" s="1">
        <f t="shared" si="169"/>
        <v>-399</v>
      </c>
    </row>
    <row r="298" spans="1:33" ht="15" thickBot="1" x14ac:dyDescent="0.4">
      <c r="A298" s="54" t="str">
        <f t="shared" si="176"/>
        <v>12+</v>
      </c>
      <c r="B298" s="55">
        <f t="shared" si="176"/>
        <v>3761140</v>
      </c>
      <c r="C298" s="55">
        <f t="shared" si="176"/>
        <v>2654840</v>
      </c>
      <c r="D298" s="55">
        <f t="shared" si="176"/>
        <v>69.7</v>
      </c>
      <c r="E298" s="55">
        <f t="shared" si="176"/>
        <v>878594</v>
      </c>
      <c r="F298" s="55">
        <f t="shared" si="176"/>
        <v>23.1</v>
      </c>
      <c r="G298" s="55">
        <f t="shared" si="176"/>
        <v>3533434</v>
      </c>
      <c r="I298" s="76" t="s">
        <v>327</v>
      </c>
      <c r="J298" s="24">
        <v>3761140</v>
      </c>
      <c r="K298" s="24">
        <v>2661130</v>
      </c>
      <c r="L298" s="76">
        <v>69.900000000000006</v>
      </c>
      <c r="M298" s="24">
        <v>922276</v>
      </c>
      <c r="N298" s="76">
        <v>24.2</v>
      </c>
      <c r="O298" s="24">
        <v>3583406</v>
      </c>
      <c r="Q298" s="57" t="str">
        <f t="shared" si="170"/>
        <v>12+</v>
      </c>
      <c r="R298" s="60">
        <f>K298-C298</f>
        <v>6290</v>
      </c>
      <c r="S298" s="60">
        <f t="shared" si="172"/>
        <v>43682</v>
      </c>
      <c r="T298" s="63">
        <f t="shared" si="173"/>
        <v>49972</v>
      </c>
      <c r="U298" s="62">
        <f t="shared" si="174"/>
        <v>0.5694369002353793</v>
      </c>
      <c r="V298" s="60">
        <f t="shared" si="179"/>
        <v>6290</v>
      </c>
      <c r="W298" s="60">
        <f t="shared" si="178"/>
        <v>43682</v>
      </c>
      <c r="X298" s="35">
        <f t="shared" si="180"/>
        <v>1</v>
      </c>
      <c r="Y298" s="51" t="s">
        <v>367</v>
      </c>
      <c r="Z298" s="2">
        <v>0.7</v>
      </c>
      <c r="AC298" s="38"/>
    </row>
    <row r="299" spans="1:33" x14ac:dyDescent="0.35">
      <c r="A299" s="54" t="str">
        <f t="shared" si="176"/>
        <v>ALL</v>
      </c>
      <c r="B299" s="55">
        <f t="shared" si="176"/>
        <v>4421887</v>
      </c>
      <c r="C299" s="55">
        <f t="shared" si="176"/>
        <v>2654840</v>
      </c>
      <c r="D299" s="55">
        <f t="shared" si="176"/>
        <v>59.4</v>
      </c>
      <c r="E299" s="55">
        <f t="shared" si="176"/>
        <v>878594</v>
      </c>
      <c r="F299" s="55">
        <f t="shared" si="176"/>
        <v>19.600000000000001</v>
      </c>
      <c r="G299" s="55">
        <f t="shared" si="176"/>
        <v>3533434</v>
      </c>
      <c r="I299" s="75" t="s">
        <v>328</v>
      </c>
      <c r="J299" s="22">
        <v>4421887</v>
      </c>
      <c r="K299" s="22">
        <v>2661130</v>
      </c>
      <c r="L299" s="75">
        <v>59.5</v>
      </c>
      <c r="M299" s="22">
        <v>922276</v>
      </c>
      <c r="N299" s="75">
        <v>20.6</v>
      </c>
      <c r="O299" s="22">
        <v>3583406</v>
      </c>
      <c r="Q299" s="54" t="str">
        <f t="shared" si="170"/>
        <v>ALL</v>
      </c>
      <c r="R299" s="60">
        <f t="shared" ref="R299" si="181">K299-C299</f>
        <v>6290</v>
      </c>
      <c r="S299" s="60">
        <f t="shared" si="172"/>
        <v>43682</v>
      </c>
      <c r="T299" s="63">
        <f t="shared" si="173"/>
        <v>49972</v>
      </c>
      <c r="U299" s="58">
        <f t="shared" si="174"/>
        <v>0.5694369002353793</v>
      </c>
      <c r="V299" s="60">
        <f t="shared" si="179"/>
        <v>6290</v>
      </c>
      <c r="W299" s="60">
        <f t="shared" si="178"/>
        <v>43682</v>
      </c>
      <c r="X299" s="35">
        <f t="shared" si="180"/>
        <v>1</v>
      </c>
      <c r="Y299" s="50">
        <f>M299/J299</f>
        <v>0.20857068486824742</v>
      </c>
      <c r="Z299" s="2">
        <f>Y299/Z298</f>
        <v>0.29795812124035348</v>
      </c>
      <c r="AC299" s="2">
        <f>R298/K298</f>
        <v>2.3636575439756795E-3</v>
      </c>
      <c r="AD299" s="2">
        <f>S298/M298</f>
        <v>4.736326219049395E-2</v>
      </c>
      <c r="AE299" s="2">
        <f>T298/O298</f>
        <v>1.3945391619035075E-2</v>
      </c>
    </row>
    <row r="300" spans="1:33" x14ac:dyDescent="0.35">
      <c r="A300" s="110">
        <f>I277</f>
        <v>44363</v>
      </c>
      <c r="B300" s="110"/>
      <c r="C300" s="110"/>
      <c r="D300" s="110"/>
      <c r="E300" s="110"/>
      <c r="F300" s="110"/>
      <c r="G300" s="110"/>
      <c r="I300" s="110">
        <v>44364</v>
      </c>
      <c r="J300" s="110"/>
      <c r="K300" s="110"/>
      <c r="L300" s="110"/>
      <c r="M300" s="110"/>
      <c r="N300" s="110"/>
      <c r="O300" s="110"/>
      <c r="Q300" s="113" t="str">
        <f>"Change " &amp; TEXT(A300,"DDDD MMM DD, YYYY") &amp; " -  " &amp;TEXT(I300,"DDDD MMM DD, YYYY")</f>
        <v>Change Wednesday Jun 16, 2021 -  Thursday Jun 17, 2021</v>
      </c>
      <c r="R300" s="113"/>
      <c r="S300" s="113"/>
      <c r="T300" s="113"/>
      <c r="U300" s="113"/>
      <c r="V300" s="113"/>
      <c r="W300" s="113"/>
      <c r="Y300" s="65">
        <f>A300</f>
        <v>44363</v>
      </c>
    </row>
    <row r="301" spans="1:33" ht="36" thickBot="1" x14ac:dyDescent="0.4">
      <c r="A301" s="53" t="str">
        <f>I278</f>
        <v>Age group</v>
      </c>
      <c r="B301" s="53" t="str">
        <f t="shared" ref="B301:G316" si="182">J278</f>
        <v>Population</v>
      </c>
      <c r="C301" s="53" t="str">
        <f t="shared" si="182"/>
        <v>Dose 1</v>
      </c>
      <c r="D301" s="53" t="str">
        <f t="shared" si="182"/>
        <v>% of population with at least 1 dose</v>
      </c>
      <c r="E301" s="53" t="str">
        <f t="shared" si="182"/>
        <v>Dose 2</v>
      </c>
      <c r="F301" s="53" t="str">
        <f t="shared" si="182"/>
        <v>% of population fully vaccinated</v>
      </c>
      <c r="G301" s="53" t="str">
        <f t="shared" si="182"/>
        <v>Total administered</v>
      </c>
      <c r="I301" s="25" t="s">
        <v>305</v>
      </c>
      <c r="J301" s="25" t="s">
        <v>2</v>
      </c>
      <c r="K301" s="25" t="s">
        <v>302</v>
      </c>
      <c r="L301" s="25" t="s">
        <v>306</v>
      </c>
      <c r="M301" s="25" t="s">
        <v>303</v>
      </c>
      <c r="N301" s="25" t="s">
        <v>307</v>
      </c>
      <c r="O301" s="25" t="s">
        <v>304</v>
      </c>
      <c r="Q301" s="53" t="s">
        <v>305</v>
      </c>
      <c r="R301" s="53" t="s">
        <v>302</v>
      </c>
      <c r="S301" s="53" t="s">
        <v>303</v>
      </c>
      <c r="T301" s="53" t="s">
        <v>304</v>
      </c>
      <c r="U301" s="53" t="s">
        <v>335</v>
      </c>
      <c r="V301" s="53" t="s">
        <v>336</v>
      </c>
      <c r="W301" s="53" t="s">
        <v>337</v>
      </c>
      <c r="Y301" s="49" t="s">
        <v>365</v>
      </c>
      <c r="Z301" s="64"/>
      <c r="AA301" s="47" t="str">
        <f t="shared" ref="AA301:AC320" si="183">I301</f>
        <v>Age group</v>
      </c>
      <c r="AB301" s="47" t="str">
        <f t="shared" si="183"/>
        <v>Population</v>
      </c>
      <c r="AC301" s="47" t="str">
        <f t="shared" si="183"/>
        <v>Dose 1</v>
      </c>
      <c r="AD301" s="47" t="str">
        <f t="shared" ref="AD301:AD320" si="184">M301</f>
        <v>Dose 2</v>
      </c>
      <c r="AE301" s="47" t="s">
        <v>334</v>
      </c>
      <c r="AF301" s="47" t="str">
        <f t="shared" ref="AF301:AG320" si="185">R301</f>
        <v>Dose 1</v>
      </c>
      <c r="AG301" s="47" t="str">
        <f t="shared" si="185"/>
        <v>Dose 2</v>
      </c>
    </row>
    <row r="302" spans="1:33" ht="15" thickBot="1" x14ac:dyDescent="0.4">
      <c r="A302" s="54" t="str">
        <f>I279</f>
        <v>00-11</v>
      </c>
      <c r="B302" s="55">
        <f>J279</f>
        <v>663783</v>
      </c>
      <c r="C302" s="55">
        <f t="shared" si="182"/>
        <v>0</v>
      </c>
      <c r="D302" s="55">
        <f t="shared" si="182"/>
        <v>0</v>
      </c>
      <c r="E302" s="55">
        <f t="shared" si="182"/>
        <v>0</v>
      </c>
      <c r="F302" s="55">
        <f t="shared" si="182"/>
        <v>0</v>
      </c>
      <c r="G302" s="55">
        <f t="shared" si="182"/>
        <v>0</v>
      </c>
      <c r="I302" s="75" t="s">
        <v>308</v>
      </c>
      <c r="J302" s="22">
        <v>663783</v>
      </c>
      <c r="K302" s="75">
        <v>0</v>
      </c>
      <c r="L302" s="75">
        <v>0</v>
      </c>
      <c r="M302" s="75">
        <v>0</v>
      </c>
      <c r="N302" s="75">
        <v>0</v>
      </c>
      <c r="O302" s="75">
        <v>0</v>
      </c>
      <c r="Q302" s="54" t="str">
        <f t="shared" ref="Q302:Q322" si="186">A302</f>
        <v>00-11</v>
      </c>
      <c r="R302" s="55">
        <f t="shared" ref="R302:R320" si="187">K302-C302</f>
        <v>0</v>
      </c>
      <c r="S302" s="55">
        <f t="shared" ref="S302:S322" si="188">M302-E302</f>
        <v>0</v>
      </c>
      <c r="T302" s="55">
        <f t="shared" ref="T302:T322" si="189">O302-G302</f>
        <v>0</v>
      </c>
      <c r="U302" s="58">
        <f t="shared" ref="U302:U322" si="190">R302/R$276</f>
        <v>0</v>
      </c>
      <c r="V302" s="55">
        <f>R302/$X302</f>
        <v>0</v>
      </c>
      <c r="W302" s="55">
        <f>S302/$X302</f>
        <v>0</v>
      </c>
      <c r="X302" s="35">
        <f>IF(DATEDIF(A300,I300,"D")&lt;1,1,DATEDIF(A300,I300,"D"))</f>
        <v>1</v>
      </c>
      <c r="Y302" s="51" t="s">
        <v>366</v>
      </c>
      <c r="Z302" s="2">
        <v>0.7</v>
      </c>
      <c r="AA302" s="47" t="str">
        <f t="shared" si="183"/>
        <v>00-11</v>
      </c>
      <c r="AB302" s="45">
        <f t="shared" si="183"/>
        <v>663783</v>
      </c>
      <c r="AC302" s="45">
        <f t="shared" si="183"/>
        <v>0</v>
      </c>
      <c r="AD302" s="45">
        <f t="shared" si="184"/>
        <v>0</v>
      </c>
      <c r="AE302" s="45">
        <f t="shared" ref="AE302:AE320" si="191">AC302-AD302</f>
        <v>0</v>
      </c>
      <c r="AF302" s="1">
        <f t="shared" si="185"/>
        <v>0</v>
      </c>
      <c r="AG302" s="1">
        <f t="shared" si="185"/>
        <v>0</v>
      </c>
    </row>
    <row r="303" spans="1:33" ht="15" thickBot="1" x14ac:dyDescent="0.4">
      <c r="A303" s="54" t="str">
        <f t="shared" ref="A303:G322" si="192">I280</f>
        <v>12-14</v>
      </c>
      <c r="B303" s="55">
        <f t="shared" si="192"/>
        <v>166087</v>
      </c>
      <c r="C303" s="60">
        <f t="shared" si="182"/>
        <v>90916</v>
      </c>
      <c r="D303" s="55">
        <f t="shared" si="182"/>
        <v>54.7</v>
      </c>
      <c r="E303" s="60">
        <f t="shared" si="182"/>
        <v>2325</v>
      </c>
      <c r="F303" s="55">
        <f t="shared" si="182"/>
        <v>1.4</v>
      </c>
      <c r="G303" s="55">
        <f t="shared" si="182"/>
        <v>93241</v>
      </c>
      <c r="I303" s="54" t="str">
        <f t="shared" ref="I303" si="193">Q280</f>
        <v>12-14</v>
      </c>
      <c r="J303" s="24">
        <v>166087</v>
      </c>
      <c r="K303" s="24">
        <v>91554</v>
      </c>
      <c r="L303" s="76">
        <v>55.1</v>
      </c>
      <c r="M303" s="24">
        <v>2945</v>
      </c>
      <c r="N303" s="76">
        <v>1.8</v>
      </c>
      <c r="O303" s="24">
        <v>94499</v>
      </c>
      <c r="Q303" s="59" t="str">
        <f t="shared" si="186"/>
        <v>12-14</v>
      </c>
      <c r="R303" s="60">
        <f t="shared" si="187"/>
        <v>638</v>
      </c>
      <c r="S303" s="60">
        <f t="shared" si="188"/>
        <v>620</v>
      </c>
      <c r="T303" s="60">
        <f t="shared" si="189"/>
        <v>1258</v>
      </c>
      <c r="U303" s="61">
        <f t="shared" si="190"/>
        <v>5.7758464602571065E-2</v>
      </c>
      <c r="V303" s="60">
        <f>R303/$X303</f>
        <v>638</v>
      </c>
      <c r="W303" s="60">
        <f t="shared" ref="W303:W322" si="194">S303/$X303</f>
        <v>620</v>
      </c>
      <c r="X303" s="35">
        <f>X302</f>
        <v>1</v>
      </c>
      <c r="Y303" s="50">
        <f>C321/B321</f>
        <v>0.70753282249530725</v>
      </c>
      <c r="Z303" s="2">
        <f>Y303/Z302</f>
        <v>1.0107611749932961</v>
      </c>
      <c r="AA303" s="47" t="str">
        <f t="shared" si="183"/>
        <v>12-14</v>
      </c>
      <c r="AB303" s="45">
        <f t="shared" si="183"/>
        <v>166087</v>
      </c>
      <c r="AC303" s="45">
        <f t="shared" si="183"/>
        <v>91554</v>
      </c>
      <c r="AD303" s="45">
        <f t="shared" si="184"/>
        <v>2945</v>
      </c>
      <c r="AE303" s="45">
        <f t="shared" si="191"/>
        <v>88609</v>
      </c>
      <c r="AF303" s="1">
        <f t="shared" si="185"/>
        <v>638</v>
      </c>
      <c r="AG303" s="1">
        <f t="shared" si="185"/>
        <v>620</v>
      </c>
    </row>
    <row r="304" spans="1:33" ht="15" thickBot="1" x14ac:dyDescent="0.4">
      <c r="A304" s="54" t="str">
        <f t="shared" si="192"/>
        <v>15-19</v>
      </c>
      <c r="B304" s="55">
        <f t="shared" si="192"/>
        <v>258656</v>
      </c>
      <c r="C304" s="60">
        <f t="shared" si="182"/>
        <v>153260</v>
      </c>
      <c r="D304" s="55">
        <f t="shared" si="182"/>
        <v>59.3</v>
      </c>
      <c r="E304" s="60">
        <f t="shared" si="182"/>
        <v>9671</v>
      </c>
      <c r="F304" s="55">
        <f t="shared" si="182"/>
        <v>3.7</v>
      </c>
      <c r="G304" s="55">
        <f t="shared" si="182"/>
        <v>162931</v>
      </c>
      <c r="I304" s="75" t="s">
        <v>309</v>
      </c>
      <c r="J304" s="22">
        <v>258656</v>
      </c>
      <c r="K304" s="22">
        <v>154180</v>
      </c>
      <c r="L304" s="75">
        <v>59.6</v>
      </c>
      <c r="M304" s="22">
        <v>11185</v>
      </c>
      <c r="N304" s="75">
        <v>4.3</v>
      </c>
      <c r="O304" s="22">
        <v>165365</v>
      </c>
      <c r="Q304" s="54" t="str">
        <f t="shared" si="186"/>
        <v>15-19</v>
      </c>
      <c r="R304" s="60">
        <f t="shared" si="187"/>
        <v>920</v>
      </c>
      <c r="S304" s="60">
        <f t="shared" si="188"/>
        <v>1514</v>
      </c>
      <c r="T304" s="60">
        <f t="shared" si="189"/>
        <v>2434</v>
      </c>
      <c r="U304" s="61">
        <f t="shared" si="190"/>
        <v>8.3288068078942609E-2</v>
      </c>
      <c r="V304" s="60">
        <f t="shared" ref="V304:V322" si="195">R304/$X304</f>
        <v>920</v>
      </c>
      <c r="W304" s="60">
        <f t="shared" si="194"/>
        <v>1514</v>
      </c>
      <c r="X304" s="35">
        <f t="shared" ref="X304:X322" si="196">X303</f>
        <v>1</v>
      </c>
      <c r="Y304" s="52" t="s">
        <v>367</v>
      </c>
      <c r="Z304" s="2">
        <v>0.7</v>
      </c>
      <c r="AA304" s="47" t="str">
        <f t="shared" si="183"/>
        <v>15-19</v>
      </c>
      <c r="AB304" s="45">
        <f t="shared" si="183"/>
        <v>258656</v>
      </c>
      <c r="AC304" s="45">
        <f t="shared" si="183"/>
        <v>154180</v>
      </c>
      <c r="AD304" s="45">
        <f t="shared" si="184"/>
        <v>11185</v>
      </c>
      <c r="AE304" s="45">
        <f t="shared" si="191"/>
        <v>142995</v>
      </c>
      <c r="AF304" s="1">
        <f t="shared" si="185"/>
        <v>920</v>
      </c>
      <c r="AG304" s="1">
        <f t="shared" si="185"/>
        <v>1514</v>
      </c>
    </row>
    <row r="305" spans="1:33" ht="15" thickBot="1" x14ac:dyDescent="0.4">
      <c r="A305" s="54" t="str">
        <f t="shared" si="192"/>
        <v>20-24</v>
      </c>
      <c r="B305" s="55">
        <f t="shared" si="192"/>
        <v>276991</v>
      </c>
      <c r="C305" s="55">
        <f t="shared" si="182"/>
        <v>156940</v>
      </c>
      <c r="D305" s="55">
        <f t="shared" si="182"/>
        <v>56.7</v>
      </c>
      <c r="E305" s="55">
        <f t="shared" si="182"/>
        <v>20610</v>
      </c>
      <c r="F305" s="55">
        <f t="shared" si="182"/>
        <v>7.4</v>
      </c>
      <c r="G305" s="55">
        <f t="shared" si="182"/>
        <v>177550</v>
      </c>
      <c r="I305" s="76" t="s">
        <v>310</v>
      </c>
      <c r="J305" s="24">
        <v>276991</v>
      </c>
      <c r="K305" s="24">
        <v>157951</v>
      </c>
      <c r="L305" s="76">
        <v>57</v>
      </c>
      <c r="M305" s="24">
        <v>22604</v>
      </c>
      <c r="N305" s="76">
        <v>8.1999999999999993</v>
      </c>
      <c r="O305" s="24">
        <v>180555</v>
      </c>
      <c r="Q305" s="57" t="str">
        <f t="shared" si="186"/>
        <v>20-24</v>
      </c>
      <c r="R305" s="56">
        <f t="shared" si="187"/>
        <v>1011</v>
      </c>
      <c r="S305" s="56">
        <f t="shared" si="188"/>
        <v>1994</v>
      </c>
      <c r="T305" s="56">
        <f t="shared" si="189"/>
        <v>3005</v>
      </c>
      <c r="U305" s="62">
        <f t="shared" si="190"/>
        <v>9.1526344378055402E-2</v>
      </c>
      <c r="V305" s="55">
        <f t="shared" si="195"/>
        <v>1011</v>
      </c>
      <c r="W305" s="55">
        <f t="shared" si="194"/>
        <v>1994</v>
      </c>
      <c r="X305" s="35">
        <f t="shared" si="196"/>
        <v>1</v>
      </c>
      <c r="Y305" s="50">
        <f>E321/B321</f>
        <v>0.24521182407461567</v>
      </c>
      <c r="Z305" s="2">
        <f>Y305/Z304</f>
        <v>0.35030260582087958</v>
      </c>
      <c r="AA305" s="47" t="str">
        <f t="shared" si="183"/>
        <v>20-24</v>
      </c>
      <c r="AB305" s="45">
        <f t="shared" si="183"/>
        <v>276991</v>
      </c>
      <c r="AC305" s="45">
        <f t="shared" si="183"/>
        <v>157951</v>
      </c>
      <c r="AD305" s="45">
        <f t="shared" si="184"/>
        <v>22604</v>
      </c>
      <c r="AE305" s="45">
        <f t="shared" si="191"/>
        <v>135347</v>
      </c>
      <c r="AF305" s="1">
        <f t="shared" si="185"/>
        <v>1011</v>
      </c>
      <c r="AG305" s="1">
        <f t="shared" si="185"/>
        <v>1994</v>
      </c>
    </row>
    <row r="306" spans="1:33" ht="15" thickBot="1" x14ac:dyDescent="0.4">
      <c r="A306" s="54" t="str">
        <f t="shared" si="192"/>
        <v>25-29</v>
      </c>
      <c r="B306" s="55">
        <f t="shared" si="192"/>
        <v>310735</v>
      </c>
      <c r="C306" s="55">
        <f t="shared" si="182"/>
        <v>173549</v>
      </c>
      <c r="D306" s="55">
        <f t="shared" si="182"/>
        <v>55.9</v>
      </c>
      <c r="E306" s="55">
        <f t="shared" si="182"/>
        <v>29863</v>
      </c>
      <c r="F306" s="55">
        <f t="shared" si="182"/>
        <v>9.6</v>
      </c>
      <c r="G306" s="55">
        <f t="shared" si="182"/>
        <v>203412</v>
      </c>
      <c r="I306" s="75" t="s">
        <v>311</v>
      </c>
      <c r="J306" s="22">
        <v>310735</v>
      </c>
      <c r="K306" s="22">
        <v>174640</v>
      </c>
      <c r="L306" s="75">
        <v>56.2</v>
      </c>
      <c r="M306" s="22">
        <v>32410</v>
      </c>
      <c r="N306" s="75">
        <v>10.4</v>
      </c>
      <c r="O306" s="22">
        <v>207050</v>
      </c>
      <c r="Q306" s="54" t="str">
        <f t="shared" si="186"/>
        <v>25-29</v>
      </c>
      <c r="R306" s="55">
        <f t="shared" si="187"/>
        <v>1091</v>
      </c>
      <c r="S306" s="55">
        <f t="shared" si="188"/>
        <v>2547</v>
      </c>
      <c r="T306" s="55">
        <f t="shared" si="189"/>
        <v>3638</v>
      </c>
      <c r="U306" s="58">
        <f t="shared" si="190"/>
        <v>9.8768785080572158E-2</v>
      </c>
      <c r="V306" s="55">
        <f t="shared" si="195"/>
        <v>1091</v>
      </c>
      <c r="W306" s="55">
        <f t="shared" si="194"/>
        <v>2547</v>
      </c>
      <c r="X306" s="35">
        <f t="shared" si="196"/>
        <v>1</v>
      </c>
      <c r="Y306" s="49" t="s">
        <v>363</v>
      </c>
      <c r="AA306" s="47" t="str">
        <f t="shared" si="183"/>
        <v>25-29</v>
      </c>
      <c r="AB306" s="45">
        <f t="shared" si="183"/>
        <v>310735</v>
      </c>
      <c r="AC306" s="45">
        <f t="shared" si="183"/>
        <v>174640</v>
      </c>
      <c r="AD306" s="45">
        <f t="shared" si="184"/>
        <v>32410</v>
      </c>
      <c r="AE306" s="45">
        <f t="shared" si="191"/>
        <v>142230</v>
      </c>
      <c r="AF306" s="1">
        <f t="shared" si="185"/>
        <v>1091</v>
      </c>
      <c r="AG306" s="1">
        <f t="shared" si="185"/>
        <v>2547</v>
      </c>
    </row>
    <row r="307" spans="1:33" ht="15" thickBot="1" x14ac:dyDescent="0.4">
      <c r="A307" s="54" t="str">
        <f t="shared" si="192"/>
        <v>30-34</v>
      </c>
      <c r="B307" s="55">
        <f t="shared" si="192"/>
        <v>356322</v>
      </c>
      <c r="C307" s="55">
        <f t="shared" si="182"/>
        <v>208462</v>
      </c>
      <c r="D307" s="55">
        <f t="shared" si="182"/>
        <v>58.5</v>
      </c>
      <c r="E307" s="55">
        <f t="shared" si="182"/>
        <v>39879</v>
      </c>
      <c r="F307" s="55">
        <f t="shared" si="182"/>
        <v>11.2</v>
      </c>
      <c r="G307" s="55">
        <f t="shared" si="182"/>
        <v>248341</v>
      </c>
      <c r="I307" s="76" t="s">
        <v>312</v>
      </c>
      <c r="J307" s="24">
        <v>356322</v>
      </c>
      <c r="K307" s="24">
        <v>209528</v>
      </c>
      <c r="L307" s="76">
        <v>58.8</v>
      </c>
      <c r="M307" s="24">
        <v>43321</v>
      </c>
      <c r="N307" s="76">
        <v>12.2</v>
      </c>
      <c r="O307" s="24">
        <v>252849</v>
      </c>
      <c r="Q307" s="57" t="str">
        <f t="shared" si="186"/>
        <v>30-34</v>
      </c>
      <c r="R307" s="56">
        <f t="shared" si="187"/>
        <v>1066</v>
      </c>
      <c r="S307" s="56">
        <f t="shared" si="188"/>
        <v>3442</v>
      </c>
      <c r="T307" s="56">
        <f t="shared" si="189"/>
        <v>4508</v>
      </c>
      <c r="U307" s="62">
        <f t="shared" si="190"/>
        <v>9.650552236103567E-2</v>
      </c>
      <c r="V307" s="55">
        <f t="shared" si="195"/>
        <v>1066</v>
      </c>
      <c r="W307" s="55">
        <f t="shared" si="194"/>
        <v>3442</v>
      </c>
      <c r="X307" s="35">
        <f t="shared" si="196"/>
        <v>1</v>
      </c>
      <c r="Y307" s="51" t="s">
        <v>366</v>
      </c>
      <c r="Z307" s="2">
        <v>0.7</v>
      </c>
      <c r="AA307" s="47" t="str">
        <f t="shared" si="183"/>
        <v>30-34</v>
      </c>
      <c r="AB307" s="45">
        <f t="shared" si="183"/>
        <v>356322</v>
      </c>
      <c r="AC307" s="45">
        <f t="shared" si="183"/>
        <v>209528</v>
      </c>
      <c r="AD307" s="45">
        <f t="shared" si="184"/>
        <v>43321</v>
      </c>
      <c r="AE307" s="45">
        <f t="shared" si="191"/>
        <v>166207</v>
      </c>
      <c r="AF307" s="1">
        <f t="shared" si="185"/>
        <v>1066</v>
      </c>
      <c r="AG307" s="1">
        <f t="shared" si="185"/>
        <v>3442</v>
      </c>
    </row>
    <row r="308" spans="1:33" ht="15" thickBot="1" x14ac:dyDescent="0.4">
      <c r="A308" s="54" t="str">
        <f t="shared" si="192"/>
        <v>35-39</v>
      </c>
      <c r="B308" s="55">
        <f t="shared" si="192"/>
        <v>366699</v>
      </c>
      <c r="C308" s="55">
        <f t="shared" si="182"/>
        <v>226766</v>
      </c>
      <c r="D308" s="55">
        <f t="shared" si="182"/>
        <v>61.8</v>
      </c>
      <c r="E308" s="55">
        <f t="shared" si="182"/>
        <v>46163</v>
      </c>
      <c r="F308" s="55">
        <f t="shared" si="182"/>
        <v>12.6</v>
      </c>
      <c r="G308" s="55">
        <f t="shared" si="182"/>
        <v>272929</v>
      </c>
      <c r="I308" s="75" t="s">
        <v>313</v>
      </c>
      <c r="J308" s="22">
        <v>366699</v>
      </c>
      <c r="K308" s="22">
        <v>227887</v>
      </c>
      <c r="L308" s="75">
        <v>62.1</v>
      </c>
      <c r="M308" s="22">
        <v>50228</v>
      </c>
      <c r="N308" s="75">
        <v>13.7</v>
      </c>
      <c r="O308" s="22">
        <v>278115</v>
      </c>
      <c r="Q308" s="54" t="str">
        <f t="shared" si="186"/>
        <v>35-39</v>
      </c>
      <c r="R308" s="55">
        <f t="shared" si="187"/>
        <v>1121</v>
      </c>
      <c r="S308" s="55">
        <f t="shared" si="188"/>
        <v>4065</v>
      </c>
      <c r="T308" s="55">
        <f t="shared" si="189"/>
        <v>5186</v>
      </c>
      <c r="U308" s="58">
        <f t="shared" si="190"/>
        <v>0.10148470034401594</v>
      </c>
      <c r="V308" s="55">
        <f t="shared" si="195"/>
        <v>1121</v>
      </c>
      <c r="W308" s="55">
        <f t="shared" si="194"/>
        <v>4065</v>
      </c>
      <c r="X308" s="35">
        <f t="shared" si="196"/>
        <v>1</v>
      </c>
      <c r="Y308" s="50">
        <f>C322/B322</f>
        <v>0.60180868484427574</v>
      </c>
      <c r="Z308" s="2">
        <f>Y308/Z307</f>
        <v>0.85972669263467971</v>
      </c>
      <c r="AA308" s="47" t="str">
        <f t="shared" si="183"/>
        <v>35-39</v>
      </c>
      <c r="AB308" s="45">
        <f t="shared" si="183"/>
        <v>366699</v>
      </c>
      <c r="AC308" s="45">
        <f t="shared" si="183"/>
        <v>227887</v>
      </c>
      <c r="AD308" s="45">
        <f t="shared" si="184"/>
        <v>50228</v>
      </c>
      <c r="AE308" s="45">
        <f t="shared" si="191"/>
        <v>177659</v>
      </c>
      <c r="AF308" s="1">
        <f t="shared" si="185"/>
        <v>1121</v>
      </c>
      <c r="AG308" s="1">
        <f t="shared" si="185"/>
        <v>4065</v>
      </c>
    </row>
    <row r="309" spans="1:33" ht="15" thickBot="1" x14ac:dyDescent="0.4">
      <c r="A309" s="54" t="str">
        <f t="shared" si="192"/>
        <v>40-44</v>
      </c>
      <c r="B309" s="55">
        <f t="shared" si="192"/>
        <v>325544</v>
      </c>
      <c r="C309" s="55">
        <f t="shared" si="182"/>
        <v>215565</v>
      </c>
      <c r="D309" s="55">
        <f t="shared" si="182"/>
        <v>66.2</v>
      </c>
      <c r="E309" s="55">
        <f t="shared" si="182"/>
        <v>51853</v>
      </c>
      <c r="F309" s="55">
        <f t="shared" si="182"/>
        <v>15.9</v>
      </c>
      <c r="G309" s="55">
        <f t="shared" si="182"/>
        <v>267418</v>
      </c>
      <c r="I309" s="76" t="s">
        <v>314</v>
      </c>
      <c r="J309" s="24">
        <v>325544</v>
      </c>
      <c r="K309" s="24">
        <v>216518</v>
      </c>
      <c r="L309" s="76">
        <v>66.5</v>
      </c>
      <c r="M309" s="24">
        <v>58383</v>
      </c>
      <c r="N309" s="76">
        <v>17.899999999999999</v>
      </c>
      <c r="O309" s="24">
        <v>274901</v>
      </c>
      <c r="Q309" s="57" t="str">
        <f t="shared" si="186"/>
        <v>40-44</v>
      </c>
      <c r="R309" s="56">
        <f t="shared" si="187"/>
        <v>953</v>
      </c>
      <c r="S309" s="56">
        <f t="shared" si="188"/>
        <v>6530</v>
      </c>
      <c r="T309" s="56">
        <f t="shared" si="189"/>
        <v>7483</v>
      </c>
      <c r="U309" s="62">
        <f t="shared" si="190"/>
        <v>8.6275574868730762E-2</v>
      </c>
      <c r="V309" s="55">
        <f t="shared" si="195"/>
        <v>953</v>
      </c>
      <c r="W309" s="55">
        <f t="shared" si="194"/>
        <v>6530</v>
      </c>
      <c r="X309" s="35">
        <f t="shared" si="196"/>
        <v>1</v>
      </c>
      <c r="Y309" s="52" t="s">
        <v>367</v>
      </c>
      <c r="Z309" s="2">
        <v>0.7</v>
      </c>
      <c r="AA309" s="47" t="str">
        <f t="shared" si="183"/>
        <v>40-44</v>
      </c>
      <c r="AB309" s="45">
        <f t="shared" si="183"/>
        <v>325544</v>
      </c>
      <c r="AC309" s="45">
        <f t="shared" si="183"/>
        <v>216518</v>
      </c>
      <c r="AD309" s="45">
        <f t="shared" si="184"/>
        <v>58383</v>
      </c>
      <c r="AE309" s="45">
        <f t="shared" si="191"/>
        <v>158135</v>
      </c>
      <c r="AF309" s="1">
        <f t="shared" si="185"/>
        <v>953</v>
      </c>
      <c r="AG309" s="1">
        <f t="shared" si="185"/>
        <v>6530</v>
      </c>
    </row>
    <row r="310" spans="1:33" ht="15" thickBot="1" x14ac:dyDescent="0.4">
      <c r="A310" s="54" t="str">
        <f t="shared" si="192"/>
        <v>45-49</v>
      </c>
      <c r="B310" s="55">
        <f t="shared" si="192"/>
        <v>291312</v>
      </c>
      <c r="C310" s="55">
        <f t="shared" si="182"/>
        <v>202933</v>
      </c>
      <c r="D310" s="55">
        <f t="shared" si="182"/>
        <v>69.7</v>
      </c>
      <c r="E310" s="55">
        <f t="shared" si="182"/>
        <v>51569</v>
      </c>
      <c r="F310" s="55">
        <f t="shared" si="182"/>
        <v>17.7</v>
      </c>
      <c r="G310" s="55">
        <f t="shared" si="182"/>
        <v>254502</v>
      </c>
      <c r="I310" s="75" t="s">
        <v>315</v>
      </c>
      <c r="J310" s="22">
        <v>291312</v>
      </c>
      <c r="K310" s="22">
        <v>203783</v>
      </c>
      <c r="L310" s="75">
        <v>70</v>
      </c>
      <c r="M310" s="22">
        <v>58177</v>
      </c>
      <c r="N310" s="75">
        <v>20</v>
      </c>
      <c r="O310" s="22">
        <v>261960</v>
      </c>
      <c r="Q310" s="54" t="str">
        <f t="shared" si="186"/>
        <v>45-49</v>
      </c>
      <c r="R310" s="55">
        <f t="shared" si="187"/>
        <v>850</v>
      </c>
      <c r="S310" s="55">
        <f t="shared" si="188"/>
        <v>6608</v>
      </c>
      <c r="T310" s="55">
        <f t="shared" si="189"/>
        <v>7458</v>
      </c>
      <c r="U310" s="58">
        <f t="shared" si="190"/>
        <v>7.6950932464240451E-2</v>
      </c>
      <c r="V310" s="55">
        <f t="shared" si="195"/>
        <v>850</v>
      </c>
      <c r="W310" s="55">
        <f t="shared" si="194"/>
        <v>6608</v>
      </c>
      <c r="X310" s="35">
        <f t="shared" si="196"/>
        <v>1</v>
      </c>
      <c r="Y310" s="50">
        <f>E322/B322</f>
        <v>0.20857068486824742</v>
      </c>
      <c r="Z310" s="2">
        <f>Y310/Z309</f>
        <v>0.29795812124035348</v>
      </c>
      <c r="AA310" s="47" t="str">
        <f t="shared" si="183"/>
        <v>45-49</v>
      </c>
      <c r="AB310" s="45">
        <f t="shared" si="183"/>
        <v>291312</v>
      </c>
      <c r="AC310" s="45">
        <f t="shared" si="183"/>
        <v>203783</v>
      </c>
      <c r="AD310" s="45">
        <f t="shared" si="184"/>
        <v>58177</v>
      </c>
      <c r="AE310" s="45">
        <f t="shared" si="191"/>
        <v>145606</v>
      </c>
      <c r="AF310" s="1">
        <f t="shared" si="185"/>
        <v>850</v>
      </c>
      <c r="AG310" s="1">
        <f t="shared" si="185"/>
        <v>6608</v>
      </c>
    </row>
    <row r="311" spans="1:33" ht="15" thickBot="1" x14ac:dyDescent="0.4">
      <c r="A311" s="54" t="str">
        <f t="shared" si="192"/>
        <v>50-54</v>
      </c>
      <c r="B311" s="55">
        <f t="shared" si="192"/>
        <v>262948</v>
      </c>
      <c r="C311" s="55">
        <f t="shared" si="182"/>
        <v>197290</v>
      </c>
      <c r="D311" s="55">
        <f t="shared" si="182"/>
        <v>75</v>
      </c>
      <c r="E311" s="55">
        <f t="shared" si="182"/>
        <v>54843</v>
      </c>
      <c r="F311" s="55">
        <f t="shared" si="182"/>
        <v>20.9</v>
      </c>
      <c r="G311" s="55">
        <f t="shared" si="182"/>
        <v>252133</v>
      </c>
      <c r="I311" s="76" t="s">
        <v>316</v>
      </c>
      <c r="J311" s="24">
        <v>262948</v>
      </c>
      <c r="K311" s="24">
        <v>197968</v>
      </c>
      <c r="L311" s="76">
        <v>75.3</v>
      </c>
      <c r="M311" s="24">
        <v>61638</v>
      </c>
      <c r="N311" s="76">
        <v>23.4</v>
      </c>
      <c r="O311" s="24">
        <v>259606</v>
      </c>
      <c r="Q311" s="57" t="str">
        <f t="shared" si="186"/>
        <v>50-54</v>
      </c>
      <c r="R311" s="56">
        <f t="shared" si="187"/>
        <v>678</v>
      </c>
      <c r="S311" s="56">
        <f t="shared" si="188"/>
        <v>6795</v>
      </c>
      <c r="T311" s="56">
        <f t="shared" si="189"/>
        <v>7473</v>
      </c>
      <c r="U311" s="62">
        <f t="shared" si="190"/>
        <v>6.1379684953829443E-2</v>
      </c>
      <c r="V311" s="55">
        <f t="shared" si="195"/>
        <v>678</v>
      </c>
      <c r="W311" s="55">
        <f t="shared" si="194"/>
        <v>6795</v>
      </c>
      <c r="X311" s="35">
        <f t="shared" si="196"/>
        <v>1</v>
      </c>
      <c r="Z311" s="36"/>
      <c r="AA311" s="47" t="str">
        <f t="shared" si="183"/>
        <v>50-54</v>
      </c>
      <c r="AB311" s="45">
        <f t="shared" si="183"/>
        <v>262948</v>
      </c>
      <c r="AC311" s="45">
        <f t="shared" si="183"/>
        <v>197968</v>
      </c>
      <c r="AD311" s="45">
        <f t="shared" si="184"/>
        <v>61638</v>
      </c>
      <c r="AE311" s="45">
        <f t="shared" si="191"/>
        <v>136330</v>
      </c>
      <c r="AF311" s="1">
        <f t="shared" si="185"/>
        <v>678</v>
      </c>
      <c r="AG311" s="1">
        <f t="shared" si="185"/>
        <v>6795</v>
      </c>
    </row>
    <row r="312" spans="1:33" ht="15" thickBot="1" x14ac:dyDescent="0.4">
      <c r="A312" s="54" t="str">
        <f t="shared" si="192"/>
        <v>55-59</v>
      </c>
      <c r="B312" s="55">
        <f t="shared" si="192"/>
        <v>285387</v>
      </c>
      <c r="C312" s="55">
        <f t="shared" si="182"/>
        <v>214713</v>
      </c>
      <c r="D312" s="55">
        <f t="shared" si="182"/>
        <v>75.2</v>
      </c>
      <c r="E312" s="55">
        <f t="shared" si="182"/>
        <v>73527</v>
      </c>
      <c r="F312" s="55">
        <f t="shared" si="182"/>
        <v>25.8</v>
      </c>
      <c r="G312" s="55">
        <f t="shared" si="182"/>
        <v>288240</v>
      </c>
      <c r="I312" s="75" t="s">
        <v>317</v>
      </c>
      <c r="J312" s="22">
        <v>285387</v>
      </c>
      <c r="K312" s="22">
        <v>215354</v>
      </c>
      <c r="L312" s="75">
        <v>75.5</v>
      </c>
      <c r="M312" s="22">
        <v>82005</v>
      </c>
      <c r="N312" s="75">
        <v>28.7</v>
      </c>
      <c r="O312" s="22">
        <v>297359</v>
      </c>
      <c r="Q312" s="54" t="str">
        <f t="shared" si="186"/>
        <v>55-59</v>
      </c>
      <c r="R312" s="55">
        <f t="shared" si="187"/>
        <v>641</v>
      </c>
      <c r="S312" s="55">
        <f t="shared" si="188"/>
        <v>8478</v>
      </c>
      <c r="T312" s="55">
        <f t="shared" si="189"/>
        <v>9119</v>
      </c>
      <c r="U312" s="58">
        <f t="shared" si="190"/>
        <v>5.8030056128915444E-2</v>
      </c>
      <c r="V312" s="55">
        <f t="shared" si="195"/>
        <v>641</v>
      </c>
      <c r="W312" s="55">
        <f t="shared" si="194"/>
        <v>8478</v>
      </c>
      <c r="X312" s="35">
        <f t="shared" si="196"/>
        <v>1</v>
      </c>
      <c r="Y312" s="65">
        <f>I300</f>
        <v>44364</v>
      </c>
      <c r="Z312" s="36"/>
      <c r="AA312" s="47" t="str">
        <f t="shared" si="183"/>
        <v>55-59</v>
      </c>
      <c r="AB312" s="45">
        <f t="shared" si="183"/>
        <v>285387</v>
      </c>
      <c r="AC312" s="45">
        <f t="shared" si="183"/>
        <v>215354</v>
      </c>
      <c r="AD312" s="45">
        <f t="shared" si="184"/>
        <v>82005</v>
      </c>
      <c r="AE312" s="45">
        <f t="shared" si="191"/>
        <v>133349</v>
      </c>
      <c r="AF312" s="1">
        <f t="shared" si="185"/>
        <v>641</v>
      </c>
      <c r="AG312" s="1">
        <f t="shared" si="185"/>
        <v>8478</v>
      </c>
    </row>
    <row r="313" spans="1:33" ht="15" thickBot="1" x14ac:dyDescent="0.4">
      <c r="A313" s="54" t="str">
        <f t="shared" si="192"/>
        <v>60-64</v>
      </c>
      <c r="B313" s="55">
        <f t="shared" si="192"/>
        <v>271707</v>
      </c>
      <c r="C313" s="55">
        <f t="shared" si="182"/>
        <v>216411</v>
      </c>
      <c r="D313" s="55">
        <f t="shared" si="182"/>
        <v>79.599999999999994</v>
      </c>
      <c r="E313" s="55">
        <f t="shared" si="182"/>
        <v>107988</v>
      </c>
      <c r="F313" s="55">
        <f t="shared" si="182"/>
        <v>39.700000000000003</v>
      </c>
      <c r="G313" s="55">
        <f t="shared" si="182"/>
        <v>324399</v>
      </c>
      <c r="I313" s="76" t="s">
        <v>318</v>
      </c>
      <c r="J313" s="24">
        <v>271707</v>
      </c>
      <c r="K313" s="24">
        <v>216982</v>
      </c>
      <c r="L313" s="76">
        <v>79.900000000000006</v>
      </c>
      <c r="M313" s="24">
        <v>115091</v>
      </c>
      <c r="N313" s="76">
        <v>42.4</v>
      </c>
      <c r="O313" s="24">
        <v>332073</v>
      </c>
      <c r="Q313" s="57" t="str">
        <f t="shared" si="186"/>
        <v>60-64</v>
      </c>
      <c r="R313" s="56">
        <f t="shared" si="187"/>
        <v>571</v>
      </c>
      <c r="S313" s="56">
        <f t="shared" si="188"/>
        <v>7103</v>
      </c>
      <c r="T313" s="56">
        <f t="shared" si="189"/>
        <v>7674</v>
      </c>
      <c r="U313" s="62">
        <f t="shared" si="190"/>
        <v>5.1692920514213293E-2</v>
      </c>
      <c r="V313" s="55">
        <f t="shared" si="195"/>
        <v>571</v>
      </c>
      <c r="W313" s="55">
        <f t="shared" si="194"/>
        <v>7103</v>
      </c>
      <c r="X313" s="35">
        <f t="shared" si="196"/>
        <v>1</v>
      </c>
      <c r="Y313" s="49" t="s">
        <v>365</v>
      </c>
      <c r="AA313" s="47" t="str">
        <f t="shared" si="183"/>
        <v>60-64</v>
      </c>
      <c r="AB313" s="45">
        <f t="shared" si="183"/>
        <v>271707</v>
      </c>
      <c r="AC313" s="45">
        <f t="shared" si="183"/>
        <v>216982</v>
      </c>
      <c r="AD313" s="45">
        <f t="shared" si="184"/>
        <v>115091</v>
      </c>
      <c r="AE313" s="45">
        <f t="shared" si="191"/>
        <v>101891</v>
      </c>
      <c r="AF313" s="1">
        <f t="shared" si="185"/>
        <v>571</v>
      </c>
      <c r="AG313" s="1">
        <f t="shared" si="185"/>
        <v>7103</v>
      </c>
    </row>
    <row r="314" spans="1:33" ht="15" thickBot="1" x14ac:dyDescent="0.4">
      <c r="A314" s="54" t="str">
        <f t="shared" si="192"/>
        <v>65-69</v>
      </c>
      <c r="B314" s="55">
        <f t="shared" si="192"/>
        <v>217596</v>
      </c>
      <c r="C314" s="55">
        <f t="shared" si="182"/>
        <v>183655</v>
      </c>
      <c r="D314" s="55">
        <f t="shared" si="182"/>
        <v>84.4</v>
      </c>
      <c r="E314" s="55">
        <f t="shared" si="182"/>
        <v>116551</v>
      </c>
      <c r="F314" s="55">
        <f t="shared" si="182"/>
        <v>53.6</v>
      </c>
      <c r="G314" s="55">
        <f t="shared" si="182"/>
        <v>300206</v>
      </c>
      <c r="I314" s="75" t="s">
        <v>319</v>
      </c>
      <c r="J314" s="22">
        <v>217596</v>
      </c>
      <c r="K314" s="22">
        <v>184044</v>
      </c>
      <c r="L314" s="75">
        <v>84.6</v>
      </c>
      <c r="M314" s="22">
        <v>122747</v>
      </c>
      <c r="N314" s="75">
        <v>56.4</v>
      </c>
      <c r="O314" s="22">
        <v>306791</v>
      </c>
      <c r="Q314" s="54" t="str">
        <f t="shared" si="186"/>
        <v>65-69</v>
      </c>
      <c r="R314" s="55">
        <f t="shared" si="187"/>
        <v>389</v>
      </c>
      <c r="S314" s="55">
        <f t="shared" si="188"/>
        <v>6196</v>
      </c>
      <c r="T314" s="55">
        <f t="shared" si="189"/>
        <v>6585</v>
      </c>
      <c r="U314" s="58">
        <f t="shared" si="190"/>
        <v>3.5216367915987687E-2</v>
      </c>
      <c r="V314" s="55">
        <f t="shared" si="195"/>
        <v>389</v>
      </c>
      <c r="W314" s="55">
        <f t="shared" si="194"/>
        <v>6196</v>
      </c>
      <c r="X314" s="35">
        <f t="shared" si="196"/>
        <v>1</v>
      </c>
      <c r="Y314" s="51" t="s">
        <v>366</v>
      </c>
      <c r="Z314" s="2">
        <v>0.7</v>
      </c>
      <c r="AA314" s="47" t="str">
        <f t="shared" si="183"/>
        <v>65-69</v>
      </c>
      <c r="AB314" s="45">
        <f t="shared" si="183"/>
        <v>217596</v>
      </c>
      <c r="AC314" s="45">
        <f t="shared" si="183"/>
        <v>184044</v>
      </c>
      <c r="AD314" s="45">
        <f t="shared" si="184"/>
        <v>122747</v>
      </c>
      <c r="AE314" s="45">
        <f t="shared" si="191"/>
        <v>61297</v>
      </c>
      <c r="AF314" s="1">
        <f t="shared" si="185"/>
        <v>389</v>
      </c>
      <c r="AG314" s="1">
        <f t="shared" si="185"/>
        <v>6196</v>
      </c>
    </row>
    <row r="315" spans="1:33" ht="15" thickBot="1" x14ac:dyDescent="0.4">
      <c r="A315" s="54" t="str">
        <f t="shared" si="192"/>
        <v>70-74</v>
      </c>
      <c r="B315" s="55">
        <f t="shared" si="192"/>
        <v>166506</v>
      </c>
      <c r="C315" s="55">
        <f t="shared" si="182"/>
        <v>141837</v>
      </c>
      <c r="D315" s="55">
        <f t="shared" si="182"/>
        <v>85.2</v>
      </c>
      <c r="E315" s="55">
        <f t="shared" si="182"/>
        <v>105720</v>
      </c>
      <c r="F315" s="55">
        <f t="shared" si="182"/>
        <v>63.5</v>
      </c>
      <c r="G315" s="55">
        <f t="shared" si="182"/>
        <v>247557</v>
      </c>
      <c r="I315" s="76" t="s">
        <v>320</v>
      </c>
      <c r="J315" s="24">
        <v>166506</v>
      </c>
      <c r="K315" s="24">
        <v>142090</v>
      </c>
      <c r="L315" s="76">
        <v>85.3</v>
      </c>
      <c r="M315" s="24">
        <v>109584</v>
      </c>
      <c r="N315" s="76">
        <v>65.8</v>
      </c>
      <c r="O315" s="24">
        <v>251674</v>
      </c>
      <c r="Q315" s="57" t="str">
        <f t="shared" si="186"/>
        <v>70-74</v>
      </c>
      <c r="R315" s="56">
        <f t="shared" si="187"/>
        <v>253</v>
      </c>
      <c r="S315" s="56">
        <f t="shared" si="188"/>
        <v>3864</v>
      </c>
      <c r="T315" s="56">
        <f t="shared" si="189"/>
        <v>4117</v>
      </c>
      <c r="U315" s="62">
        <f t="shared" si="190"/>
        <v>2.2904218721709217E-2</v>
      </c>
      <c r="V315" s="55">
        <f t="shared" si="195"/>
        <v>253</v>
      </c>
      <c r="W315" s="55">
        <f t="shared" si="194"/>
        <v>3864</v>
      </c>
      <c r="X315" s="35">
        <f t="shared" si="196"/>
        <v>1</v>
      </c>
      <c r="Y315" s="50">
        <f>K321/J321</f>
        <v>0.71030698139393911</v>
      </c>
      <c r="Z315" s="2">
        <f>Y315/Z314</f>
        <v>1.0147242591341987</v>
      </c>
      <c r="AA315" s="48" t="str">
        <f t="shared" si="183"/>
        <v>70-74</v>
      </c>
      <c r="AB315" s="45">
        <f t="shared" si="183"/>
        <v>166506</v>
      </c>
      <c r="AC315" s="45">
        <f t="shared" si="183"/>
        <v>142090</v>
      </c>
      <c r="AD315" s="45">
        <f t="shared" si="184"/>
        <v>109584</v>
      </c>
      <c r="AE315" s="46">
        <f t="shared" si="191"/>
        <v>32506</v>
      </c>
      <c r="AF315" s="1">
        <f t="shared" si="185"/>
        <v>253</v>
      </c>
      <c r="AG315" s="1">
        <f t="shared" si="185"/>
        <v>3864</v>
      </c>
    </row>
    <row r="316" spans="1:33" ht="15" thickBot="1" x14ac:dyDescent="0.4">
      <c r="A316" s="54" t="str">
        <f t="shared" si="192"/>
        <v>75-79</v>
      </c>
      <c r="B316" s="55">
        <f t="shared" si="192"/>
        <v>107003</v>
      </c>
      <c r="C316" s="55">
        <f t="shared" si="182"/>
        <v>92138</v>
      </c>
      <c r="D316" s="55">
        <f t="shared" si="182"/>
        <v>86.1</v>
      </c>
      <c r="E316" s="55">
        <f t="shared" si="182"/>
        <v>82338</v>
      </c>
      <c r="F316" s="55">
        <f t="shared" si="182"/>
        <v>76.900000000000006</v>
      </c>
      <c r="G316" s="55">
        <f t="shared" si="182"/>
        <v>174476</v>
      </c>
      <c r="I316" s="75" t="s">
        <v>321</v>
      </c>
      <c r="J316" s="22">
        <v>107003</v>
      </c>
      <c r="K316" s="22">
        <v>92245</v>
      </c>
      <c r="L316" s="75">
        <v>86.2</v>
      </c>
      <c r="M316" s="22">
        <v>82951</v>
      </c>
      <c r="N316" s="75">
        <v>77.5</v>
      </c>
      <c r="O316" s="22">
        <v>175196</v>
      </c>
      <c r="Q316" s="54" t="str">
        <f t="shared" si="186"/>
        <v>75-79</v>
      </c>
      <c r="R316" s="55">
        <f t="shared" si="187"/>
        <v>107</v>
      </c>
      <c r="S316" s="55">
        <f t="shared" si="188"/>
        <v>613</v>
      </c>
      <c r="T316" s="55">
        <f t="shared" si="189"/>
        <v>720</v>
      </c>
      <c r="U316" s="58">
        <f t="shared" si="190"/>
        <v>9.6867644396161513E-3</v>
      </c>
      <c r="V316" s="55">
        <f t="shared" si="195"/>
        <v>107</v>
      </c>
      <c r="W316" s="55">
        <f t="shared" si="194"/>
        <v>613</v>
      </c>
      <c r="X316" s="35">
        <f t="shared" si="196"/>
        <v>1</v>
      </c>
      <c r="Y316" s="51" t="s">
        <v>367</v>
      </c>
      <c r="Z316" s="2">
        <v>0.7</v>
      </c>
      <c r="AA316" s="48" t="str">
        <f t="shared" si="183"/>
        <v>75-79</v>
      </c>
      <c r="AB316" s="45">
        <f t="shared" si="183"/>
        <v>107003</v>
      </c>
      <c r="AC316" s="45">
        <f t="shared" si="183"/>
        <v>92245</v>
      </c>
      <c r="AD316" s="45">
        <f t="shared" si="184"/>
        <v>82951</v>
      </c>
      <c r="AE316" s="46">
        <f t="shared" si="191"/>
        <v>9294</v>
      </c>
      <c r="AF316" s="1">
        <f t="shared" si="185"/>
        <v>107</v>
      </c>
      <c r="AG316" s="1">
        <f t="shared" si="185"/>
        <v>613</v>
      </c>
    </row>
    <row r="317" spans="1:33" ht="15" thickBot="1" x14ac:dyDescent="0.4">
      <c r="A317" s="54" t="str">
        <f t="shared" si="192"/>
        <v>80-84</v>
      </c>
      <c r="B317" s="55">
        <f t="shared" si="192"/>
        <v>69877</v>
      </c>
      <c r="C317" s="55">
        <f t="shared" si="192"/>
        <v>61270</v>
      </c>
      <c r="D317" s="55">
        <f t="shared" si="192"/>
        <v>87.7</v>
      </c>
      <c r="E317" s="55">
        <f t="shared" si="192"/>
        <v>55466</v>
      </c>
      <c r="F317" s="55">
        <f t="shared" si="192"/>
        <v>79.400000000000006</v>
      </c>
      <c r="G317" s="55">
        <f t="shared" si="192"/>
        <v>116736</v>
      </c>
      <c r="I317" s="76" t="s">
        <v>322</v>
      </c>
      <c r="J317" s="24">
        <v>69877</v>
      </c>
      <c r="K317" s="24">
        <v>61322</v>
      </c>
      <c r="L317" s="76">
        <v>87.8</v>
      </c>
      <c r="M317" s="24">
        <v>55781</v>
      </c>
      <c r="N317" s="76">
        <v>79.8</v>
      </c>
      <c r="O317" s="24">
        <v>117103</v>
      </c>
      <c r="Q317" s="57" t="str">
        <f t="shared" si="186"/>
        <v>80-84</v>
      </c>
      <c r="R317" s="56">
        <f t="shared" si="187"/>
        <v>52</v>
      </c>
      <c r="S317" s="56">
        <f t="shared" si="188"/>
        <v>315</v>
      </c>
      <c r="T317" s="56">
        <f t="shared" si="189"/>
        <v>367</v>
      </c>
      <c r="U317" s="62">
        <f t="shared" si="190"/>
        <v>4.7075864566358859E-3</v>
      </c>
      <c r="V317" s="55">
        <f t="shared" si="195"/>
        <v>52</v>
      </c>
      <c r="W317" s="55">
        <f t="shared" si="194"/>
        <v>315</v>
      </c>
      <c r="X317" s="35">
        <f t="shared" si="196"/>
        <v>1</v>
      </c>
      <c r="Y317" s="50">
        <f>M321/J321</f>
        <v>0.26140638210755252</v>
      </c>
      <c r="Z317" s="2">
        <f>Y317/Z316</f>
        <v>0.37343768872507505</v>
      </c>
      <c r="AA317" s="48" t="str">
        <f t="shared" si="183"/>
        <v>80-84</v>
      </c>
      <c r="AB317" s="45">
        <f t="shared" si="183"/>
        <v>69877</v>
      </c>
      <c r="AC317" s="45">
        <f t="shared" si="183"/>
        <v>61322</v>
      </c>
      <c r="AD317" s="45">
        <f t="shared" si="184"/>
        <v>55781</v>
      </c>
      <c r="AE317" s="46">
        <f t="shared" si="191"/>
        <v>5541</v>
      </c>
      <c r="AF317" s="1">
        <f t="shared" si="185"/>
        <v>52</v>
      </c>
      <c r="AG317" s="1">
        <f t="shared" si="185"/>
        <v>315</v>
      </c>
    </row>
    <row r="318" spans="1:33" ht="15" thickBot="1" x14ac:dyDescent="0.4">
      <c r="A318" s="54" t="str">
        <f t="shared" si="192"/>
        <v>85-89</v>
      </c>
      <c r="B318" s="55">
        <f t="shared" si="192"/>
        <v>44852</v>
      </c>
      <c r="C318" s="55">
        <f t="shared" si="192"/>
        <v>39200</v>
      </c>
      <c r="D318" s="55">
        <f t="shared" si="192"/>
        <v>87.4</v>
      </c>
      <c r="E318" s="55">
        <f t="shared" si="192"/>
        <v>35924</v>
      </c>
      <c r="F318" s="55">
        <f t="shared" si="192"/>
        <v>80.099999999999994</v>
      </c>
      <c r="G318" s="55">
        <f t="shared" si="192"/>
        <v>75124</v>
      </c>
      <c r="I318" s="75" t="s">
        <v>323</v>
      </c>
      <c r="J318" s="22">
        <v>44852</v>
      </c>
      <c r="K318" s="22">
        <v>39229</v>
      </c>
      <c r="L318" s="75">
        <v>87.5</v>
      </c>
      <c r="M318" s="22">
        <v>36140</v>
      </c>
      <c r="N318" s="75">
        <v>80.599999999999994</v>
      </c>
      <c r="O318" s="22">
        <v>75369</v>
      </c>
      <c r="Q318" s="54" t="str">
        <f t="shared" si="186"/>
        <v>85-89</v>
      </c>
      <c r="R318" s="55">
        <f t="shared" si="187"/>
        <v>29</v>
      </c>
      <c r="S318" s="55">
        <f t="shared" si="188"/>
        <v>216</v>
      </c>
      <c r="T318" s="55">
        <f t="shared" si="189"/>
        <v>245</v>
      </c>
      <c r="U318" s="58">
        <f t="shared" si="190"/>
        <v>2.6253847546623211E-3</v>
      </c>
      <c r="V318" s="55">
        <f t="shared" si="195"/>
        <v>29</v>
      </c>
      <c r="W318" s="55">
        <f t="shared" si="194"/>
        <v>216</v>
      </c>
      <c r="X318" s="35">
        <f t="shared" si="196"/>
        <v>1</v>
      </c>
      <c r="Y318" s="49" t="s">
        <v>362</v>
      </c>
      <c r="AA318" s="48" t="str">
        <f t="shared" si="183"/>
        <v>85-89</v>
      </c>
      <c r="AB318" s="45">
        <f t="shared" si="183"/>
        <v>44852</v>
      </c>
      <c r="AC318" s="45">
        <f t="shared" si="183"/>
        <v>39229</v>
      </c>
      <c r="AD318" s="45">
        <f t="shared" si="184"/>
        <v>36140</v>
      </c>
      <c r="AE318" s="46">
        <f t="shared" si="191"/>
        <v>3089</v>
      </c>
      <c r="AF318" s="1">
        <f t="shared" si="185"/>
        <v>29</v>
      </c>
      <c r="AG318" s="1">
        <f t="shared" si="185"/>
        <v>216</v>
      </c>
    </row>
    <row r="319" spans="1:33" ht="15" thickBot="1" x14ac:dyDescent="0.4">
      <c r="A319" s="54" t="str">
        <f t="shared" si="192"/>
        <v>90+</v>
      </c>
      <c r="B319" s="55">
        <f t="shared" si="192"/>
        <v>28637</v>
      </c>
      <c r="C319" s="55">
        <f t="shared" si="192"/>
        <v>24995</v>
      </c>
      <c r="D319" s="55">
        <f t="shared" si="192"/>
        <v>87.3</v>
      </c>
      <c r="E319" s="55">
        <f t="shared" si="192"/>
        <v>23292</v>
      </c>
      <c r="F319" s="55">
        <f t="shared" si="192"/>
        <v>81.3</v>
      </c>
      <c r="G319" s="55">
        <f t="shared" si="192"/>
        <v>48287</v>
      </c>
      <c r="I319" s="76" t="s">
        <v>324</v>
      </c>
      <c r="J319" s="24">
        <v>28637</v>
      </c>
      <c r="K319" s="24">
        <v>25005</v>
      </c>
      <c r="L319" s="76">
        <v>87.3</v>
      </c>
      <c r="M319" s="24">
        <v>23395</v>
      </c>
      <c r="N319" s="76">
        <v>81.7</v>
      </c>
      <c r="O319" s="24">
        <v>48400</v>
      </c>
      <c r="Q319" s="57" t="str">
        <f t="shared" si="186"/>
        <v>90+</v>
      </c>
      <c r="R319" s="56">
        <f t="shared" si="187"/>
        <v>10</v>
      </c>
      <c r="S319" s="56">
        <f t="shared" si="188"/>
        <v>103</v>
      </c>
      <c r="T319" s="56">
        <f t="shared" si="189"/>
        <v>113</v>
      </c>
      <c r="U319" s="62">
        <f t="shared" si="190"/>
        <v>9.0530508781459351E-4</v>
      </c>
      <c r="V319" s="55">
        <f t="shared" si="195"/>
        <v>10</v>
      </c>
      <c r="W319" s="55">
        <f t="shared" si="194"/>
        <v>103</v>
      </c>
      <c r="X319" s="35">
        <f t="shared" si="196"/>
        <v>1</v>
      </c>
      <c r="Y319" s="51" t="s">
        <v>366</v>
      </c>
      <c r="Z319" s="2">
        <v>0.7</v>
      </c>
      <c r="AA319" s="48" t="str">
        <f t="shared" si="183"/>
        <v>90+</v>
      </c>
      <c r="AB319" s="45">
        <f t="shared" si="183"/>
        <v>28637</v>
      </c>
      <c r="AC319" s="45">
        <f t="shared" si="183"/>
        <v>25005</v>
      </c>
      <c r="AD319" s="45">
        <f t="shared" si="184"/>
        <v>23395</v>
      </c>
      <c r="AE319" s="46">
        <f t="shared" si="191"/>
        <v>1610</v>
      </c>
      <c r="AF319" s="1">
        <f t="shared" si="185"/>
        <v>10</v>
      </c>
      <c r="AG319" s="1">
        <f t="shared" si="185"/>
        <v>103</v>
      </c>
    </row>
    <row r="320" spans="1:33" ht="15" thickBot="1" x14ac:dyDescent="0.4">
      <c r="A320" s="54" t="str">
        <f t="shared" si="192"/>
        <v>Unknown</v>
      </c>
      <c r="B320" s="55" t="str">
        <f t="shared" si="192"/>
        <v>NA</v>
      </c>
      <c r="C320" s="55">
        <f t="shared" si="192"/>
        <v>61230</v>
      </c>
      <c r="D320" s="55" t="str">
        <f t="shared" si="192"/>
        <v>NA</v>
      </c>
      <c r="E320" s="55">
        <f t="shared" si="192"/>
        <v>14694</v>
      </c>
      <c r="F320" s="55" t="str">
        <f t="shared" si="192"/>
        <v>NA</v>
      </c>
      <c r="G320" s="55">
        <f t="shared" si="192"/>
        <v>75924</v>
      </c>
      <c r="I320" s="75" t="s">
        <v>325</v>
      </c>
      <c r="J320" s="75" t="s">
        <v>326</v>
      </c>
      <c r="K320" s="22">
        <v>61284</v>
      </c>
      <c r="L320" s="75" t="s">
        <v>326</v>
      </c>
      <c r="M320" s="22">
        <v>14601</v>
      </c>
      <c r="N320" s="75" t="s">
        <v>326</v>
      </c>
      <c r="O320" s="22">
        <v>75885</v>
      </c>
      <c r="Q320" s="54" t="str">
        <f t="shared" si="186"/>
        <v>Unknown</v>
      </c>
      <c r="R320" s="54">
        <f t="shared" si="187"/>
        <v>54</v>
      </c>
      <c r="S320" s="54">
        <f t="shared" si="188"/>
        <v>-93</v>
      </c>
      <c r="T320" s="54">
        <f t="shared" si="189"/>
        <v>-39</v>
      </c>
      <c r="U320" s="58">
        <f t="shared" si="190"/>
        <v>4.8886474741988047E-3</v>
      </c>
      <c r="V320" s="55">
        <f t="shared" si="195"/>
        <v>54</v>
      </c>
      <c r="W320" s="55">
        <f t="shared" si="194"/>
        <v>-93</v>
      </c>
      <c r="X320" s="35">
        <f t="shared" si="196"/>
        <v>1</v>
      </c>
      <c r="Y320" s="50">
        <f>K322/J322</f>
        <v>0.60416831094960133</v>
      </c>
      <c r="Z320" s="2">
        <f>Y320/Z319</f>
        <v>0.86309758707085904</v>
      </c>
      <c r="AA320" s="47" t="str">
        <f t="shared" si="183"/>
        <v>Unknown</v>
      </c>
      <c r="AB320" s="45" t="str">
        <f t="shared" si="183"/>
        <v>NA</v>
      </c>
      <c r="AC320" s="45">
        <f t="shared" si="183"/>
        <v>61284</v>
      </c>
      <c r="AD320" s="45">
        <f t="shared" si="184"/>
        <v>14601</v>
      </c>
      <c r="AE320" s="45">
        <f t="shared" si="191"/>
        <v>46683</v>
      </c>
      <c r="AF320" s="1">
        <f t="shared" si="185"/>
        <v>54</v>
      </c>
      <c r="AG320" s="1">
        <f t="shared" si="185"/>
        <v>-93</v>
      </c>
    </row>
    <row r="321" spans="1:33" ht="15" thickBot="1" x14ac:dyDescent="0.4">
      <c r="A321" s="54" t="str">
        <f t="shared" si="192"/>
        <v>12+</v>
      </c>
      <c r="B321" s="55">
        <f t="shared" si="192"/>
        <v>3761140</v>
      </c>
      <c r="C321" s="55">
        <f t="shared" si="192"/>
        <v>2661130</v>
      </c>
      <c r="D321" s="55">
        <f t="shared" si="192"/>
        <v>69.900000000000006</v>
      </c>
      <c r="E321" s="55">
        <f t="shared" si="192"/>
        <v>922276</v>
      </c>
      <c r="F321" s="55">
        <f t="shared" si="192"/>
        <v>24.2</v>
      </c>
      <c r="G321" s="55">
        <f t="shared" si="192"/>
        <v>3583406</v>
      </c>
      <c r="I321" s="76" t="s">
        <v>327</v>
      </c>
      <c r="J321" s="24">
        <v>3761140</v>
      </c>
      <c r="K321" s="24">
        <v>2671564</v>
      </c>
      <c r="L321" s="76">
        <v>70.2</v>
      </c>
      <c r="M321" s="24">
        <v>983186</v>
      </c>
      <c r="N321" s="76">
        <v>25.8</v>
      </c>
      <c r="O321" s="24">
        <v>3654750</v>
      </c>
      <c r="Q321" s="57" t="str">
        <f t="shared" si="186"/>
        <v>12+</v>
      </c>
      <c r="R321" s="60">
        <f>K321-C321</f>
        <v>10434</v>
      </c>
      <c r="S321" s="60">
        <f t="shared" si="188"/>
        <v>60910</v>
      </c>
      <c r="T321" s="63">
        <f t="shared" si="189"/>
        <v>71344</v>
      </c>
      <c r="U321" s="62">
        <f t="shared" si="190"/>
        <v>0.94459532862574691</v>
      </c>
      <c r="V321" s="60">
        <f t="shared" si="195"/>
        <v>10434</v>
      </c>
      <c r="W321" s="60">
        <f t="shared" si="194"/>
        <v>60910</v>
      </c>
      <c r="X321" s="35">
        <f t="shared" si="196"/>
        <v>1</v>
      </c>
      <c r="Y321" s="51" t="s">
        <v>367</v>
      </c>
      <c r="Z321" s="2">
        <v>0.7</v>
      </c>
      <c r="AC321" s="38"/>
    </row>
    <row r="322" spans="1:33" x14ac:dyDescent="0.35">
      <c r="A322" s="54" t="str">
        <f t="shared" si="192"/>
        <v>ALL</v>
      </c>
      <c r="B322" s="55">
        <f t="shared" si="192"/>
        <v>4421887</v>
      </c>
      <c r="C322" s="55">
        <f t="shared" si="192"/>
        <v>2661130</v>
      </c>
      <c r="D322" s="55">
        <f t="shared" si="192"/>
        <v>59.5</v>
      </c>
      <c r="E322" s="55">
        <f t="shared" si="192"/>
        <v>922276</v>
      </c>
      <c r="F322" s="55">
        <f t="shared" si="192"/>
        <v>20.6</v>
      </c>
      <c r="G322" s="55">
        <f t="shared" si="192"/>
        <v>3583406</v>
      </c>
      <c r="I322" s="75" t="s">
        <v>328</v>
      </c>
      <c r="J322" s="22">
        <v>4421887</v>
      </c>
      <c r="K322" s="22">
        <v>2671564</v>
      </c>
      <c r="L322" s="75">
        <v>59.8</v>
      </c>
      <c r="M322" s="22">
        <v>983186</v>
      </c>
      <c r="N322" s="75">
        <v>22</v>
      </c>
      <c r="O322" s="22">
        <v>3654750</v>
      </c>
      <c r="Q322" s="54" t="str">
        <f t="shared" si="186"/>
        <v>ALL</v>
      </c>
      <c r="R322" s="60">
        <f t="shared" ref="R322" si="197">K322-C322</f>
        <v>10434</v>
      </c>
      <c r="S322" s="60">
        <f t="shared" si="188"/>
        <v>60910</v>
      </c>
      <c r="T322" s="63">
        <f t="shared" si="189"/>
        <v>71344</v>
      </c>
      <c r="U322" s="58">
        <f t="shared" si="190"/>
        <v>0.94459532862574691</v>
      </c>
      <c r="V322" s="60">
        <f t="shared" si="195"/>
        <v>10434</v>
      </c>
      <c r="W322" s="60">
        <f t="shared" si="194"/>
        <v>60910</v>
      </c>
      <c r="X322" s="35">
        <f t="shared" si="196"/>
        <v>1</v>
      </c>
      <c r="Y322" s="50">
        <f>M322/J322</f>
        <v>0.22234534713347492</v>
      </c>
      <c r="Z322" s="2">
        <f>Y322/Z321</f>
        <v>0.3176362101906785</v>
      </c>
      <c r="AC322" s="2">
        <f>R321/K321</f>
        <v>3.9055774070918758E-3</v>
      </c>
      <c r="AD322" s="2">
        <f>S321/M321</f>
        <v>6.19516551293448E-2</v>
      </c>
      <c r="AE322" s="2">
        <f>T321/O321</f>
        <v>1.9520897462206716E-2</v>
      </c>
    </row>
    <row r="323" spans="1:33" x14ac:dyDescent="0.35">
      <c r="A323" s="110">
        <f>I300</f>
        <v>44364</v>
      </c>
      <c r="B323" s="110"/>
      <c r="C323" s="110"/>
      <c r="D323" s="110"/>
      <c r="E323" s="110"/>
      <c r="F323" s="110"/>
      <c r="G323" s="110"/>
      <c r="I323" s="110">
        <v>44366</v>
      </c>
      <c r="J323" s="110"/>
      <c r="K323" s="110"/>
      <c r="L323" s="110"/>
      <c r="M323" s="110"/>
      <c r="N323" s="110"/>
      <c r="O323" s="110"/>
      <c r="Q323" s="113" t="str">
        <f>"Change " &amp; TEXT(A323,"DDDD MMM DD, YYYY") &amp; " -  " &amp;TEXT(I323,"DDDD MMM DD, YYYY")</f>
        <v>Change Thursday Jun 17, 2021 -  Saturday Jun 19, 2021</v>
      </c>
      <c r="R323" s="113"/>
      <c r="S323" s="113"/>
      <c r="T323" s="113"/>
      <c r="U323" s="113"/>
      <c r="V323" s="113"/>
      <c r="W323" s="113"/>
      <c r="Y323" s="65">
        <f>A323</f>
        <v>44364</v>
      </c>
    </row>
    <row r="324" spans="1:33" ht="36" thickBot="1" x14ac:dyDescent="0.4">
      <c r="A324" s="53" t="str">
        <f>I301</f>
        <v>Age group</v>
      </c>
      <c r="B324" s="53" t="str">
        <f t="shared" ref="B324:G339" si="198">J301</f>
        <v>Population</v>
      </c>
      <c r="C324" s="53" t="str">
        <f t="shared" si="198"/>
        <v>Dose 1</v>
      </c>
      <c r="D324" s="53" t="str">
        <f t="shared" si="198"/>
        <v>% of population with at least 1 dose</v>
      </c>
      <c r="E324" s="53" t="str">
        <f t="shared" si="198"/>
        <v>Dose 2</v>
      </c>
      <c r="F324" s="53" t="str">
        <f t="shared" si="198"/>
        <v>% of population fully vaccinated</v>
      </c>
      <c r="G324" s="53" t="str">
        <f t="shared" si="198"/>
        <v>Total administered</v>
      </c>
      <c r="I324" s="25" t="s">
        <v>305</v>
      </c>
      <c r="J324" s="25" t="s">
        <v>2</v>
      </c>
      <c r="K324" s="25" t="s">
        <v>368</v>
      </c>
      <c r="L324" s="25" t="s">
        <v>306</v>
      </c>
      <c r="M324" s="25" t="s">
        <v>369</v>
      </c>
      <c r="N324" s="25" t="s">
        <v>307</v>
      </c>
      <c r="O324" s="25" t="s">
        <v>304</v>
      </c>
      <c r="Q324" s="53" t="s">
        <v>305</v>
      </c>
      <c r="R324" s="53" t="s">
        <v>302</v>
      </c>
      <c r="S324" s="53" t="s">
        <v>303</v>
      </c>
      <c r="T324" s="53" t="s">
        <v>304</v>
      </c>
      <c r="U324" s="53" t="s">
        <v>335</v>
      </c>
      <c r="V324" s="53" t="s">
        <v>336</v>
      </c>
      <c r="W324" s="53" t="s">
        <v>337</v>
      </c>
      <c r="Y324" s="49" t="s">
        <v>365</v>
      </c>
      <c r="Z324" s="64"/>
      <c r="AA324" s="47" t="str">
        <f t="shared" ref="AA324:AC343" si="199">I324</f>
        <v>Age group</v>
      </c>
      <c r="AB324" s="47" t="str">
        <f t="shared" si="199"/>
        <v>Population</v>
      </c>
      <c r="AC324" s="47" t="str">
        <f t="shared" si="199"/>
        <v>At least 1 dose</v>
      </c>
      <c r="AD324" s="47" t="str">
        <f t="shared" ref="AD324:AD343" si="200">M324</f>
        <v>2 doses</v>
      </c>
      <c r="AE324" s="47" t="s">
        <v>334</v>
      </c>
      <c r="AF324" s="47" t="str">
        <f t="shared" ref="AF324:AG343" si="201">R324</f>
        <v>Dose 1</v>
      </c>
      <c r="AG324" s="47" t="str">
        <f t="shared" si="201"/>
        <v>Dose 2</v>
      </c>
    </row>
    <row r="325" spans="1:33" ht="15" thickBot="1" x14ac:dyDescent="0.4">
      <c r="A325" s="54" t="str">
        <f>I302</f>
        <v>00-11</v>
      </c>
      <c r="B325" s="55">
        <f>J302</f>
        <v>663783</v>
      </c>
      <c r="C325" s="55">
        <f t="shared" si="198"/>
        <v>0</v>
      </c>
      <c r="D325" s="55">
        <f t="shared" si="198"/>
        <v>0</v>
      </c>
      <c r="E325" s="55">
        <f t="shared" si="198"/>
        <v>0</v>
      </c>
      <c r="F325" s="55">
        <f t="shared" si="198"/>
        <v>0</v>
      </c>
      <c r="G325" s="55">
        <f t="shared" si="198"/>
        <v>0</v>
      </c>
      <c r="I325" s="75" t="s">
        <v>308</v>
      </c>
      <c r="J325" s="22">
        <v>663783</v>
      </c>
      <c r="K325" s="75">
        <v>0</v>
      </c>
      <c r="L325" s="75">
        <v>0</v>
      </c>
      <c r="M325" s="75">
        <v>0</v>
      </c>
      <c r="N325" s="75">
        <v>0</v>
      </c>
      <c r="O325" s="75">
        <v>0</v>
      </c>
      <c r="Q325" s="54" t="str">
        <f t="shared" ref="Q325:Q345" si="202">A325</f>
        <v>00-11</v>
      </c>
      <c r="R325" s="55">
        <f t="shared" ref="R325:R343" si="203">K325-C325</f>
        <v>0</v>
      </c>
      <c r="S325" s="55">
        <f t="shared" ref="S325:S345" si="204">M325-E325</f>
        <v>0</v>
      </c>
      <c r="T325" s="55">
        <f t="shared" ref="T325:T345" si="205">O325-G325</f>
        <v>0</v>
      </c>
      <c r="U325" s="58">
        <f t="shared" ref="U325:U345" si="206">R325/R$276</f>
        <v>0</v>
      </c>
      <c r="V325" s="55">
        <f>R325/$X325</f>
        <v>0</v>
      </c>
      <c r="W325" s="55">
        <f>S325/$X325</f>
        <v>0</v>
      </c>
      <c r="X325" s="35">
        <f>IF(DATEDIF(A323,I323,"D")&lt;1,1,DATEDIF(A323,I323,"D"))</f>
        <v>2</v>
      </c>
      <c r="Y325" s="51" t="s">
        <v>366</v>
      </c>
      <c r="Z325" s="2">
        <v>0.7</v>
      </c>
      <c r="AA325" s="47" t="str">
        <f t="shared" si="199"/>
        <v>00-11</v>
      </c>
      <c r="AB325" s="45">
        <f t="shared" si="199"/>
        <v>663783</v>
      </c>
      <c r="AC325" s="45">
        <f t="shared" si="199"/>
        <v>0</v>
      </c>
      <c r="AD325" s="45">
        <f t="shared" si="200"/>
        <v>0</v>
      </c>
      <c r="AE325" s="45">
        <f t="shared" ref="AE325:AE343" si="207">AC325-AD325</f>
        <v>0</v>
      </c>
      <c r="AF325" s="1">
        <f t="shared" si="201"/>
        <v>0</v>
      </c>
      <c r="AG325" s="1">
        <f t="shared" si="201"/>
        <v>0</v>
      </c>
    </row>
    <row r="326" spans="1:33" ht="15" thickBot="1" x14ac:dyDescent="0.4">
      <c r="A326" s="54" t="str">
        <f t="shared" ref="A326:G345" si="208">I303</f>
        <v>12-14</v>
      </c>
      <c r="B326" s="55">
        <f t="shared" si="208"/>
        <v>166087</v>
      </c>
      <c r="C326" s="60">
        <f t="shared" si="198"/>
        <v>91554</v>
      </c>
      <c r="D326" s="55">
        <f t="shared" si="198"/>
        <v>55.1</v>
      </c>
      <c r="E326" s="60">
        <f t="shared" si="198"/>
        <v>2945</v>
      </c>
      <c r="F326" s="55">
        <f t="shared" si="198"/>
        <v>1.8</v>
      </c>
      <c r="G326" s="55">
        <f t="shared" si="198"/>
        <v>94499</v>
      </c>
      <c r="I326" s="54" t="str">
        <f t="shared" ref="I326" si="209">Q303</f>
        <v>12-14</v>
      </c>
      <c r="J326" s="24">
        <v>166087</v>
      </c>
      <c r="K326" s="24">
        <v>92751</v>
      </c>
      <c r="L326" s="76">
        <v>55.8</v>
      </c>
      <c r="M326" s="24">
        <v>4630</v>
      </c>
      <c r="N326" s="76">
        <v>2.8</v>
      </c>
      <c r="O326" s="24">
        <v>97381</v>
      </c>
      <c r="Q326" s="59" t="str">
        <f t="shared" si="202"/>
        <v>12-14</v>
      </c>
      <c r="R326" s="60">
        <f t="shared" si="203"/>
        <v>1197</v>
      </c>
      <c r="S326" s="60">
        <f t="shared" si="204"/>
        <v>1685</v>
      </c>
      <c r="T326" s="60">
        <f t="shared" si="205"/>
        <v>2882</v>
      </c>
      <c r="U326" s="61">
        <f t="shared" si="206"/>
        <v>0.10836501901140684</v>
      </c>
      <c r="V326" s="60">
        <f>R326/$X326</f>
        <v>598.5</v>
      </c>
      <c r="W326" s="60">
        <f t="shared" ref="W326:W345" si="210">S326/$X326</f>
        <v>842.5</v>
      </c>
      <c r="X326" s="35">
        <f>X325</f>
        <v>2</v>
      </c>
      <c r="Y326" s="50">
        <f>C344/B344</f>
        <v>0.71030698139393911</v>
      </c>
      <c r="Z326" s="2">
        <f>Y326/Z325</f>
        <v>1.0147242591341987</v>
      </c>
      <c r="AA326" s="47" t="str">
        <f t="shared" si="199"/>
        <v>12-14</v>
      </c>
      <c r="AB326" s="45">
        <f t="shared" si="199"/>
        <v>166087</v>
      </c>
      <c r="AC326" s="45">
        <f t="shared" si="199"/>
        <v>92751</v>
      </c>
      <c r="AD326" s="45">
        <f t="shared" si="200"/>
        <v>4630</v>
      </c>
      <c r="AE326" s="45">
        <f t="shared" si="207"/>
        <v>88121</v>
      </c>
      <c r="AF326" s="1">
        <f t="shared" si="201"/>
        <v>1197</v>
      </c>
      <c r="AG326" s="1">
        <f t="shared" si="201"/>
        <v>1685</v>
      </c>
    </row>
    <row r="327" spans="1:33" ht="15" thickBot="1" x14ac:dyDescent="0.4">
      <c r="A327" s="54" t="str">
        <f t="shared" si="208"/>
        <v>15-19</v>
      </c>
      <c r="B327" s="55">
        <f t="shared" si="208"/>
        <v>258656</v>
      </c>
      <c r="C327" s="60">
        <f t="shared" si="198"/>
        <v>154180</v>
      </c>
      <c r="D327" s="55">
        <f t="shared" si="198"/>
        <v>59.6</v>
      </c>
      <c r="E327" s="60">
        <f t="shared" si="198"/>
        <v>11185</v>
      </c>
      <c r="F327" s="55">
        <f t="shared" si="198"/>
        <v>4.3</v>
      </c>
      <c r="G327" s="55">
        <f t="shared" si="198"/>
        <v>165365</v>
      </c>
      <c r="I327" s="75" t="s">
        <v>309</v>
      </c>
      <c r="J327" s="22">
        <v>258656</v>
      </c>
      <c r="K327" s="22">
        <v>155653</v>
      </c>
      <c r="L327" s="75">
        <v>60.2</v>
      </c>
      <c r="M327" s="22">
        <v>14670</v>
      </c>
      <c r="N327" s="75">
        <v>5.7</v>
      </c>
      <c r="O327" s="22">
        <v>170323</v>
      </c>
      <c r="Q327" s="54" t="str">
        <f t="shared" si="202"/>
        <v>15-19</v>
      </c>
      <c r="R327" s="60">
        <f t="shared" si="203"/>
        <v>1473</v>
      </c>
      <c r="S327" s="60">
        <f t="shared" si="204"/>
        <v>3485</v>
      </c>
      <c r="T327" s="60">
        <f t="shared" si="205"/>
        <v>4958</v>
      </c>
      <c r="U327" s="61">
        <f t="shared" si="206"/>
        <v>0.13335143943508962</v>
      </c>
      <c r="V327" s="60">
        <f t="shared" ref="V327:V345" si="211">R327/$X327</f>
        <v>736.5</v>
      </c>
      <c r="W327" s="60">
        <f t="shared" si="210"/>
        <v>1742.5</v>
      </c>
      <c r="X327" s="35">
        <f t="shared" ref="X327:X345" si="212">X326</f>
        <v>2</v>
      </c>
      <c r="Y327" s="52" t="s">
        <v>367</v>
      </c>
      <c r="Z327" s="2">
        <v>0.7</v>
      </c>
      <c r="AA327" s="47" t="str">
        <f t="shared" si="199"/>
        <v>15-19</v>
      </c>
      <c r="AB327" s="45">
        <f t="shared" si="199"/>
        <v>258656</v>
      </c>
      <c r="AC327" s="45">
        <f t="shared" si="199"/>
        <v>155653</v>
      </c>
      <c r="AD327" s="45">
        <f t="shared" si="200"/>
        <v>14670</v>
      </c>
      <c r="AE327" s="45">
        <f t="shared" si="207"/>
        <v>140983</v>
      </c>
      <c r="AF327" s="1">
        <f t="shared" si="201"/>
        <v>1473</v>
      </c>
      <c r="AG327" s="1">
        <f t="shared" si="201"/>
        <v>3485</v>
      </c>
    </row>
    <row r="328" spans="1:33" ht="15" thickBot="1" x14ac:dyDescent="0.4">
      <c r="A328" s="54" t="str">
        <f t="shared" si="208"/>
        <v>20-24</v>
      </c>
      <c r="B328" s="55">
        <f t="shared" si="208"/>
        <v>276991</v>
      </c>
      <c r="C328" s="55">
        <f t="shared" si="198"/>
        <v>157951</v>
      </c>
      <c r="D328" s="55">
        <f t="shared" si="198"/>
        <v>57</v>
      </c>
      <c r="E328" s="55">
        <f t="shared" si="198"/>
        <v>22604</v>
      </c>
      <c r="F328" s="55">
        <f t="shared" si="198"/>
        <v>8.1999999999999993</v>
      </c>
      <c r="G328" s="55">
        <f t="shared" si="198"/>
        <v>180555</v>
      </c>
      <c r="I328" s="76" t="s">
        <v>310</v>
      </c>
      <c r="J328" s="24">
        <v>276991</v>
      </c>
      <c r="K328" s="24">
        <v>159502</v>
      </c>
      <c r="L328" s="76">
        <v>57.6</v>
      </c>
      <c r="M328" s="24">
        <v>26876</v>
      </c>
      <c r="N328" s="76">
        <v>9.6999999999999993</v>
      </c>
      <c r="O328" s="24">
        <v>186378</v>
      </c>
      <c r="Q328" s="57" t="str">
        <f t="shared" si="202"/>
        <v>20-24</v>
      </c>
      <c r="R328" s="56">
        <f t="shared" si="203"/>
        <v>1551</v>
      </c>
      <c r="S328" s="56">
        <f t="shared" si="204"/>
        <v>4272</v>
      </c>
      <c r="T328" s="56">
        <f t="shared" si="205"/>
        <v>5823</v>
      </c>
      <c r="U328" s="62">
        <f t="shared" si="206"/>
        <v>0.14041281912004344</v>
      </c>
      <c r="V328" s="55">
        <f t="shared" si="211"/>
        <v>775.5</v>
      </c>
      <c r="W328" s="55">
        <f t="shared" si="210"/>
        <v>2136</v>
      </c>
      <c r="X328" s="35">
        <f t="shared" si="212"/>
        <v>2</v>
      </c>
      <c r="Y328" s="50">
        <f>E344/B344</f>
        <v>0.26140638210755252</v>
      </c>
      <c r="Z328" s="2">
        <f>Y328/Z327</f>
        <v>0.37343768872507505</v>
      </c>
      <c r="AA328" s="47" t="str">
        <f t="shared" si="199"/>
        <v>20-24</v>
      </c>
      <c r="AB328" s="45">
        <f t="shared" si="199"/>
        <v>276991</v>
      </c>
      <c r="AC328" s="45">
        <f t="shared" si="199"/>
        <v>159502</v>
      </c>
      <c r="AD328" s="45">
        <f t="shared" si="200"/>
        <v>26876</v>
      </c>
      <c r="AE328" s="45">
        <f t="shared" si="207"/>
        <v>132626</v>
      </c>
      <c r="AF328" s="1">
        <f t="shared" si="201"/>
        <v>1551</v>
      </c>
      <c r="AG328" s="1">
        <f t="shared" si="201"/>
        <v>4272</v>
      </c>
    </row>
    <row r="329" spans="1:33" ht="15" thickBot="1" x14ac:dyDescent="0.4">
      <c r="A329" s="54" t="str">
        <f t="shared" si="208"/>
        <v>25-29</v>
      </c>
      <c r="B329" s="55">
        <f t="shared" si="208"/>
        <v>310735</v>
      </c>
      <c r="C329" s="55">
        <f t="shared" si="198"/>
        <v>174640</v>
      </c>
      <c r="D329" s="55">
        <f t="shared" si="198"/>
        <v>56.2</v>
      </c>
      <c r="E329" s="55">
        <f t="shared" si="198"/>
        <v>32410</v>
      </c>
      <c r="F329" s="55">
        <f t="shared" si="198"/>
        <v>10.4</v>
      </c>
      <c r="G329" s="55">
        <f t="shared" si="198"/>
        <v>207050</v>
      </c>
      <c r="I329" s="75" t="s">
        <v>311</v>
      </c>
      <c r="J329" s="22">
        <v>310735</v>
      </c>
      <c r="K329" s="22">
        <v>176424</v>
      </c>
      <c r="L329" s="75">
        <v>56.8</v>
      </c>
      <c r="M329" s="22">
        <v>37581</v>
      </c>
      <c r="N329" s="75">
        <v>12.1</v>
      </c>
      <c r="O329" s="22">
        <v>214005</v>
      </c>
      <c r="Q329" s="54" t="str">
        <f t="shared" si="202"/>
        <v>25-29</v>
      </c>
      <c r="R329" s="55">
        <f t="shared" si="203"/>
        <v>1784</v>
      </c>
      <c r="S329" s="55">
        <f t="shared" si="204"/>
        <v>5171</v>
      </c>
      <c r="T329" s="55">
        <f t="shared" si="205"/>
        <v>6955</v>
      </c>
      <c r="U329" s="58">
        <f t="shared" si="206"/>
        <v>0.16150642766612347</v>
      </c>
      <c r="V329" s="55">
        <f t="shared" si="211"/>
        <v>892</v>
      </c>
      <c r="W329" s="55">
        <f t="shared" si="210"/>
        <v>2585.5</v>
      </c>
      <c r="X329" s="35">
        <f t="shared" si="212"/>
        <v>2</v>
      </c>
      <c r="Y329" s="49" t="s">
        <v>363</v>
      </c>
      <c r="AA329" s="47" t="str">
        <f t="shared" si="199"/>
        <v>25-29</v>
      </c>
      <c r="AB329" s="45">
        <f t="shared" si="199"/>
        <v>310735</v>
      </c>
      <c r="AC329" s="45">
        <f t="shared" si="199"/>
        <v>176424</v>
      </c>
      <c r="AD329" s="45">
        <f t="shared" si="200"/>
        <v>37581</v>
      </c>
      <c r="AE329" s="45">
        <f t="shared" si="207"/>
        <v>138843</v>
      </c>
      <c r="AF329" s="1">
        <f t="shared" si="201"/>
        <v>1784</v>
      </c>
      <c r="AG329" s="1">
        <f t="shared" si="201"/>
        <v>5171</v>
      </c>
    </row>
    <row r="330" spans="1:33" ht="15" thickBot="1" x14ac:dyDescent="0.4">
      <c r="A330" s="54" t="str">
        <f t="shared" si="208"/>
        <v>30-34</v>
      </c>
      <c r="B330" s="55">
        <f t="shared" si="208"/>
        <v>356322</v>
      </c>
      <c r="C330" s="55">
        <f t="shared" si="198"/>
        <v>209528</v>
      </c>
      <c r="D330" s="55">
        <f t="shared" si="198"/>
        <v>58.8</v>
      </c>
      <c r="E330" s="55">
        <f t="shared" si="198"/>
        <v>43321</v>
      </c>
      <c r="F330" s="55">
        <f t="shared" si="198"/>
        <v>12.2</v>
      </c>
      <c r="G330" s="55">
        <f t="shared" si="198"/>
        <v>252849</v>
      </c>
      <c r="I330" s="76" t="s">
        <v>312</v>
      </c>
      <c r="J330" s="24">
        <v>356322</v>
      </c>
      <c r="K330" s="24">
        <v>211348</v>
      </c>
      <c r="L330" s="76">
        <v>59.3</v>
      </c>
      <c r="M330" s="24">
        <v>50343</v>
      </c>
      <c r="N330" s="76">
        <v>14.1</v>
      </c>
      <c r="O330" s="24">
        <v>261691</v>
      </c>
      <c r="Q330" s="57" t="str">
        <f t="shared" si="202"/>
        <v>30-34</v>
      </c>
      <c r="R330" s="56">
        <f t="shared" si="203"/>
        <v>1820</v>
      </c>
      <c r="S330" s="56">
        <f t="shared" si="204"/>
        <v>7022</v>
      </c>
      <c r="T330" s="56">
        <f t="shared" si="205"/>
        <v>8842</v>
      </c>
      <c r="U330" s="62">
        <f t="shared" si="206"/>
        <v>0.16476552598225602</v>
      </c>
      <c r="V330" s="55">
        <f t="shared" si="211"/>
        <v>910</v>
      </c>
      <c r="W330" s="55">
        <f t="shared" si="210"/>
        <v>3511</v>
      </c>
      <c r="X330" s="35">
        <f t="shared" si="212"/>
        <v>2</v>
      </c>
      <c r="Y330" s="51" t="s">
        <v>366</v>
      </c>
      <c r="Z330" s="2">
        <v>0.7</v>
      </c>
      <c r="AA330" s="47" t="str">
        <f t="shared" si="199"/>
        <v>30-34</v>
      </c>
      <c r="AB330" s="45">
        <f t="shared" si="199"/>
        <v>356322</v>
      </c>
      <c r="AC330" s="45">
        <f t="shared" si="199"/>
        <v>211348</v>
      </c>
      <c r="AD330" s="45">
        <f t="shared" si="200"/>
        <v>50343</v>
      </c>
      <c r="AE330" s="45">
        <f t="shared" si="207"/>
        <v>161005</v>
      </c>
      <c r="AF330" s="1">
        <f t="shared" si="201"/>
        <v>1820</v>
      </c>
      <c r="AG330" s="1">
        <f t="shared" si="201"/>
        <v>7022</v>
      </c>
    </row>
    <row r="331" spans="1:33" ht="15" thickBot="1" x14ac:dyDescent="0.4">
      <c r="A331" s="54" t="str">
        <f t="shared" si="208"/>
        <v>35-39</v>
      </c>
      <c r="B331" s="55">
        <f t="shared" si="208"/>
        <v>366699</v>
      </c>
      <c r="C331" s="55">
        <f t="shared" si="198"/>
        <v>227887</v>
      </c>
      <c r="D331" s="55">
        <f t="shared" si="198"/>
        <v>62.1</v>
      </c>
      <c r="E331" s="55">
        <f t="shared" si="198"/>
        <v>50228</v>
      </c>
      <c r="F331" s="55">
        <f t="shared" si="198"/>
        <v>13.7</v>
      </c>
      <c r="G331" s="55">
        <f t="shared" si="198"/>
        <v>278115</v>
      </c>
      <c r="I331" s="75" t="s">
        <v>313</v>
      </c>
      <c r="J331" s="22">
        <v>366699</v>
      </c>
      <c r="K331" s="22">
        <v>229779</v>
      </c>
      <c r="L331" s="75">
        <v>62.7</v>
      </c>
      <c r="M331" s="22">
        <v>58487</v>
      </c>
      <c r="N331" s="75">
        <v>15.9</v>
      </c>
      <c r="O331" s="22">
        <v>288266</v>
      </c>
      <c r="Q331" s="54" t="str">
        <f t="shared" si="202"/>
        <v>35-39</v>
      </c>
      <c r="R331" s="55">
        <f t="shared" si="203"/>
        <v>1892</v>
      </c>
      <c r="S331" s="55">
        <f t="shared" si="204"/>
        <v>8259</v>
      </c>
      <c r="T331" s="55">
        <f t="shared" si="205"/>
        <v>10151</v>
      </c>
      <c r="U331" s="58">
        <f t="shared" si="206"/>
        <v>0.1712837226145211</v>
      </c>
      <c r="V331" s="55">
        <f t="shared" si="211"/>
        <v>946</v>
      </c>
      <c r="W331" s="55">
        <f t="shared" si="210"/>
        <v>4129.5</v>
      </c>
      <c r="X331" s="35">
        <f t="shared" si="212"/>
        <v>2</v>
      </c>
      <c r="Y331" s="50">
        <f>C345/B345</f>
        <v>0.60416831094960133</v>
      </c>
      <c r="Z331" s="2">
        <f>Y331/Z330</f>
        <v>0.86309758707085904</v>
      </c>
      <c r="AA331" s="47" t="str">
        <f t="shared" si="199"/>
        <v>35-39</v>
      </c>
      <c r="AB331" s="45">
        <f t="shared" si="199"/>
        <v>366699</v>
      </c>
      <c r="AC331" s="45">
        <f t="shared" si="199"/>
        <v>229779</v>
      </c>
      <c r="AD331" s="45">
        <f t="shared" si="200"/>
        <v>58487</v>
      </c>
      <c r="AE331" s="45">
        <f t="shared" si="207"/>
        <v>171292</v>
      </c>
      <c r="AF331" s="1">
        <f t="shared" si="201"/>
        <v>1892</v>
      </c>
      <c r="AG331" s="1">
        <f t="shared" si="201"/>
        <v>8259</v>
      </c>
    </row>
    <row r="332" spans="1:33" ht="15" thickBot="1" x14ac:dyDescent="0.4">
      <c r="A332" s="54" t="str">
        <f t="shared" si="208"/>
        <v>40-44</v>
      </c>
      <c r="B332" s="55">
        <f t="shared" si="208"/>
        <v>325544</v>
      </c>
      <c r="C332" s="55">
        <f t="shared" si="198"/>
        <v>216518</v>
      </c>
      <c r="D332" s="55">
        <f t="shared" si="198"/>
        <v>66.5</v>
      </c>
      <c r="E332" s="55">
        <f t="shared" si="198"/>
        <v>58383</v>
      </c>
      <c r="F332" s="55">
        <f t="shared" si="198"/>
        <v>17.899999999999999</v>
      </c>
      <c r="G332" s="55">
        <f t="shared" si="198"/>
        <v>274901</v>
      </c>
      <c r="I332" s="76" t="s">
        <v>314</v>
      </c>
      <c r="J332" s="24">
        <v>325544</v>
      </c>
      <c r="K332" s="24">
        <v>218038</v>
      </c>
      <c r="L332" s="76">
        <v>67</v>
      </c>
      <c r="M332" s="24">
        <v>71016</v>
      </c>
      <c r="N332" s="76">
        <v>21.8</v>
      </c>
      <c r="O332" s="24">
        <v>289054</v>
      </c>
      <c r="Q332" s="57" t="str">
        <f t="shared" si="202"/>
        <v>40-44</v>
      </c>
      <c r="R332" s="56">
        <f t="shared" si="203"/>
        <v>1520</v>
      </c>
      <c r="S332" s="56">
        <f t="shared" si="204"/>
        <v>12633</v>
      </c>
      <c r="T332" s="56">
        <f t="shared" si="205"/>
        <v>14153</v>
      </c>
      <c r="U332" s="62">
        <f t="shared" si="206"/>
        <v>0.13760637334781822</v>
      </c>
      <c r="V332" s="55">
        <f t="shared" si="211"/>
        <v>760</v>
      </c>
      <c r="W332" s="55">
        <f t="shared" si="210"/>
        <v>6316.5</v>
      </c>
      <c r="X332" s="35">
        <f t="shared" si="212"/>
        <v>2</v>
      </c>
      <c r="Y332" s="52" t="s">
        <v>367</v>
      </c>
      <c r="Z332" s="2">
        <v>0.7</v>
      </c>
      <c r="AA332" s="47" t="str">
        <f t="shared" si="199"/>
        <v>40-44</v>
      </c>
      <c r="AB332" s="45">
        <f t="shared" si="199"/>
        <v>325544</v>
      </c>
      <c r="AC332" s="45">
        <f t="shared" si="199"/>
        <v>218038</v>
      </c>
      <c r="AD332" s="45">
        <f t="shared" si="200"/>
        <v>71016</v>
      </c>
      <c r="AE332" s="45">
        <f t="shared" si="207"/>
        <v>147022</v>
      </c>
      <c r="AF332" s="1">
        <f t="shared" si="201"/>
        <v>1520</v>
      </c>
      <c r="AG332" s="1">
        <f t="shared" si="201"/>
        <v>12633</v>
      </c>
    </row>
    <row r="333" spans="1:33" ht="15" thickBot="1" x14ac:dyDescent="0.4">
      <c r="A333" s="54" t="str">
        <f t="shared" si="208"/>
        <v>45-49</v>
      </c>
      <c r="B333" s="55">
        <f t="shared" si="208"/>
        <v>291312</v>
      </c>
      <c r="C333" s="55">
        <f t="shared" si="198"/>
        <v>203783</v>
      </c>
      <c r="D333" s="55">
        <f t="shared" si="198"/>
        <v>70</v>
      </c>
      <c r="E333" s="55">
        <f t="shared" si="198"/>
        <v>58177</v>
      </c>
      <c r="F333" s="55">
        <f t="shared" si="198"/>
        <v>20</v>
      </c>
      <c r="G333" s="55">
        <f t="shared" si="198"/>
        <v>261960</v>
      </c>
      <c r="I333" s="75" t="s">
        <v>315</v>
      </c>
      <c r="J333" s="22">
        <v>291312</v>
      </c>
      <c r="K333" s="22">
        <v>204983</v>
      </c>
      <c r="L333" s="75">
        <v>70.400000000000006</v>
      </c>
      <c r="M333" s="22">
        <v>70534</v>
      </c>
      <c r="N333" s="75">
        <v>24.2</v>
      </c>
      <c r="O333" s="22">
        <v>275517</v>
      </c>
      <c r="Q333" s="54" t="str">
        <f t="shared" si="202"/>
        <v>45-49</v>
      </c>
      <c r="R333" s="55">
        <f t="shared" si="203"/>
        <v>1200</v>
      </c>
      <c r="S333" s="55">
        <f t="shared" si="204"/>
        <v>12357</v>
      </c>
      <c r="T333" s="55">
        <f t="shared" si="205"/>
        <v>13557</v>
      </c>
      <c r="U333" s="58">
        <f t="shared" si="206"/>
        <v>0.10863661053775123</v>
      </c>
      <c r="V333" s="55">
        <f t="shared" si="211"/>
        <v>600</v>
      </c>
      <c r="W333" s="55">
        <f t="shared" si="210"/>
        <v>6178.5</v>
      </c>
      <c r="X333" s="35">
        <f t="shared" si="212"/>
        <v>2</v>
      </c>
      <c r="Y333" s="50">
        <f>E345/B345</f>
        <v>0.22234534713347492</v>
      </c>
      <c r="Z333" s="2">
        <f>Y333/Z332</f>
        <v>0.3176362101906785</v>
      </c>
      <c r="AA333" s="47" t="str">
        <f t="shared" si="199"/>
        <v>45-49</v>
      </c>
      <c r="AB333" s="45">
        <f t="shared" si="199"/>
        <v>291312</v>
      </c>
      <c r="AC333" s="45">
        <f t="shared" si="199"/>
        <v>204983</v>
      </c>
      <c r="AD333" s="45">
        <f t="shared" si="200"/>
        <v>70534</v>
      </c>
      <c r="AE333" s="45">
        <f t="shared" si="207"/>
        <v>134449</v>
      </c>
      <c r="AF333" s="1">
        <f t="shared" si="201"/>
        <v>1200</v>
      </c>
      <c r="AG333" s="1">
        <f t="shared" si="201"/>
        <v>12357</v>
      </c>
    </row>
    <row r="334" spans="1:33" ht="15" thickBot="1" x14ac:dyDescent="0.4">
      <c r="A334" s="54" t="str">
        <f t="shared" si="208"/>
        <v>50-54</v>
      </c>
      <c r="B334" s="55">
        <f t="shared" si="208"/>
        <v>262948</v>
      </c>
      <c r="C334" s="55">
        <f t="shared" si="198"/>
        <v>197968</v>
      </c>
      <c r="D334" s="55">
        <f t="shared" si="198"/>
        <v>75.3</v>
      </c>
      <c r="E334" s="55">
        <f t="shared" si="198"/>
        <v>61638</v>
      </c>
      <c r="F334" s="55">
        <f t="shared" si="198"/>
        <v>23.4</v>
      </c>
      <c r="G334" s="55">
        <f t="shared" si="198"/>
        <v>259606</v>
      </c>
      <c r="I334" s="76" t="s">
        <v>316</v>
      </c>
      <c r="J334" s="24">
        <v>262948</v>
      </c>
      <c r="K334" s="24">
        <v>199043</v>
      </c>
      <c r="L334" s="76">
        <v>75.7</v>
      </c>
      <c r="M334" s="24">
        <v>73894</v>
      </c>
      <c r="N334" s="76">
        <v>28.1</v>
      </c>
      <c r="O334" s="24">
        <v>272937</v>
      </c>
      <c r="Q334" s="57" t="str">
        <f t="shared" si="202"/>
        <v>50-54</v>
      </c>
      <c r="R334" s="56">
        <f t="shared" si="203"/>
        <v>1075</v>
      </c>
      <c r="S334" s="56">
        <f t="shared" si="204"/>
        <v>12256</v>
      </c>
      <c r="T334" s="56">
        <f t="shared" si="205"/>
        <v>13331</v>
      </c>
      <c r="U334" s="62">
        <f t="shared" si="206"/>
        <v>9.7320296940068801E-2</v>
      </c>
      <c r="V334" s="55">
        <f t="shared" si="211"/>
        <v>537.5</v>
      </c>
      <c r="W334" s="55">
        <f t="shared" si="210"/>
        <v>6128</v>
      </c>
      <c r="X334" s="35">
        <f t="shared" si="212"/>
        <v>2</v>
      </c>
      <c r="Z334" s="36"/>
      <c r="AA334" s="47" t="str">
        <f t="shared" si="199"/>
        <v>50-54</v>
      </c>
      <c r="AB334" s="45">
        <f t="shared" si="199"/>
        <v>262948</v>
      </c>
      <c r="AC334" s="45">
        <f t="shared" si="199"/>
        <v>199043</v>
      </c>
      <c r="AD334" s="45">
        <f t="shared" si="200"/>
        <v>73894</v>
      </c>
      <c r="AE334" s="45">
        <f t="shared" si="207"/>
        <v>125149</v>
      </c>
      <c r="AF334" s="1">
        <f t="shared" si="201"/>
        <v>1075</v>
      </c>
      <c r="AG334" s="1">
        <f t="shared" si="201"/>
        <v>12256</v>
      </c>
    </row>
    <row r="335" spans="1:33" ht="15" thickBot="1" x14ac:dyDescent="0.4">
      <c r="A335" s="54" t="str">
        <f t="shared" si="208"/>
        <v>55-59</v>
      </c>
      <c r="B335" s="55">
        <f t="shared" si="208"/>
        <v>285387</v>
      </c>
      <c r="C335" s="55">
        <f t="shared" si="198"/>
        <v>215354</v>
      </c>
      <c r="D335" s="55">
        <f t="shared" si="198"/>
        <v>75.5</v>
      </c>
      <c r="E335" s="55">
        <f t="shared" si="198"/>
        <v>82005</v>
      </c>
      <c r="F335" s="55">
        <f t="shared" si="198"/>
        <v>28.7</v>
      </c>
      <c r="G335" s="55">
        <f t="shared" si="198"/>
        <v>297359</v>
      </c>
      <c r="I335" s="75" t="s">
        <v>317</v>
      </c>
      <c r="J335" s="22">
        <v>285387</v>
      </c>
      <c r="K335" s="22">
        <v>216311</v>
      </c>
      <c r="L335" s="75">
        <v>75.8</v>
      </c>
      <c r="M335" s="22">
        <v>95371</v>
      </c>
      <c r="N335" s="75">
        <v>33.4</v>
      </c>
      <c r="O335" s="22">
        <v>311682</v>
      </c>
      <c r="Q335" s="54" t="str">
        <f t="shared" si="202"/>
        <v>55-59</v>
      </c>
      <c r="R335" s="55">
        <f t="shared" si="203"/>
        <v>957</v>
      </c>
      <c r="S335" s="55">
        <f t="shared" si="204"/>
        <v>13366</v>
      </c>
      <c r="T335" s="55">
        <f t="shared" si="205"/>
        <v>14323</v>
      </c>
      <c r="U335" s="58">
        <f t="shared" si="206"/>
        <v>8.6637696903856601E-2</v>
      </c>
      <c r="V335" s="55">
        <f t="shared" si="211"/>
        <v>478.5</v>
      </c>
      <c r="W335" s="55">
        <f t="shared" si="210"/>
        <v>6683</v>
      </c>
      <c r="X335" s="35">
        <f t="shared" si="212"/>
        <v>2</v>
      </c>
      <c r="Y335" s="65">
        <f>I323</f>
        <v>44366</v>
      </c>
      <c r="Z335" s="36"/>
      <c r="AA335" s="47" t="str">
        <f t="shared" si="199"/>
        <v>55-59</v>
      </c>
      <c r="AB335" s="45">
        <f t="shared" si="199"/>
        <v>285387</v>
      </c>
      <c r="AC335" s="45">
        <f t="shared" si="199"/>
        <v>216311</v>
      </c>
      <c r="AD335" s="45">
        <f t="shared" si="200"/>
        <v>95371</v>
      </c>
      <c r="AE335" s="45">
        <f t="shared" si="207"/>
        <v>120940</v>
      </c>
      <c r="AF335" s="1">
        <f t="shared" si="201"/>
        <v>957</v>
      </c>
      <c r="AG335" s="1">
        <f t="shared" si="201"/>
        <v>13366</v>
      </c>
    </row>
    <row r="336" spans="1:33" ht="15" thickBot="1" x14ac:dyDescent="0.4">
      <c r="A336" s="54" t="str">
        <f t="shared" si="208"/>
        <v>60-64</v>
      </c>
      <c r="B336" s="55">
        <f t="shared" si="208"/>
        <v>271707</v>
      </c>
      <c r="C336" s="55">
        <f t="shared" si="198"/>
        <v>216982</v>
      </c>
      <c r="D336" s="55">
        <f t="shared" si="198"/>
        <v>79.900000000000006</v>
      </c>
      <c r="E336" s="55">
        <f t="shared" si="198"/>
        <v>115091</v>
      </c>
      <c r="F336" s="55">
        <f t="shared" si="198"/>
        <v>42.4</v>
      </c>
      <c r="G336" s="55">
        <f t="shared" si="198"/>
        <v>332073</v>
      </c>
      <c r="I336" s="76" t="s">
        <v>318</v>
      </c>
      <c r="J336" s="24">
        <v>271707</v>
      </c>
      <c r="K336" s="24">
        <v>217724</v>
      </c>
      <c r="L336" s="76">
        <v>80.099999999999994</v>
      </c>
      <c r="M336" s="24">
        <v>125154</v>
      </c>
      <c r="N336" s="76">
        <v>46.1</v>
      </c>
      <c r="O336" s="24">
        <v>342878</v>
      </c>
      <c r="Q336" s="57" t="str">
        <f t="shared" si="202"/>
        <v>60-64</v>
      </c>
      <c r="R336" s="56">
        <f t="shared" si="203"/>
        <v>742</v>
      </c>
      <c r="S336" s="56">
        <f t="shared" si="204"/>
        <v>10063</v>
      </c>
      <c r="T336" s="56">
        <f t="shared" si="205"/>
        <v>10805</v>
      </c>
      <c r="U336" s="62">
        <f t="shared" si="206"/>
        <v>6.7173637515842835E-2</v>
      </c>
      <c r="V336" s="55">
        <f t="shared" si="211"/>
        <v>371</v>
      </c>
      <c r="W336" s="55">
        <f t="shared" si="210"/>
        <v>5031.5</v>
      </c>
      <c r="X336" s="35">
        <f t="shared" si="212"/>
        <v>2</v>
      </c>
      <c r="Y336" s="49" t="s">
        <v>365</v>
      </c>
      <c r="AA336" s="47" t="str">
        <f t="shared" si="199"/>
        <v>60-64</v>
      </c>
      <c r="AB336" s="45">
        <f t="shared" si="199"/>
        <v>271707</v>
      </c>
      <c r="AC336" s="45">
        <f t="shared" si="199"/>
        <v>217724</v>
      </c>
      <c r="AD336" s="45">
        <f t="shared" si="200"/>
        <v>125154</v>
      </c>
      <c r="AE336" s="45">
        <f t="shared" si="207"/>
        <v>92570</v>
      </c>
      <c r="AF336" s="1">
        <f t="shared" si="201"/>
        <v>742</v>
      </c>
      <c r="AG336" s="1">
        <f t="shared" si="201"/>
        <v>10063</v>
      </c>
    </row>
    <row r="337" spans="1:33" ht="15" thickBot="1" x14ac:dyDescent="0.4">
      <c r="A337" s="54" t="str">
        <f t="shared" si="208"/>
        <v>65-69</v>
      </c>
      <c r="B337" s="55">
        <f t="shared" si="208"/>
        <v>217596</v>
      </c>
      <c r="C337" s="55">
        <f t="shared" si="198"/>
        <v>184044</v>
      </c>
      <c r="D337" s="55">
        <f t="shared" si="198"/>
        <v>84.6</v>
      </c>
      <c r="E337" s="55">
        <f t="shared" si="198"/>
        <v>122747</v>
      </c>
      <c r="F337" s="55">
        <f t="shared" si="198"/>
        <v>56.4</v>
      </c>
      <c r="G337" s="55">
        <f t="shared" si="198"/>
        <v>306791</v>
      </c>
      <c r="I337" s="75" t="s">
        <v>319</v>
      </c>
      <c r="J337" s="22">
        <v>217596</v>
      </c>
      <c r="K337" s="22">
        <v>184447</v>
      </c>
      <c r="L337" s="75">
        <v>84.8</v>
      </c>
      <c r="M337" s="22">
        <v>130720</v>
      </c>
      <c r="N337" s="75">
        <v>60.1</v>
      </c>
      <c r="O337" s="22">
        <v>315167</v>
      </c>
      <c r="Q337" s="54" t="str">
        <f t="shared" si="202"/>
        <v>65-69</v>
      </c>
      <c r="R337" s="55">
        <f t="shared" si="203"/>
        <v>403</v>
      </c>
      <c r="S337" s="55">
        <f t="shared" si="204"/>
        <v>7973</v>
      </c>
      <c r="T337" s="55">
        <f t="shared" si="205"/>
        <v>8376</v>
      </c>
      <c r="U337" s="58">
        <f t="shared" si="206"/>
        <v>3.6483795038928117E-2</v>
      </c>
      <c r="V337" s="55">
        <f t="shared" si="211"/>
        <v>201.5</v>
      </c>
      <c r="W337" s="55">
        <f t="shared" si="210"/>
        <v>3986.5</v>
      </c>
      <c r="X337" s="35">
        <f t="shared" si="212"/>
        <v>2</v>
      </c>
      <c r="Y337" s="51" t="s">
        <v>366</v>
      </c>
      <c r="Z337" s="2">
        <v>0.7</v>
      </c>
      <c r="AA337" s="47" t="str">
        <f t="shared" si="199"/>
        <v>65-69</v>
      </c>
      <c r="AB337" s="45">
        <f t="shared" si="199"/>
        <v>217596</v>
      </c>
      <c r="AC337" s="45">
        <f t="shared" si="199"/>
        <v>184447</v>
      </c>
      <c r="AD337" s="45">
        <f t="shared" si="200"/>
        <v>130720</v>
      </c>
      <c r="AE337" s="45">
        <f t="shared" si="207"/>
        <v>53727</v>
      </c>
      <c r="AF337" s="1">
        <f t="shared" si="201"/>
        <v>403</v>
      </c>
      <c r="AG337" s="1">
        <f t="shared" si="201"/>
        <v>7973</v>
      </c>
    </row>
    <row r="338" spans="1:33" ht="15" thickBot="1" x14ac:dyDescent="0.4">
      <c r="A338" s="54" t="str">
        <f t="shared" si="208"/>
        <v>70-74</v>
      </c>
      <c r="B338" s="55">
        <f t="shared" si="208"/>
        <v>166506</v>
      </c>
      <c r="C338" s="55">
        <f t="shared" si="198"/>
        <v>142090</v>
      </c>
      <c r="D338" s="55">
        <f t="shared" si="198"/>
        <v>85.3</v>
      </c>
      <c r="E338" s="55">
        <f t="shared" si="198"/>
        <v>109584</v>
      </c>
      <c r="F338" s="55">
        <f t="shared" si="198"/>
        <v>65.8</v>
      </c>
      <c r="G338" s="55">
        <f t="shared" si="198"/>
        <v>251674</v>
      </c>
      <c r="I338" s="76" t="s">
        <v>320</v>
      </c>
      <c r="J338" s="24">
        <v>166506</v>
      </c>
      <c r="K338" s="24">
        <v>142373</v>
      </c>
      <c r="L338" s="76">
        <v>85.5</v>
      </c>
      <c r="M338" s="24">
        <v>114029</v>
      </c>
      <c r="N338" s="76">
        <v>68.5</v>
      </c>
      <c r="O338" s="24">
        <v>256402</v>
      </c>
      <c r="Q338" s="57" t="str">
        <f t="shared" si="202"/>
        <v>70-74</v>
      </c>
      <c r="R338" s="56">
        <f t="shared" si="203"/>
        <v>283</v>
      </c>
      <c r="S338" s="56">
        <f t="shared" si="204"/>
        <v>4445</v>
      </c>
      <c r="T338" s="56">
        <f t="shared" si="205"/>
        <v>4728</v>
      </c>
      <c r="U338" s="62">
        <f t="shared" si="206"/>
        <v>2.5620133985152997E-2</v>
      </c>
      <c r="V338" s="55">
        <f t="shared" si="211"/>
        <v>141.5</v>
      </c>
      <c r="W338" s="55">
        <f t="shared" si="210"/>
        <v>2222.5</v>
      </c>
      <c r="X338" s="35">
        <f t="shared" si="212"/>
        <v>2</v>
      </c>
      <c r="Y338" s="50">
        <f>K344/J344</f>
        <v>0.71465167475818503</v>
      </c>
      <c r="Z338" s="2">
        <f>Y338/Z337</f>
        <v>1.0209309639402644</v>
      </c>
      <c r="AA338" s="48" t="str">
        <f t="shared" si="199"/>
        <v>70-74</v>
      </c>
      <c r="AB338" s="45">
        <f t="shared" si="199"/>
        <v>166506</v>
      </c>
      <c r="AC338" s="45">
        <f t="shared" si="199"/>
        <v>142373</v>
      </c>
      <c r="AD338" s="45">
        <f t="shared" si="200"/>
        <v>114029</v>
      </c>
      <c r="AE338" s="46">
        <f t="shared" si="207"/>
        <v>28344</v>
      </c>
      <c r="AF338" s="1">
        <f t="shared" si="201"/>
        <v>283</v>
      </c>
      <c r="AG338" s="1">
        <f t="shared" si="201"/>
        <v>4445</v>
      </c>
    </row>
    <row r="339" spans="1:33" ht="15" thickBot="1" x14ac:dyDescent="0.4">
      <c r="A339" s="54" t="str">
        <f t="shared" si="208"/>
        <v>75-79</v>
      </c>
      <c r="B339" s="55">
        <f t="shared" si="208"/>
        <v>107003</v>
      </c>
      <c r="C339" s="55">
        <f t="shared" si="198"/>
        <v>92245</v>
      </c>
      <c r="D339" s="55">
        <f t="shared" si="198"/>
        <v>86.2</v>
      </c>
      <c r="E339" s="55">
        <f t="shared" si="198"/>
        <v>82951</v>
      </c>
      <c r="F339" s="55">
        <f t="shared" si="198"/>
        <v>77.5</v>
      </c>
      <c r="G339" s="55">
        <f t="shared" si="198"/>
        <v>175196</v>
      </c>
      <c r="I339" s="75" t="s">
        <v>321</v>
      </c>
      <c r="J339" s="22">
        <v>107003</v>
      </c>
      <c r="K339" s="22">
        <v>92363</v>
      </c>
      <c r="L339" s="75">
        <v>86.3</v>
      </c>
      <c r="M339" s="22">
        <v>83667</v>
      </c>
      <c r="N339" s="75">
        <v>78.2</v>
      </c>
      <c r="O339" s="22">
        <v>176030</v>
      </c>
      <c r="Q339" s="54" t="str">
        <f t="shared" si="202"/>
        <v>75-79</v>
      </c>
      <c r="R339" s="55">
        <f t="shared" si="203"/>
        <v>118</v>
      </c>
      <c r="S339" s="55">
        <f t="shared" si="204"/>
        <v>716</v>
      </c>
      <c r="T339" s="55">
        <f t="shared" si="205"/>
        <v>834</v>
      </c>
      <c r="U339" s="58">
        <f t="shared" si="206"/>
        <v>1.0682600036212204E-2</v>
      </c>
      <c r="V339" s="55">
        <f t="shared" si="211"/>
        <v>59</v>
      </c>
      <c r="W339" s="55">
        <f t="shared" si="210"/>
        <v>358</v>
      </c>
      <c r="X339" s="35">
        <f t="shared" si="212"/>
        <v>2</v>
      </c>
      <c r="Y339" s="51" t="s">
        <v>367</v>
      </c>
      <c r="Z339" s="2">
        <v>0.7</v>
      </c>
      <c r="AA339" s="48" t="str">
        <f t="shared" si="199"/>
        <v>75-79</v>
      </c>
      <c r="AB339" s="45">
        <f t="shared" si="199"/>
        <v>107003</v>
      </c>
      <c r="AC339" s="45">
        <f t="shared" si="199"/>
        <v>92363</v>
      </c>
      <c r="AD339" s="45">
        <f t="shared" si="200"/>
        <v>83667</v>
      </c>
      <c r="AE339" s="46">
        <f t="shared" si="207"/>
        <v>8696</v>
      </c>
      <c r="AF339" s="1">
        <f t="shared" si="201"/>
        <v>118</v>
      </c>
      <c r="AG339" s="1">
        <f t="shared" si="201"/>
        <v>716</v>
      </c>
    </row>
    <row r="340" spans="1:33" ht="15" thickBot="1" x14ac:dyDescent="0.4">
      <c r="A340" s="54" t="str">
        <f t="shared" si="208"/>
        <v>80-84</v>
      </c>
      <c r="B340" s="55">
        <f t="shared" si="208"/>
        <v>69877</v>
      </c>
      <c r="C340" s="55">
        <f t="shared" si="208"/>
        <v>61322</v>
      </c>
      <c r="D340" s="55">
        <f t="shared" si="208"/>
        <v>87.8</v>
      </c>
      <c r="E340" s="55">
        <f t="shared" si="208"/>
        <v>55781</v>
      </c>
      <c r="F340" s="55">
        <f t="shared" si="208"/>
        <v>79.8</v>
      </c>
      <c r="G340" s="55">
        <f t="shared" si="208"/>
        <v>117103</v>
      </c>
      <c r="I340" s="76" t="s">
        <v>322</v>
      </c>
      <c r="J340" s="24">
        <v>69877</v>
      </c>
      <c r="K340" s="24">
        <v>61392</v>
      </c>
      <c r="L340" s="76">
        <v>87.9</v>
      </c>
      <c r="M340" s="24">
        <v>56265</v>
      </c>
      <c r="N340" s="76">
        <v>80.5</v>
      </c>
      <c r="O340" s="24">
        <v>117657</v>
      </c>
      <c r="Q340" s="57" t="str">
        <f t="shared" si="202"/>
        <v>80-84</v>
      </c>
      <c r="R340" s="56">
        <f t="shared" si="203"/>
        <v>70</v>
      </c>
      <c r="S340" s="56">
        <f t="shared" si="204"/>
        <v>484</v>
      </c>
      <c r="T340" s="56">
        <f t="shared" si="205"/>
        <v>554</v>
      </c>
      <c r="U340" s="62">
        <f t="shared" si="206"/>
        <v>6.3371356147021544E-3</v>
      </c>
      <c r="V340" s="55">
        <f t="shared" si="211"/>
        <v>35</v>
      </c>
      <c r="W340" s="55">
        <f t="shared" si="210"/>
        <v>242</v>
      </c>
      <c r="X340" s="35">
        <f t="shared" si="212"/>
        <v>2</v>
      </c>
      <c r="Y340" s="50">
        <f>M344/J344</f>
        <v>0.28921257916482768</v>
      </c>
      <c r="Z340" s="2">
        <f>Y340/Z339</f>
        <v>0.41316082737832527</v>
      </c>
      <c r="AA340" s="48" t="str">
        <f t="shared" si="199"/>
        <v>80-84</v>
      </c>
      <c r="AB340" s="45">
        <f t="shared" si="199"/>
        <v>69877</v>
      </c>
      <c r="AC340" s="45">
        <f t="shared" si="199"/>
        <v>61392</v>
      </c>
      <c r="AD340" s="45">
        <f t="shared" si="200"/>
        <v>56265</v>
      </c>
      <c r="AE340" s="46">
        <f t="shared" si="207"/>
        <v>5127</v>
      </c>
      <c r="AF340" s="1">
        <f t="shared" si="201"/>
        <v>70</v>
      </c>
      <c r="AG340" s="1">
        <f t="shared" si="201"/>
        <v>484</v>
      </c>
    </row>
    <row r="341" spans="1:33" ht="15" thickBot="1" x14ac:dyDescent="0.4">
      <c r="A341" s="54" t="str">
        <f t="shared" si="208"/>
        <v>85-89</v>
      </c>
      <c r="B341" s="55">
        <f t="shared" si="208"/>
        <v>44852</v>
      </c>
      <c r="C341" s="55">
        <f t="shared" si="208"/>
        <v>39229</v>
      </c>
      <c r="D341" s="55">
        <f t="shared" si="208"/>
        <v>87.5</v>
      </c>
      <c r="E341" s="55">
        <f t="shared" si="208"/>
        <v>36140</v>
      </c>
      <c r="F341" s="55">
        <f t="shared" si="208"/>
        <v>80.599999999999994</v>
      </c>
      <c r="G341" s="55">
        <f t="shared" si="208"/>
        <v>75369</v>
      </c>
      <c r="I341" s="75" t="s">
        <v>323</v>
      </c>
      <c r="J341" s="22">
        <v>44852</v>
      </c>
      <c r="K341" s="22">
        <v>39262</v>
      </c>
      <c r="L341" s="75">
        <v>87.5</v>
      </c>
      <c r="M341" s="22">
        <v>36392</v>
      </c>
      <c r="N341" s="75">
        <v>81.099999999999994</v>
      </c>
      <c r="O341" s="22">
        <v>75654</v>
      </c>
      <c r="Q341" s="54" t="str">
        <f t="shared" si="202"/>
        <v>85-89</v>
      </c>
      <c r="R341" s="55">
        <f t="shared" si="203"/>
        <v>33</v>
      </c>
      <c r="S341" s="55">
        <f t="shared" si="204"/>
        <v>252</v>
      </c>
      <c r="T341" s="55">
        <f t="shared" si="205"/>
        <v>285</v>
      </c>
      <c r="U341" s="58">
        <f t="shared" si="206"/>
        <v>2.9875067897881585E-3</v>
      </c>
      <c r="V341" s="55">
        <f t="shared" si="211"/>
        <v>16.5</v>
      </c>
      <c r="W341" s="55">
        <f t="shared" si="210"/>
        <v>126</v>
      </c>
      <c r="X341" s="35">
        <f t="shared" si="212"/>
        <v>2</v>
      </c>
      <c r="Y341" s="49" t="s">
        <v>362</v>
      </c>
      <c r="AA341" s="48" t="str">
        <f t="shared" si="199"/>
        <v>85-89</v>
      </c>
      <c r="AB341" s="45">
        <f t="shared" si="199"/>
        <v>44852</v>
      </c>
      <c r="AC341" s="45">
        <f t="shared" si="199"/>
        <v>39262</v>
      </c>
      <c r="AD341" s="45">
        <f t="shared" si="200"/>
        <v>36392</v>
      </c>
      <c r="AE341" s="46">
        <f t="shared" si="207"/>
        <v>2870</v>
      </c>
      <c r="AF341" s="1">
        <f t="shared" si="201"/>
        <v>33</v>
      </c>
      <c r="AG341" s="1">
        <f t="shared" si="201"/>
        <v>252</v>
      </c>
    </row>
    <row r="342" spans="1:33" ht="15" thickBot="1" x14ac:dyDescent="0.4">
      <c r="A342" s="54" t="str">
        <f t="shared" si="208"/>
        <v>90+</v>
      </c>
      <c r="B342" s="55">
        <f t="shared" si="208"/>
        <v>28637</v>
      </c>
      <c r="C342" s="55">
        <f t="shared" si="208"/>
        <v>25005</v>
      </c>
      <c r="D342" s="55">
        <f t="shared" si="208"/>
        <v>87.3</v>
      </c>
      <c r="E342" s="55">
        <f t="shared" si="208"/>
        <v>23395</v>
      </c>
      <c r="F342" s="55">
        <f t="shared" si="208"/>
        <v>81.7</v>
      </c>
      <c r="G342" s="55">
        <f t="shared" si="208"/>
        <v>48400</v>
      </c>
      <c r="I342" s="76" t="s">
        <v>324</v>
      </c>
      <c r="J342" s="24">
        <v>28637</v>
      </c>
      <c r="K342" s="24">
        <v>25018</v>
      </c>
      <c r="L342" s="76">
        <v>87.4</v>
      </c>
      <c r="M342" s="24">
        <v>23497</v>
      </c>
      <c r="N342" s="76">
        <v>82</v>
      </c>
      <c r="O342" s="24">
        <v>48515</v>
      </c>
      <c r="Q342" s="57" t="str">
        <f t="shared" si="202"/>
        <v>90+</v>
      </c>
      <c r="R342" s="56">
        <f t="shared" si="203"/>
        <v>13</v>
      </c>
      <c r="S342" s="56">
        <f t="shared" si="204"/>
        <v>102</v>
      </c>
      <c r="T342" s="56">
        <f t="shared" si="205"/>
        <v>115</v>
      </c>
      <c r="U342" s="62">
        <f t="shared" si="206"/>
        <v>1.1768966141589715E-3</v>
      </c>
      <c r="V342" s="55">
        <f t="shared" si="211"/>
        <v>6.5</v>
      </c>
      <c r="W342" s="55">
        <f t="shared" si="210"/>
        <v>51</v>
      </c>
      <c r="X342" s="35">
        <f t="shared" si="212"/>
        <v>2</v>
      </c>
      <c r="Y342" s="51" t="s">
        <v>366</v>
      </c>
      <c r="Z342" s="2">
        <v>0.7</v>
      </c>
      <c r="AA342" s="48" t="str">
        <f t="shared" si="199"/>
        <v>90+</v>
      </c>
      <c r="AB342" s="45">
        <f t="shared" si="199"/>
        <v>28637</v>
      </c>
      <c r="AC342" s="45">
        <f t="shared" si="199"/>
        <v>25018</v>
      </c>
      <c r="AD342" s="45">
        <f t="shared" si="200"/>
        <v>23497</v>
      </c>
      <c r="AE342" s="46">
        <f t="shared" si="207"/>
        <v>1521</v>
      </c>
      <c r="AF342" s="1">
        <f t="shared" si="201"/>
        <v>13</v>
      </c>
      <c r="AG342" s="1">
        <f t="shared" si="201"/>
        <v>102</v>
      </c>
    </row>
    <row r="343" spans="1:33" ht="15" thickBot="1" x14ac:dyDescent="0.4">
      <c r="A343" s="54" t="str">
        <f t="shared" si="208"/>
        <v>Unknown</v>
      </c>
      <c r="B343" s="55" t="str">
        <f t="shared" si="208"/>
        <v>NA</v>
      </c>
      <c r="C343" s="55">
        <f t="shared" si="208"/>
        <v>61284</v>
      </c>
      <c r="D343" s="55" t="str">
        <f t="shared" si="208"/>
        <v>NA</v>
      </c>
      <c r="E343" s="55">
        <f t="shared" si="208"/>
        <v>14601</v>
      </c>
      <c r="F343" s="55" t="str">
        <f t="shared" si="208"/>
        <v>NA</v>
      </c>
      <c r="G343" s="55">
        <f t="shared" si="208"/>
        <v>75885</v>
      </c>
      <c r="I343" s="75" t="s">
        <v>325</v>
      </c>
      <c r="J343" s="75" t="s">
        <v>326</v>
      </c>
      <c r="K343" s="22">
        <v>61494</v>
      </c>
      <c r="L343" s="75" t="s">
        <v>326</v>
      </c>
      <c r="M343" s="22">
        <v>14643</v>
      </c>
      <c r="N343" s="75" t="s">
        <v>326</v>
      </c>
      <c r="O343" s="22">
        <v>76137</v>
      </c>
      <c r="Q343" s="54" t="str">
        <f t="shared" si="202"/>
        <v>Unknown</v>
      </c>
      <c r="R343" s="54">
        <f t="shared" si="203"/>
        <v>210</v>
      </c>
      <c r="S343" s="54">
        <f t="shared" si="204"/>
        <v>42</v>
      </c>
      <c r="T343" s="54">
        <f t="shared" si="205"/>
        <v>252</v>
      </c>
      <c r="U343" s="58">
        <f t="shared" si="206"/>
        <v>1.9011406844106463E-2</v>
      </c>
      <c r="V343" s="55">
        <f t="shared" si="211"/>
        <v>105</v>
      </c>
      <c r="W343" s="55">
        <f t="shared" si="210"/>
        <v>21</v>
      </c>
      <c r="X343" s="35">
        <f t="shared" si="212"/>
        <v>2</v>
      </c>
      <c r="Y343" s="50">
        <f>K345/J345</f>
        <v>0.60786379208695296</v>
      </c>
      <c r="Z343" s="2">
        <f>Y343/Z342</f>
        <v>0.86837684583850427</v>
      </c>
      <c r="AA343" s="47" t="str">
        <f t="shared" si="199"/>
        <v>Unknown</v>
      </c>
      <c r="AB343" s="45" t="str">
        <f t="shared" si="199"/>
        <v>NA</v>
      </c>
      <c r="AC343" s="45">
        <f t="shared" si="199"/>
        <v>61494</v>
      </c>
      <c r="AD343" s="45">
        <f t="shared" si="200"/>
        <v>14643</v>
      </c>
      <c r="AE343" s="45">
        <f t="shared" si="207"/>
        <v>46851</v>
      </c>
      <c r="AF343" s="1">
        <f t="shared" si="201"/>
        <v>210</v>
      </c>
      <c r="AG343" s="1">
        <f t="shared" si="201"/>
        <v>42</v>
      </c>
    </row>
    <row r="344" spans="1:33" ht="15" thickBot="1" x14ac:dyDescent="0.4">
      <c r="A344" s="54" t="str">
        <f t="shared" si="208"/>
        <v>12+</v>
      </c>
      <c r="B344" s="55">
        <f t="shared" si="208"/>
        <v>3761140</v>
      </c>
      <c r="C344" s="55">
        <f t="shared" si="208"/>
        <v>2671564</v>
      </c>
      <c r="D344" s="55">
        <f t="shared" si="208"/>
        <v>70.2</v>
      </c>
      <c r="E344" s="55">
        <f t="shared" si="208"/>
        <v>983186</v>
      </c>
      <c r="F344" s="55">
        <f t="shared" si="208"/>
        <v>25.8</v>
      </c>
      <c r="G344" s="55">
        <f t="shared" si="208"/>
        <v>3654750</v>
      </c>
      <c r="I344" s="76" t="s">
        <v>327</v>
      </c>
      <c r="J344" s="24">
        <v>3761140</v>
      </c>
      <c r="K344" s="24">
        <v>2687905</v>
      </c>
      <c r="L344" s="76">
        <v>70.599999999999994</v>
      </c>
      <c r="M344" s="24">
        <v>1087769</v>
      </c>
      <c r="N344" s="76">
        <v>28.6</v>
      </c>
      <c r="O344" s="24">
        <v>3775674</v>
      </c>
      <c r="Q344" s="57" t="str">
        <f t="shared" si="202"/>
        <v>12+</v>
      </c>
      <c r="R344" s="60">
        <f>K344-C344</f>
        <v>16341</v>
      </c>
      <c r="S344" s="60">
        <f t="shared" si="204"/>
        <v>104583</v>
      </c>
      <c r="T344" s="63">
        <f t="shared" si="205"/>
        <v>120924</v>
      </c>
      <c r="U344" s="62">
        <f t="shared" si="206"/>
        <v>1.4793590439978272</v>
      </c>
      <c r="V344" s="60">
        <f t="shared" si="211"/>
        <v>8170.5</v>
      </c>
      <c r="W344" s="60">
        <f t="shared" si="210"/>
        <v>52291.5</v>
      </c>
      <c r="X344" s="35">
        <f t="shared" si="212"/>
        <v>2</v>
      </c>
      <c r="Y344" s="51" t="s">
        <v>367</v>
      </c>
      <c r="Z344" s="2">
        <v>0.7</v>
      </c>
      <c r="AC344" s="38"/>
    </row>
    <row r="345" spans="1:33" x14ac:dyDescent="0.35">
      <c r="A345" s="54" t="str">
        <f t="shared" si="208"/>
        <v>ALL</v>
      </c>
      <c r="B345" s="55">
        <f t="shared" si="208"/>
        <v>4421887</v>
      </c>
      <c r="C345" s="55">
        <f t="shared" si="208"/>
        <v>2671564</v>
      </c>
      <c r="D345" s="55">
        <f t="shared" si="208"/>
        <v>59.8</v>
      </c>
      <c r="E345" s="55">
        <f t="shared" si="208"/>
        <v>983186</v>
      </c>
      <c r="F345" s="55">
        <f t="shared" si="208"/>
        <v>22</v>
      </c>
      <c r="G345" s="55">
        <f t="shared" si="208"/>
        <v>3654750</v>
      </c>
      <c r="I345" s="75" t="s">
        <v>328</v>
      </c>
      <c r="J345" s="22">
        <v>4421887</v>
      </c>
      <c r="K345" s="22">
        <v>2687905</v>
      </c>
      <c r="L345" s="75">
        <v>60.1</v>
      </c>
      <c r="M345" s="22">
        <v>1087769</v>
      </c>
      <c r="N345" s="75">
        <v>24.3</v>
      </c>
      <c r="O345" s="22">
        <v>3775674</v>
      </c>
      <c r="Q345" s="54" t="str">
        <f t="shared" si="202"/>
        <v>ALL</v>
      </c>
      <c r="R345" s="60">
        <f t="shared" ref="R345" si="213">K345-C345</f>
        <v>16341</v>
      </c>
      <c r="S345" s="60">
        <f t="shared" si="204"/>
        <v>104583</v>
      </c>
      <c r="T345" s="63">
        <f t="shared" si="205"/>
        <v>120924</v>
      </c>
      <c r="U345" s="58">
        <f t="shared" si="206"/>
        <v>1.4793590439978272</v>
      </c>
      <c r="V345" s="60">
        <f t="shared" si="211"/>
        <v>8170.5</v>
      </c>
      <c r="W345" s="60">
        <f t="shared" si="210"/>
        <v>52291.5</v>
      </c>
      <c r="X345" s="35">
        <f t="shared" si="212"/>
        <v>2</v>
      </c>
      <c r="Y345" s="50">
        <f>M345/J345</f>
        <v>0.24599656210120249</v>
      </c>
      <c r="Z345" s="2">
        <f>Y345/Z344</f>
        <v>0.35142366014457499</v>
      </c>
      <c r="AC345" s="2">
        <f>R344/K344</f>
        <v>6.0794559331523992E-3</v>
      </c>
      <c r="AD345" s="2">
        <f>S344/M344</f>
        <v>9.6144493913689399E-2</v>
      </c>
      <c r="AE345" s="2">
        <f>T344/O344</f>
        <v>3.2027129460859172E-2</v>
      </c>
    </row>
    <row r="346" spans="1:33" x14ac:dyDescent="0.35">
      <c r="A346" s="110">
        <f>I323</f>
        <v>44366</v>
      </c>
      <c r="B346" s="110"/>
      <c r="C346" s="110"/>
      <c r="D346" s="110"/>
      <c r="E346" s="110"/>
      <c r="F346" s="110"/>
      <c r="G346" s="110"/>
      <c r="I346" s="110">
        <v>44367</v>
      </c>
      <c r="J346" s="110"/>
      <c r="K346" s="110"/>
      <c r="L346" s="110"/>
      <c r="M346" s="110"/>
      <c r="N346" s="110"/>
      <c r="O346" s="110"/>
      <c r="Q346" s="113" t="str">
        <f>"Change " &amp; TEXT(A346,"DDDD MMM DD, YYYY") &amp; " -  " &amp;TEXT(I346,"DDDD MMM DD, YYYY")</f>
        <v>Change Saturday Jun 19, 2021 -  Sunday Jun 20, 2021</v>
      </c>
      <c r="R346" s="113"/>
      <c r="S346" s="113"/>
      <c r="T346" s="113"/>
      <c r="U346" s="113"/>
      <c r="V346" s="113"/>
      <c r="W346" s="113"/>
      <c r="Y346" s="65">
        <f>A346</f>
        <v>44366</v>
      </c>
    </row>
    <row r="347" spans="1:33" ht="36" thickBot="1" x14ac:dyDescent="0.4">
      <c r="A347" s="53" t="str">
        <f>I324</f>
        <v>Age group</v>
      </c>
      <c r="B347" s="53" t="str">
        <f t="shared" ref="B347:G362" si="214">J324</f>
        <v>Population</v>
      </c>
      <c r="C347" s="53" t="str">
        <f t="shared" si="214"/>
        <v>At least 1 dose</v>
      </c>
      <c r="D347" s="53" t="str">
        <f t="shared" si="214"/>
        <v>% of population with at least 1 dose</v>
      </c>
      <c r="E347" s="53" t="str">
        <f t="shared" si="214"/>
        <v>2 doses</v>
      </c>
      <c r="F347" s="53" t="str">
        <f t="shared" si="214"/>
        <v>% of population fully vaccinated</v>
      </c>
      <c r="G347" s="53" t="str">
        <f t="shared" si="214"/>
        <v>Total administered</v>
      </c>
      <c r="I347" s="25" t="s">
        <v>305</v>
      </c>
      <c r="J347" s="25" t="s">
        <v>2</v>
      </c>
      <c r="K347" s="25" t="s">
        <v>368</v>
      </c>
      <c r="L347" s="25" t="s">
        <v>306</v>
      </c>
      <c r="M347" s="25" t="s">
        <v>369</v>
      </c>
      <c r="N347" s="25" t="s">
        <v>307</v>
      </c>
      <c r="O347" s="25" t="s">
        <v>304</v>
      </c>
      <c r="Q347" s="53" t="s">
        <v>305</v>
      </c>
      <c r="R347" s="53" t="s">
        <v>302</v>
      </c>
      <c r="S347" s="53" t="s">
        <v>303</v>
      </c>
      <c r="T347" s="53" t="s">
        <v>304</v>
      </c>
      <c r="U347" s="53" t="s">
        <v>335</v>
      </c>
      <c r="V347" s="53" t="s">
        <v>336</v>
      </c>
      <c r="W347" s="53" t="s">
        <v>337</v>
      </c>
      <c r="Y347" s="49" t="s">
        <v>365</v>
      </c>
      <c r="Z347" s="64"/>
      <c r="AA347" s="47" t="str">
        <f t="shared" ref="AA347:AC366" si="215">I347</f>
        <v>Age group</v>
      </c>
      <c r="AB347" s="47" t="str">
        <f t="shared" si="215"/>
        <v>Population</v>
      </c>
      <c r="AC347" s="47" t="str">
        <f t="shared" si="215"/>
        <v>At least 1 dose</v>
      </c>
      <c r="AD347" s="47" t="str">
        <f t="shared" ref="AD347:AD366" si="216">M347</f>
        <v>2 doses</v>
      </c>
      <c r="AE347" s="47" t="s">
        <v>334</v>
      </c>
      <c r="AF347" s="47" t="str">
        <f t="shared" ref="AF347:AG366" si="217">R347</f>
        <v>Dose 1</v>
      </c>
      <c r="AG347" s="47" t="str">
        <f t="shared" si="217"/>
        <v>Dose 2</v>
      </c>
    </row>
    <row r="348" spans="1:33" ht="15" thickBot="1" x14ac:dyDescent="0.4">
      <c r="A348" s="54" t="str">
        <f>I325</f>
        <v>00-11</v>
      </c>
      <c r="B348" s="55">
        <f>J325</f>
        <v>663783</v>
      </c>
      <c r="C348" s="55">
        <f t="shared" si="214"/>
        <v>0</v>
      </c>
      <c r="D348" s="55">
        <f t="shared" si="214"/>
        <v>0</v>
      </c>
      <c r="E348" s="55">
        <f t="shared" si="214"/>
        <v>0</v>
      </c>
      <c r="F348" s="55">
        <f t="shared" si="214"/>
        <v>0</v>
      </c>
      <c r="G348" s="55">
        <f t="shared" si="214"/>
        <v>0</v>
      </c>
      <c r="I348" s="75" t="s">
        <v>308</v>
      </c>
      <c r="J348" s="22">
        <v>663783</v>
      </c>
      <c r="K348" s="75">
        <v>0</v>
      </c>
      <c r="L348" s="75">
        <v>0</v>
      </c>
      <c r="M348" s="75">
        <v>0</v>
      </c>
      <c r="N348" s="75">
        <v>0</v>
      </c>
      <c r="O348" s="75">
        <v>0</v>
      </c>
      <c r="Q348" s="54" t="str">
        <f t="shared" ref="Q348:Q368" si="218">A348</f>
        <v>00-11</v>
      </c>
      <c r="R348" s="55">
        <f t="shared" ref="R348:R366" si="219">K348-C348</f>
        <v>0</v>
      </c>
      <c r="S348" s="55">
        <f t="shared" ref="S348:S368" si="220">M348-E348</f>
        <v>0</v>
      </c>
      <c r="T348" s="55">
        <f t="shared" ref="T348:T368" si="221">O348-G348</f>
        <v>0</v>
      </c>
      <c r="U348" s="58">
        <f t="shared" ref="U348:U368" si="222">R348/R$276</f>
        <v>0</v>
      </c>
      <c r="V348" s="55">
        <f>R348/$X348</f>
        <v>0</v>
      </c>
      <c r="W348" s="55">
        <f>S348/$X348</f>
        <v>0</v>
      </c>
      <c r="X348" s="35">
        <f>IF(DATEDIF(A346,I346,"D")&lt;1,1,DATEDIF(A346,I346,"D"))</f>
        <v>1</v>
      </c>
      <c r="Y348" s="51" t="s">
        <v>366</v>
      </c>
      <c r="Z348" s="2">
        <v>0.7</v>
      </c>
      <c r="AA348" s="47" t="str">
        <f t="shared" si="215"/>
        <v>00-11</v>
      </c>
      <c r="AB348" s="45">
        <f t="shared" si="215"/>
        <v>663783</v>
      </c>
      <c r="AC348" s="45">
        <f t="shared" si="215"/>
        <v>0</v>
      </c>
      <c r="AD348" s="45">
        <f t="shared" si="216"/>
        <v>0</v>
      </c>
      <c r="AE348" s="45">
        <f t="shared" ref="AE348:AE366" si="223">AC348-AD348</f>
        <v>0</v>
      </c>
      <c r="AF348" s="1">
        <f t="shared" si="217"/>
        <v>0</v>
      </c>
      <c r="AG348" s="1">
        <f t="shared" si="217"/>
        <v>0</v>
      </c>
    </row>
    <row r="349" spans="1:33" ht="15" thickBot="1" x14ac:dyDescent="0.4">
      <c r="A349" s="54" t="str">
        <f t="shared" ref="A349:G368" si="224">I326</f>
        <v>12-14</v>
      </c>
      <c r="B349" s="55">
        <f t="shared" si="224"/>
        <v>166087</v>
      </c>
      <c r="C349" s="60">
        <f t="shared" si="214"/>
        <v>92751</v>
      </c>
      <c r="D349" s="55">
        <f t="shared" si="214"/>
        <v>55.8</v>
      </c>
      <c r="E349" s="60">
        <f t="shared" si="214"/>
        <v>4630</v>
      </c>
      <c r="F349" s="55">
        <f t="shared" si="214"/>
        <v>2.8</v>
      </c>
      <c r="G349" s="55">
        <f t="shared" si="214"/>
        <v>97381</v>
      </c>
      <c r="I349" s="54" t="str">
        <f t="shared" ref="I349" si="225">Q326</f>
        <v>12-14</v>
      </c>
      <c r="J349" s="24">
        <v>166087</v>
      </c>
      <c r="K349" s="77">
        <v>93017</v>
      </c>
      <c r="L349" s="76">
        <v>56</v>
      </c>
      <c r="M349" s="77">
        <v>5039</v>
      </c>
      <c r="N349" s="76">
        <v>3</v>
      </c>
      <c r="O349" s="24">
        <v>98056</v>
      </c>
      <c r="Q349" s="59" t="str">
        <f t="shared" si="218"/>
        <v>12-14</v>
      </c>
      <c r="R349" s="60">
        <f t="shared" si="219"/>
        <v>266</v>
      </c>
      <c r="S349" s="60">
        <f t="shared" si="220"/>
        <v>409</v>
      </c>
      <c r="T349" s="60">
        <f t="shared" si="221"/>
        <v>675</v>
      </c>
      <c r="U349" s="61">
        <f t="shared" si="222"/>
        <v>2.4081115335868188E-2</v>
      </c>
      <c r="V349" s="60">
        <f>R349/$X349</f>
        <v>266</v>
      </c>
      <c r="W349" s="60">
        <f t="shared" ref="W349:W368" si="226">S349/$X349</f>
        <v>409</v>
      </c>
      <c r="X349" s="35">
        <f>X348</f>
        <v>1</v>
      </c>
      <c r="Y349" s="50">
        <f>C367/B367</f>
        <v>0.71465167475818503</v>
      </c>
      <c r="Z349" s="2">
        <f>Y349/Z348</f>
        <v>1.0209309639402644</v>
      </c>
      <c r="AA349" s="47" t="str">
        <f t="shared" si="215"/>
        <v>12-14</v>
      </c>
      <c r="AB349" s="45">
        <f t="shared" si="215"/>
        <v>166087</v>
      </c>
      <c r="AC349" s="45">
        <f t="shared" si="215"/>
        <v>93017</v>
      </c>
      <c r="AD349" s="45">
        <f t="shared" si="216"/>
        <v>5039</v>
      </c>
      <c r="AE349" s="45">
        <f t="shared" si="223"/>
        <v>87978</v>
      </c>
      <c r="AF349" s="1">
        <f t="shared" si="217"/>
        <v>266</v>
      </c>
      <c r="AG349" s="1">
        <f t="shared" si="217"/>
        <v>409</v>
      </c>
    </row>
    <row r="350" spans="1:33" ht="15" thickBot="1" x14ac:dyDescent="0.4">
      <c r="A350" s="54" t="str">
        <f t="shared" si="224"/>
        <v>15-19</v>
      </c>
      <c r="B350" s="55">
        <f t="shared" si="224"/>
        <v>258656</v>
      </c>
      <c r="C350" s="60">
        <f t="shared" si="214"/>
        <v>155653</v>
      </c>
      <c r="D350" s="55">
        <f t="shared" si="214"/>
        <v>60.2</v>
      </c>
      <c r="E350" s="60">
        <f t="shared" si="214"/>
        <v>14670</v>
      </c>
      <c r="F350" s="55">
        <f t="shared" si="214"/>
        <v>5.7</v>
      </c>
      <c r="G350" s="55">
        <f t="shared" si="214"/>
        <v>170323</v>
      </c>
      <c r="I350" s="75" t="s">
        <v>309</v>
      </c>
      <c r="J350" s="22">
        <v>258656</v>
      </c>
      <c r="K350" s="77">
        <v>155973</v>
      </c>
      <c r="L350" s="75">
        <v>60.3</v>
      </c>
      <c r="M350" s="77">
        <v>15668</v>
      </c>
      <c r="N350" s="75">
        <v>6.1</v>
      </c>
      <c r="O350" s="22">
        <v>171641</v>
      </c>
      <c r="Q350" s="54" t="str">
        <f t="shared" si="218"/>
        <v>15-19</v>
      </c>
      <c r="R350" s="60">
        <f t="shared" si="219"/>
        <v>320</v>
      </c>
      <c r="S350" s="60">
        <f t="shared" si="220"/>
        <v>998</v>
      </c>
      <c r="T350" s="60">
        <f t="shared" si="221"/>
        <v>1318</v>
      </c>
      <c r="U350" s="61">
        <f t="shared" si="222"/>
        <v>2.8969762810066992E-2</v>
      </c>
      <c r="V350" s="60">
        <f t="shared" ref="V350:V368" si="227">R350/$X350</f>
        <v>320</v>
      </c>
      <c r="W350" s="60">
        <f t="shared" si="226"/>
        <v>998</v>
      </c>
      <c r="X350" s="35">
        <f t="shared" ref="X350:X368" si="228">X349</f>
        <v>1</v>
      </c>
      <c r="Y350" s="52" t="s">
        <v>367</v>
      </c>
      <c r="Z350" s="2">
        <v>0.7</v>
      </c>
      <c r="AA350" s="47" t="str">
        <f t="shared" si="215"/>
        <v>15-19</v>
      </c>
      <c r="AB350" s="45">
        <f t="shared" si="215"/>
        <v>258656</v>
      </c>
      <c r="AC350" s="45">
        <f t="shared" si="215"/>
        <v>155973</v>
      </c>
      <c r="AD350" s="45">
        <f t="shared" si="216"/>
        <v>15668</v>
      </c>
      <c r="AE350" s="45">
        <f t="shared" si="223"/>
        <v>140305</v>
      </c>
      <c r="AF350" s="1">
        <f t="shared" si="217"/>
        <v>320</v>
      </c>
      <c r="AG350" s="1">
        <f t="shared" si="217"/>
        <v>998</v>
      </c>
    </row>
    <row r="351" spans="1:33" ht="15" thickBot="1" x14ac:dyDescent="0.4">
      <c r="A351" s="54" t="str">
        <f t="shared" si="224"/>
        <v>20-24</v>
      </c>
      <c r="B351" s="55">
        <f t="shared" si="224"/>
        <v>276991</v>
      </c>
      <c r="C351" s="55">
        <f t="shared" si="214"/>
        <v>159502</v>
      </c>
      <c r="D351" s="55">
        <f t="shared" si="214"/>
        <v>57.6</v>
      </c>
      <c r="E351" s="55">
        <f t="shared" si="214"/>
        <v>26876</v>
      </c>
      <c r="F351" s="55">
        <f t="shared" si="214"/>
        <v>9.6999999999999993</v>
      </c>
      <c r="G351" s="55">
        <f t="shared" si="214"/>
        <v>186378</v>
      </c>
      <c r="I351" s="76" t="s">
        <v>310</v>
      </c>
      <c r="J351" s="24">
        <v>276991</v>
      </c>
      <c r="K351" s="24">
        <v>159893</v>
      </c>
      <c r="L351" s="76">
        <v>57.7</v>
      </c>
      <c r="M351" s="24">
        <v>28067</v>
      </c>
      <c r="N351" s="76">
        <v>10.1</v>
      </c>
      <c r="O351" s="24">
        <v>187960</v>
      </c>
      <c r="Q351" s="57" t="str">
        <f t="shared" si="218"/>
        <v>20-24</v>
      </c>
      <c r="R351" s="56">
        <f t="shared" si="219"/>
        <v>391</v>
      </c>
      <c r="S351" s="56">
        <f t="shared" si="220"/>
        <v>1191</v>
      </c>
      <c r="T351" s="56">
        <f t="shared" si="221"/>
        <v>1582</v>
      </c>
      <c r="U351" s="62">
        <f t="shared" si="222"/>
        <v>3.5397428933550606E-2</v>
      </c>
      <c r="V351" s="55">
        <f t="shared" si="227"/>
        <v>391</v>
      </c>
      <c r="W351" s="55">
        <f t="shared" si="226"/>
        <v>1191</v>
      </c>
      <c r="X351" s="35">
        <f t="shared" si="228"/>
        <v>1</v>
      </c>
      <c r="Y351" s="50">
        <f>E367/B367</f>
        <v>0.28921257916482768</v>
      </c>
      <c r="Z351" s="2">
        <f>Y351/Z350</f>
        <v>0.41316082737832527</v>
      </c>
      <c r="AA351" s="47" t="str">
        <f t="shared" si="215"/>
        <v>20-24</v>
      </c>
      <c r="AB351" s="45">
        <f t="shared" si="215"/>
        <v>276991</v>
      </c>
      <c r="AC351" s="45">
        <f t="shared" si="215"/>
        <v>159893</v>
      </c>
      <c r="AD351" s="45">
        <f t="shared" si="216"/>
        <v>28067</v>
      </c>
      <c r="AE351" s="45">
        <f t="shared" si="223"/>
        <v>131826</v>
      </c>
      <c r="AF351" s="1">
        <f t="shared" si="217"/>
        <v>391</v>
      </c>
      <c r="AG351" s="1">
        <f t="shared" si="217"/>
        <v>1191</v>
      </c>
    </row>
    <row r="352" spans="1:33" ht="15" thickBot="1" x14ac:dyDescent="0.4">
      <c r="A352" s="54" t="str">
        <f t="shared" si="224"/>
        <v>25-29</v>
      </c>
      <c r="B352" s="55">
        <f t="shared" si="224"/>
        <v>310735</v>
      </c>
      <c r="C352" s="55">
        <f t="shared" si="214"/>
        <v>176424</v>
      </c>
      <c r="D352" s="55">
        <f t="shared" si="214"/>
        <v>56.8</v>
      </c>
      <c r="E352" s="55">
        <f t="shared" si="214"/>
        <v>37581</v>
      </c>
      <c r="F352" s="55">
        <f t="shared" si="214"/>
        <v>12.1</v>
      </c>
      <c r="G352" s="55">
        <f t="shared" si="214"/>
        <v>214005</v>
      </c>
      <c r="I352" s="75" t="s">
        <v>311</v>
      </c>
      <c r="J352" s="22">
        <v>310735</v>
      </c>
      <c r="K352" s="22">
        <v>176846</v>
      </c>
      <c r="L352" s="75">
        <v>56.9</v>
      </c>
      <c r="M352" s="22">
        <v>38921</v>
      </c>
      <c r="N352" s="75">
        <v>12.5</v>
      </c>
      <c r="O352" s="22">
        <v>215767</v>
      </c>
      <c r="Q352" s="54" t="str">
        <f t="shared" si="218"/>
        <v>25-29</v>
      </c>
      <c r="R352" s="55">
        <f t="shared" si="219"/>
        <v>422</v>
      </c>
      <c r="S352" s="55">
        <f t="shared" si="220"/>
        <v>1340</v>
      </c>
      <c r="T352" s="55">
        <f t="shared" si="221"/>
        <v>1762</v>
      </c>
      <c r="U352" s="58">
        <f t="shared" si="222"/>
        <v>3.8203874705775846E-2</v>
      </c>
      <c r="V352" s="55">
        <f t="shared" si="227"/>
        <v>422</v>
      </c>
      <c r="W352" s="55">
        <f t="shared" si="226"/>
        <v>1340</v>
      </c>
      <c r="X352" s="35">
        <f t="shared" si="228"/>
        <v>1</v>
      </c>
      <c r="Y352" s="49" t="s">
        <v>363</v>
      </c>
      <c r="AA352" s="47" t="str">
        <f t="shared" si="215"/>
        <v>25-29</v>
      </c>
      <c r="AB352" s="45">
        <f t="shared" si="215"/>
        <v>310735</v>
      </c>
      <c r="AC352" s="45">
        <f t="shared" si="215"/>
        <v>176846</v>
      </c>
      <c r="AD352" s="45">
        <f t="shared" si="216"/>
        <v>38921</v>
      </c>
      <c r="AE352" s="45">
        <f t="shared" si="223"/>
        <v>137925</v>
      </c>
      <c r="AF352" s="1">
        <f t="shared" si="217"/>
        <v>422</v>
      </c>
      <c r="AG352" s="1">
        <f t="shared" si="217"/>
        <v>1340</v>
      </c>
    </row>
    <row r="353" spans="1:33" ht="15" thickBot="1" x14ac:dyDescent="0.4">
      <c r="A353" s="54" t="str">
        <f t="shared" si="224"/>
        <v>30-34</v>
      </c>
      <c r="B353" s="55">
        <f t="shared" si="224"/>
        <v>356322</v>
      </c>
      <c r="C353" s="55">
        <f t="shared" si="214"/>
        <v>211348</v>
      </c>
      <c r="D353" s="55">
        <f t="shared" si="214"/>
        <v>59.3</v>
      </c>
      <c r="E353" s="55">
        <f t="shared" si="214"/>
        <v>50343</v>
      </c>
      <c r="F353" s="55">
        <f t="shared" si="214"/>
        <v>14.1</v>
      </c>
      <c r="G353" s="55">
        <f t="shared" si="214"/>
        <v>261691</v>
      </c>
      <c r="I353" s="76" t="s">
        <v>312</v>
      </c>
      <c r="J353" s="24">
        <v>356322</v>
      </c>
      <c r="K353" s="24">
        <v>211737</v>
      </c>
      <c r="L353" s="76">
        <v>59.4</v>
      </c>
      <c r="M353" s="24">
        <v>52197</v>
      </c>
      <c r="N353" s="76">
        <v>14.7</v>
      </c>
      <c r="O353" s="24">
        <v>263934</v>
      </c>
      <c r="Q353" s="57" t="str">
        <f t="shared" si="218"/>
        <v>30-34</v>
      </c>
      <c r="R353" s="56">
        <f t="shared" si="219"/>
        <v>389</v>
      </c>
      <c r="S353" s="56">
        <f t="shared" si="220"/>
        <v>1854</v>
      </c>
      <c r="T353" s="56">
        <f t="shared" si="221"/>
        <v>2243</v>
      </c>
      <c r="U353" s="62">
        <f t="shared" si="222"/>
        <v>3.5216367915987687E-2</v>
      </c>
      <c r="V353" s="55">
        <f t="shared" si="227"/>
        <v>389</v>
      </c>
      <c r="W353" s="55">
        <f t="shared" si="226"/>
        <v>1854</v>
      </c>
      <c r="X353" s="35">
        <f t="shared" si="228"/>
        <v>1</v>
      </c>
      <c r="Y353" s="51" t="s">
        <v>366</v>
      </c>
      <c r="Z353" s="2">
        <v>0.7</v>
      </c>
      <c r="AA353" s="47" t="str">
        <f t="shared" si="215"/>
        <v>30-34</v>
      </c>
      <c r="AB353" s="45">
        <f t="shared" si="215"/>
        <v>356322</v>
      </c>
      <c r="AC353" s="45">
        <f t="shared" si="215"/>
        <v>211737</v>
      </c>
      <c r="AD353" s="45">
        <f t="shared" si="216"/>
        <v>52197</v>
      </c>
      <c r="AE353" s="45">
        <f t="shared" si="223"/>
        <v>159540</v>
      </c>
      <c r="AF353" s="1">
        <f t="shared" si="217"/>
        <v>389</v>
      </c>
      <c r="AG353" s="1">
        <f t="shared" si="217"/>
        <v>1854</v>
      </c>
    </row>
    <row r="354" spans="1:33" ht="15" thickBot="1" x14ac:dyDescent="0.4">
      <c r="A354" s="54" t="str">
        <f t="shared" si="224"/>
        <v>35-39</v>
      </c>
      <c r="B354" s="55">
        <f t="shared" si="224"/>
        <v>366699</v>
      </c>
      <c r="C354" s="55">
        <f t="shared" si="214"/>
        <v>229779</v>
      </c>
      <c r="D354" s="55">
        <f t="shared" si="214"/>
        <v>62.7</v>
      </c>
      <c r="E354" s="55">
        <f t="shared" si="214"/>
        <v>58487</v>
      </c>
      <c r="F354" s="55">
        <f t="shared" si="214"/>
        <v>15.9</v>
      </c>
      <c r="G354" s="55">
        <f t="shared" si="214"/>
        <v>288266</v>
      </c>
      <c r="I354" s="75" t="s">
        <v>313</v>
      </c>
      <c r="J354" s="22">
        <v>366699</v>
      </c>
      <c r="K354" s="22">
        <v>230104</v>
      </c>
      <c r="L354" s="75">
        <v>62.8</v>
      </c>
      <c r="M354" s="22">
        <v>60539</v>
      </c>
      <c r="N354" s="75">
        <v>16.5</v>
      </c>
      <c r="O354" s="22">
        <v>290643</v>
      </c>
      <c r="Q354" s="54" t="str">
        <f t="shared" si="218"/>
        <v>35-39</v>
      </c>
      <c r="R354" s="55">
        <f t="shared" si="219"/>
        <v>325</v>
      </c>
      <c r="S354" s="55">
        <f t="shared" si="220"/>
        <v>2052</v>
      </c>
      <c r="T354" s="55">
        <f t="shared" si="221"/>
        <v>2377</v>
      </c>
      <c r="U354" s="58">
        <f t="shared" si="222"/>
        <v>2.9422415353974288E-2</v>
      </c>
      <c r="V354" s="55">
        <f t="shared" si="227"/>
        <v>325</v>
      </c>
      <c r="W354" s="55">
        <f t="shared" si="226"/>
        <v>2052</v>
      </c>
      <c r="X354" s="35">
        <f t="shared" si="228"/>
        <v>1</v>
      </c>
      <c r="Y354" s="50">
        <f>C368/B368</f>
        <v>0.60786379208695296</v>
      </c>
      <c r="Z354" s="2">
        <f>Y354/Z353</f>
        <v>0.86837684583850427</v>
      </c>
      <c r="AA354" s="47" t="str">
        <f t="shared" si="215"/>
        <v>35-39</v>
      </c>
      <c r="AB354" s="45">
        <f t="shared" si="215"/>
        <v>366699</v>
      </c>
      <c r="AC354" s="45">
        <f t="shared" si="215"/>
        <v>230104</v>
      </c>
      <c r="AD354" s="45">
        <f t="shared" si="216"/>
        <v>60539</v>
      </c>
      <c r="AE354" s="45">
        <f t="shared" si="223"/>
        <v>169565</v>
      </c>
      <c r="AF354" s="1">
        <f t="shared" si="217"/>
        <v>325</v>
      </c>
      <c r="AG354" s="1">
        <f t="shared" si="217"/>
        <v>2052</v>
      </c>
    </row>
    <row r="355" spans="1:33" ht="15" thickBot="1" x14ac:dyDescent="0.4">
      <c r="A355" s="54" t="str">
        <f t="shared" si="224"/>
        <v>40-44</v>
      </c>
      <c r="B355" s="55">
        <f t="shared" si="224"/>
        <v>325544</v>
      </c>
      <c r="C355" s="55">
        <f t="shared" si="214"/>
        <v>218038</v>
      </c>
      <c r="D355" s="55">
        <f t="shared" si="214"/>
        <v>67</v>
      </c>
      <c r="E355" s="55">
        <f t="shared" si="214"/>
        <v>71016</v>
      </c>
      <c r="F355" s="55">
        <f t="shared" si="214"/>
        <v>21.8</v>
      </c>
      <c r="G355" s="55">
        <f t="shared" si="214"/>
        <v>289054</v>
      </c>
      <c r="I355" s="76" t="s">
        <v>314</v>
      </c>
      <c r="J355" s="24">
        <v>325544</v>
      </c>
      <c r="K355" s="24">
        <v>218325</v>
      </c>
      <c r="L355" s="76">
        <v>67.099999999999994</v>
      </c>
      <c r="M355" s="24">
        <v>73926</v>
      </c>
      <c r="N355" s="76">
        <v>22.7</v>
      </c>
      <c r="O355" s="24">
        <v>292251</v>
      </c>
      <c r="Q355" s="57" t="str">
        <f t="shared" si="218"/>
        <v>40-44</v>
      </c>
      <c r="R355" s="56">
        <f t="shared" si="219"/>
        <v>287</v>
      </c>
      <c r="S355" s="56">
        <f t="shared" si="220"/>
        <v>2910</v>
      </c>
      <c r="T355" s="56">
        <f t="shared" si="221"/>
        <v>3197</v>
      </c>
      <c r="U355" s="62">
        <f t="shared" si="222"/>
        <v>2.5982256020278833E-2</v>
      </c>
      <c r="V355" s="55">
        <f t="shared" si="227"/>
        <v>287</v>
      </c>
      <c r="W355" s="55">
        <f t="shared" si="226"/>
        <v>2910</v>
      </c>
      <c r="X355" s="35">
        <f t="shared" si="228"/>
        <v>1</v>
      </c>
      <c r="Y355" s="52" t="s">
        <v>367</v>
      </c>
      <c r="Z355" s="2">
        <v>0.7</v>
      </c>
      <c r="AA355" s="47" t="str">
        <f t="shared" si="215"/>
        <v>40-44</v>
      </c>
      <c r="AB355" s="45">
        <f t="shared" si="215"/>
        <v>325544</v>
      </c>
      <c r="AC355" s="45">
        <f t="shared" si="215"/>
        <v>218325</v>
      </c>
      <c r="AD355" s="45">
        <f t="shared" si="216"/>
        <v>73926</v>
      </c>
      <c r="AE355" s="45">
        <f t="shared" si="223"/>
        <v>144399</v>
      </c>
      <c r="AF355" s="1">
        <f t="shared" si="217"/>
        <v>287</v>
      </c>
      <c r="AG355" s="1">
        <f t="shared" si="217"/>
        <v>2910</v>
      </c>
    </row>
    <row r="356" spans="1:33" ht="15" thickBot="1" x14ac:dyDescent="0.4">
      <c r="A356" s="54" t="str">
        <f t="shared" si="224"/>
        <v>45-49</v>
      </c>
      <c r="B356" s="55">
        <f t="shared" si="224"/>
        <v>291312</v>
      </c>
      <c r="C356" s="55">
        <f t="shared" si="214"/>
        <v>204983</v>
      </c>
      <c r="D356" s="55">
        <f t="shared" si="214"/>
        <v>70.400000000000006</v>
      </c>
      <c r="E356" s="55">
        <f t="shared" si="214"/>
        <v>70534</v>
      </c>
      <c r="F356" s="55">
        <f t="shared" si="214"/>
        <v>24.2</v>
      </c>
      <c r="G356" s="55">
        <f t="shared" si="214"/>
        <v>275517</v>
      </c>
      <c r="I356" s="75" t="s">
        <v>315</v>
      </c>
      <c r="J356" s="22">
        <v>291312</v>
      </c>
      <c r="K356" s="22">
        <v>205213</v>
      </c>
      <c r="L356" s="75">
        <v>70.400000000000006</v>
      </c>
      <c r="M356" s="22">
        <v>73510</v>
      </c>
      <c r="N356" s="75">
        <v>25.2</v>
      </c>
      <c r="O356" s="22">
        <v>278723</v>
      </c>
      <c r="Q356" s="54" t="str">
        <f t="shared" si="218"/>
        <v>45-49</v>
      </c>
      <c r="R356" s="55">
        <f t="shared" si="219"/>
        <v>230</v>
      </c>
      <c r="S356" s="55">
        <f t="shared" si="220"/>
        <v>2976</v>
      </c>
      <c r="T356" s="55">
        <f t="shared" si="221"/>
        <v>3206</v>
      </c>
      <c r="U356" s="58">
        <f t="shared" si="222"/>
        <v>2.0822017019735652E-2</v>
      </c>
      <c r="V356" s="55">
        <f t="shared" si="227"/>
        <v>230</v>
      </c>
      <c r="W356" s="55">
        <f t="shared" si="226"/>
        <v>2976</v>
      </c>
      <c r="X356" s="35">
        <f t="shared" si="228"/>
        <v>1</v>
      </c>
      <c r="Y356" s="50">
        <f>E368/B368</f>
        <v>0.24599656210120249</v>
      </c>
      <c r="Z356" s="2">
        <f>Y356/Z355</f>
        <v>0.35142366014457499</v>
      </c>
      <c r="AA356" s="47" t="str">
        <f t="shared" si="215"/>
        <v>45-49</v>
      </c>
      <c r="AB356" s="45">
        <f t="shared" si="215"/>
        <v>291312</v>
      </c>
      <c r="AC356" s="45">
        <f t="shared" si="215"/>
        <v>205213</v>
      </c>
      <c r="AD356" s="45">
        <f t="shared" si="216"/>
        <v>73510</v>
      </c>
      <c r="AE356" s="45">
        <f t="shared" si="223"/>
        <v>131703</v>
      </c>
      <c r="AF356" s="1">
        <f t="shared" si="217"/>
        <v>230</v>
      </c>
      <c r="AG356" s="1">
        <f t="shared" si="217"/>
        <v>2976</v>
      </c>
    </row>
    <row r="357" spans="1:33" ht="15" thickBot="1" x14ac:dyDescent="0.4">
      <c r="A357" s="54" t="str">
        <f t="shared" si="224"/>
        <v>50-54</v>
      </c>
      <c r="B357" s="55">
        <f t="shared" si="224"/>
        <v>262948</v>
      </c>
      <c r="C357" s="55">
        <f t="shared" si="214"/>
        <v>199043</v>
      </c>
      <c r="D357" s="55">
        <f t="shared" si="214"/>
        <v>75.7</v>
      </c>
      <c r="E357" s="55">
        <f t="shared" si="214"/>
        <v>73894</v>
      </c>
      <c r="F357" s="55">
        <f t="shared" si="214"/>
        <v>28.1</v>
      </c>
      <c r="G357" s="55">
        <f t="shared" si="214"/>
        <v>272937</v>
      </c>
      <c r="I357" s="76" t="s">
        <v>316</v>
      </c>
      <c r="J357" s="24">
        <v>262948</v>
      </c>
      <c r="K357" s="24">
        <v>199234</v>
      </c>
      <c r="L357" s="76">
        <v>75.8</v>
      </c>
      <c r="M357" s="24">
        <v>76791</v>
      </c>
      <c r="N357" s="76">
        <v>29.2</v>
      </c>
      <c r="O357" s="24">
        <v>276025</v>
      </c>
      <c r="Q357" s="57" t="str">
        <f t="shared" si="218"/>
        <v>50-54</v>
      </c>
      <c r="R357" s="56">
        <f t="shared" si="219"/>
        <v>191</v>
      </c>
      <c r="S357" s="56">
        <f t="shared" si="220"/>
        <v>2897</v>
      </c>
      <c r="T357" s="56">
        <f t="shared" si="221"/>
        <v>3088</v>
      </c>
      <c r="U357" s="62">
        <f t="shared" si="222"/>
        <v>1.7291327177258738E-2</v>
      </c>
      <c r="V357" s="55">
        <f t="shared" si="227"/>
        <v>191</v>
      </c>
      <c r="W357" s="55">
        <f t="shared" si="226"/>
        <v>2897</v>
      </c>
      <c r="X357" s="35">
        <f t="shared" si="228"/>
        <v>1</v>
      </c>
      <c r="Z357" s="36"/>
      <c r="AA357" s="47" t="str">
        <f t="shared" si="215"/>
        <v>50-54</v>
      </c>
      <c r="AB357" s="45">
        <f t="shared" si="215"/>
        <v>262948</v>
      </c>
      <c r="AC357" s="45">
        <f t="shared" si="215"/>
        <v>199234</v>
      </c>
      <c r="AD357" s="45">
        <f t="shared" si="216"/>
        <v>76791</v>
      </c>
      <c r="AE357" s="45">
        <f t="shared" si="223"/>
        <v>122443</v>
      </c>
      <c r="AF357" s="1">
        <f t="shared" si="217"/>
        <v>191</v>
      </c>
      <c r="AG357" s="1">
        <f t="shared" si="217"/>
        <v>2897</v>
      </c>
    </row>
    <row r="358" spans="1:33" ht="15" thickBot="1" x14ac:dyDescent="0.4">
      <c r="A358" s="54" t="str">
        <f t="shared" si="224"/>
        <v>55-59</v>
      </c>
      <c r="B358" s="55">
        <f t="shared" si="224"/>
        <v>285387</v>
      </c>
      <c r="C358" s="55">
        <f t="shared" si="214"/>
        <v>216311</v>
      </c>
      <c r="D358" s="55">
        <f t="shared" si="214"/>
        <v>75.8</v>
      </c>
      <c r="E358" s="55">
        <f t="shared" si="214"/>
        <v>95371</v>
      </c>
      <c r="F358" s="55">
        <f t="shared" si="214"/>
        <v>33.4</v>
      </c>
      <c r="G358" s="55">
        <f t="shared" si="214"/>
        <v>311682</v>
      </c>
      <c r="I358" s="75" t="s">
        <v>317</v>
      </c>
      <c r="J358" s="22">
        <v>285387</v>
      </c>
      <c r="K358" s="22">
        <v>216522</v>
      </c>
      <c r="L358" s="75">
        <v>75.900000000000006</v>
      </c>
      <c r="M358" s="22">
        <v>98387</v>
      </c>
      <c r="N358" s="75">
        <v>34.5</v>
      </c>
      <c r="O358" s="22">
        <v>314909</v>
      </c>
      <c r="Q358" s="54" t="str">
        <f t="shared" si="218"/>
        <v>55-59</v>
      </c>
      <c r="R358" s="55">
        <f t="shared" si="219"/>
        <v>211</v>
      </c>
      <c r="S358" s="55">
        <f t="shared" si="220"/>
        <v>3016</v>
      </c>
      <c r="T358" s="55">
        <f t="shared" si="221"/>
        <v>3227</v>
      </c>
      <c r="U358" s="58">
        <f t="shared" si="222"/>
        <v>1.9101937352887923E-2</v>
      </c>
      <c r="V358" s="55">
        <f t="shared" si="227"/>
        <v>211</v>
      </c>
      <c r="W358" s="55">
        <f t="shared" si="226"/>
        <v>3016</v>
      </c>
      <c r="X358" s="35">
        <f t="shared" si="228"/>
        <v>1</v>
      </c>
      <c r="Y358" s="65">
        <f>I346</f>
        <v>44367</v>
      </c>
      <c r="Z358" s="36"/>
      <c r="AA358" s="47" t="str">
        <f t="shared" si="215"/>
        <v>55-59</v>
      </c>
      <c r="AB358" s="45">
        <f t="shared" si="215"/>
        <v>285387</v>
      </c>
      <c r="AC358" s="45">
        <f t="shared" si="215"/>
        <v>216522</v>
      </c>
      <c r="AD358" s="45">
        <f t="shared" si="216"/>
        <v>98387</v>
      </c>
      <c r="AE358" s="45">
        <f t="shared" si="223"/>
        <v>118135</v>
      </c>
      <c r="AF358" s="1">
        <f t="shared" si="217"/>
        <v>211</v>
      </c>
      <c r="AG358" s="1">
        <f t="shared" si="217"/>
        <v>3016</v>
      </c>
    </row>
    <row r="359" spans="1:33" ht="15" thickBot="1" x14ac:dyDescent="0.4">
      <c r="A359" s="54" t="str">
        <f t="shared" si="224"/>
        <v>60-64</v>
      </c>
      <c r="B359" s="55">
        <f t="shared" si="224"/>
        <v>271707</v>
      </c>
      <c r="C359" s="55">
        <f t="shared" si="214"/>
        <v>217724</v>
      </c>
      <c r="D359" s="55">
        <f t="shared" si="214"/>
        <v>80.099999999999994</v>
      </c>
      <c r="E359" s="55">
        <f t="shared" si="214"/>
        <v>125154</v>
      </c>
      <c r="F359" s="55">
        <f t="shared" si="214"/>
        <v>46.1</v>
      </c>
      <c r="G359" s="55">
        <f t="shared" si="214"/>
        <v>342878</v>
      </c>
      <c r="I359" s="76" t="s">
        <v>318</v>
      </c>
      <c r="J359" s="24">
        <v>271707</v>
      </c>
      <c r="K359" s="24">
        <v>217891</v>
      </c>
      <c r="L359" s="76">
        <v>80.2</v>
      </c>
      <c r="M359" s="24">
        <v>127517</v>
      </c>
      <c r="N359" s="76">
        <v>46.9</v>
      </c>
      <c r="O359" s="24">
        <v>345408</v>
      </c>
      <c r="Q359" s="57" t="str">
        <f t="shared" si="218"/>
        <v>60-64</v>
      </c>
      <c r="R359" s="56">
        <f t="shared" si="219"/>
        <v>167</v>
      </c>
      <c r="S359" s="56">
        <f t="shared" si="220"/>
        <v>2363</v>
      </c>
      <c r="T359" s="56">
        <f t="shared" si="221"/>
        <v>2530</v>
      </c>
      <c r="U359" s="62">
        <f t="shared" si="222"/>
        <v>1.5118594966503711E-2</v>
      </c>
      <c r="V359" s="55">
        <f t="shared" si="227"/>
        <v>167</v>
      </c>
      <c r="W359" s="55">
        <f t="shared" si="226"/>
        <v>2363</v>
      </c>
      <c r="X359" s="35">
        <f t="shared" si="228"/>
        <v>1</v>
      </c>
      <c r="Y359" s="49" t="s">
        <v>365</v>
      </c>
      <c r="AA359" s="47" t="str">
        <f t="shared" si="215"/>
        <v>60-64</v>
      </c>
      <c r="AB359" s="45">
        <f t="shared" si="215"/>
        <v>271707</v>
      </c>
      <c r="AC359" s="45">
        <f t="shared" si="215"/>
        <v>217891</v>
      </c>
      <c r="AD359" s="45">
        <f t="shared" si="216"/>
        <v>127517</v>
      </c>
      <c r="AE359" s="45">
        <f t="shared" si="223"/>
        <v>90374</v>
      </c>
      <c r="AF359" s="1">
        <f t="shared" si="217"/>
        <v>167</v>
      </c>
      <c r="AG359" s="1">
        <f t="shared" si="217"/>
        <v>2363</v>
      </c>
    </row>
    <row r="360" spans="1:33" ht="15" thickBot="1" x14ac:dyDescent="0.4">
      <c r="A360" s="54" t="str">
        <f t="shared" si="224"/>
        <v>65-69</v>
      </c>
      <c r="B360" s="55">
        <f t="shared" si="224"/>
        <v>217596</v>
      </c>
      <c r="C360" s="55">
        <f t="shared" si="214"/>
        <v>184447</v>
      </c>
      <c r="D360" s="55">
        <f t="shared" si="214"/>
        <v>84.8</v>
      </c>
      <c r="E360" s="55">
        <f t="shared" si="214"/>
        <v>130720</v>
      </c>
      <c r="F360" s="55">
        <f t="shared" si="214"/>
        <v>60.1</v>
      </c>
      <c r="G360" s="55">
        <f t="shared" si="214"/>
        <v>315167</v>
      </c>
      <c r="I360" s="75" t="s">
        <v>319</v>
      </c>
      <c r="J360" s="22">
        <v>217596</v>
      </c>
      <c r="K360" s="22">
        <v>184553</v>
      </c>
      <c r="L360" s="75">
        <v>84.8</v>
      </c>
      <c r="M360" s="22">
        <v>132796</v>
      </c>
      <c r="N360" s="75">
        <v>61</v>
      </c>
      <c r="O360" s="22">
        <v>317349</v>
      </c>
      <c r="Q360" s="54" t="str">
        <f t="shared" si="218"/>
        <v>65-69</v>
      </c>
      <c r="R360" s="55">
        <f t="shared" si="219"/>
        <v>106</v>
      </c>
      <c r="S360" s="55">
        <f t="shared" si="220"/>
        <v>2076</v>
      </c>
      <c r="T360" s="55">
        <f t="shared" si="221"/>
        <v>2182</v>
      </c>
      <c r="U360" s="58">
        <f t="shared" si="222"/>
        <v>9.5962339308346915E-3</v>
      </c>
      <c r="V360" s="55">
        <f t="shared" si="227"/>
        <v>106</v>
      </c>
      <c r="W360" s="55">
        <f t="shared" si="226"/>
        <v>2076</v>
      </c>
      <c r="X360" s="35">
        <f t="shared" si="228"/>
        <v>1</v>
      </c>
      <c r="Y360" s="51" t="s">
        <v>366</v>
      </c>
      <c r="Z360" s="2">
        <v>0.7</v>
      </c>
      <c r="AA360" s="47" t="str">
        <f t="shared" si="215"/>
        <v>65-69</v>
      </c>
      <c r="AB360" s="45">
        <f t="shared" si="215"/>
        <v>217596</v>
      </c>
      <c r="AC360" s="45">
        <f t="shared" si="215"/>
        <v>184553</v>
      </c>
      <c r="AD360" s="45">
        <f t="shared" si="216"/>
        <v>132796</v>
      </c>
      <c r="AE360" s="45">
        <f t="shared" si="223"/>
        <v>51757</v>
      </c>
      <c r="AF360" s="1">
        <f t="shared" si="217"/>
        <v>106</v>
      </c>
      <c r="AG360" s="1">
        <f t="shared" si="217"/>
        <v>2076</v>
      </c>
    </row>
    <row r="361" spans="1:33" ht="15" thickBot="1" x14ac:dyDescent="0.4">
      <c r="A361" s="54" t="str">
        <f t="shared" si="224"/>
        <v>70-74</v>
      </c>
      <c r="B361" s="55">
        <f t="shared" si="224"/>
        <v>166506</v>
      </c>
      <c r="C361" s="55">
        <f t="shared" si="214"/>
        <v>142373</v>
      </c>
      <c r="D361" s="55">
        <f t="shared" si="214"/>
        <v>85.5</v>
      </c>
      <c r="E361" s="55">
        <f t="shared" si="214"/>
        <v>114029</v>
      </c>
      <c r="F361" s="55">
        <f t="shared" si="214"/>
        <v>68.5</v>
      </c>
      <c r="G361" s="55">
        <f t="shared" si="214"/>
        <v>256402</v>
      </c>
      <c r="I361" s="76" t="s">
        <v>320</v>
      </c>
      <c r="J361" s="24">
        <v>166506</v>
      </c>
      <c r="K361" s="24">
        <v>142425</v>
      </c>
      <c r="L361" s="76">
        <v>85.5</v>
      </c>
      <c r="M361" s="24">
        <v>115111</v>
      </c>
      <c r="N361" s="76">
        <v>69.099999999999994</v>
      </c>
      <c r="O361" s="24">
        <v>257536</v>
      </c>
      <c r="Q361" s="57" t="str">
        <f t="shared" si="218"/>
        <v>70-74</v>
      </c>
      <c r="R361" s="56">
        <f t="shared" si="219"/>
        <v>52</v>
      </c>
      <c r="S361" s="56">
        <f t="shared" si="220"/>
        <v>1082</v>
      </c>
      <c r="T361" s="56">
        <f t="shared" si="221"/>
        <v>1134</v>
      </c>
      <c r="U361" s="62">
        <f t="shared" si="222"/>
        <v>4.7075864566358859E-3</v>
      </c>
      <c r="V361" s="55">
        <f t="shared" si="227"/>
        <v>52</v>
      </c>
      <c r="W361" s="55">
        <f t="shared" si="226"/>
        <v>1082</v>
      </c>
      <c r="X361" s="35">
        <f t="shared" si="228"/>
        <v>1</v>
      </c>
      <c r="Y361" s="50">
        <f>K367/J367</f>
        <v>0.71557001334701709</v>
      </c>
      <c r="Z361" s="2">
        <f>Y361/Z360</f>
        <v>1.0222428762100244</v>
      </c>
      <c r="AA361" s="48" t="str">
        <f t="shared" si="215"/>
        <v>70-74</v>
      </c>
      <c r="AB361" s="45">
        <f t="shared" si="215"/>
        <v>166506</v>
      </c>
      <c r="AC361" s="45">
        <f t="shared" si="215"/>
        <v>142425</v>
      </c>
      <c r="AD361" s="45">
        <f t="shared" si="216"/>
        <v>115111</v>
      </c>
      <c r="AE361" s="46">
        <f t="shared" si="223"/>
        <v>27314</v>
      </c>
      <c r="AF361" s="1">
        <f t="shared" si="217"/>
        <v>52</v>
      </c>
      <c r="AG361" s="1">
        <f t="shared" si="217"/>
        <v>1082</v>
      </c>
    </row>
    <row r="362" spans="1:33" ht="15" thickBot="1" x14ac:dyDescent="0.4">
      <c r="A362" s="54" t="str">
        <f t="shared" si="224"/>
        <v>75-79</v>
      </c>
      <c r="B362" s="55">
        <f t="shared" si="224"/>
        <v>107003</v>
      </c>
      <c r="C362" s="55">
        <f t="shared" si="214"/>
        <v>92363</v>
      </c>
      <c r="D362" s="55">
        <f t="shared" si="214"/>
        <v>86.3</v>
      </c>
      <c r="E362" s="55">
        <f t="shared" si="214"/>
        <v>83667</v>
      </c>
      <c r="F362" s="55">
        <f t="shared" si="214"/>
        <v>78.2</v>
      </c>
      <c r="G362" s="55">
        <f t="shared" si="214"/>
        <v>176030</v>
      </c>
      <c r="I362" s="75" t="s">
        <v>321</v>
      </c>
      <c r="J362" s="22">
        <v>107003</v>
      </c>
      <c r="K362" s="22">
        <v>92380</v>
      </c>
      <c r="L362" s="75">
        <v>86.3</v>
      </c>
      <c r="M362" s="22">
        <v>83864</v>
      </c>
      <c r="N362" s="75">
        <v>78.400000000000006</v>
      </c>
      <c r="O362" s="22">
        <v>176244</v>
      </c>
      <c r="Q362" s="54" t="str">
        <f t="shared" si="218"/>
        <v>75-79</v>
      </c>
      <c r="R362" s="55">
        <f t="shared" si="219"/>
        <v>17</v>
      </c>
      <c r="S362" s="55">
        <f t="shared" si="220"/>
        <v>197</v>
      </c>
      <c r="T362" s="55">
        <f t="shared" si="221"/>
        <v>214</v>
      </c>
      <c r="U362" s="58">
        <f t="shared" si="222"/>
        <v>1.5390186492848089E-3</v>
      </c>
      <c r="V362" s="55">
        <f t="shared" si="227"/>
        <v>17</v>
      </c>
      <c r="W362" s="55">
        <f t="shared" si="226"/>
        <v>197</v>
      </c>
      <c r="X362" s="35">
        <f t="shared" si="228"/>
        <v>1</v>
      </c>
      <c r="Y362" s="51" t="s">
        <v>367</v>
      </c>
      <c r="Z362" s="2">
        <v>0.7</v>
      </c>
      <c r="AA362" s="48" t="str">
        <f t="shared" si="215"/>
        <v>75-79</v>
      </c>
      <c r="AB362" s="45">
        <f t="shared" si="215"/>
        <v>107003</v>
      </c>
      <c r="AC362" s="45">
        <f t="shared" si="215"/>
        <v>92380</v>
      </c>
      <c r="AD362" s="45">
        <f t="shared" si="216"/>
        <v>83864</v>
      </c>
      <c r="AE362" s="46">
        <f t="shared" si="223"/>
        <v>8516</v>
      </c>
      <c r="AF362" s="1">
        <f t="shared" si="217"/>
        <v>17</v>
      </c>
      <c r="AG362" s="1">
        <f t="shared" si="217"/>
        <v>197</v>
      </c>
    </row>
    <row r="363" spans="1:33" ht="15" thickBot="1" x14ac:dyDescent="0.4">
      <c r="A363" s="54" t="str">
        <f t="shared" si="224"/>
        <v>80-84</v>
      </c>
      <c r="B363" s="55">
        <f t="shared" si="224"/>
        <v>69877</v>
      </c>
      <c r="C363" s="55">
        <f t="shared" si="224"/>
        <v>61392</v>
      </c>
      <c r="D363" s="55">
        <f t="shared" si="224"/>
        <v>87.9</v>
      </c>
      <c r="E363" s="55">
        <f t="shared" si="224"/>
        <v>56265</v>
      </c>
      <c r="F363" s="55">
        <f t="shared" si="224"/>
        <v>80.5</v>
      </c>
      <c r="G363" s="55">
        <f t="shared" si="224"/>
        <v>117657</v>
      </c>
      <c r="I363" s="76" t="s">
        <v>322</v>
      </c>
      <c r="J363" s="24">
        <v>69877</v>
      </c>
      <c r="K363" s="24">
        <v>61402</v>
      </c>
      <c r="L363" s="76">
        <v>87.9</v>
      </c>
      <c r="M363" s="24">
        <v>56358</v>
      </c>
      <c r="N363" s="76">
        <v>80.7</v>
      </c>
      <c r="O363" s="24">
        <v>117760</v>
      </c>
      <c r="Q363" s="57" t="str">
        <f t="shared" si="218"/>
        <v>80-84</v>
      </c>
      <c r="R363" s="56">
        <f t="shared" si="219"/>
        <v>10</v>
      </c>
      <c r="S363" s="56">
        <f t="shared" si="220"/>
        <v>93</v>
      </c>
      <c r="T363" s="56">
        <f t="shared" si="221"/>
        <v>103</v>
      </c>
      <c r="U363" s="62">
        <f t="shared" si="222"/>
        <v>9.0530508781459351E-4</v>
      </c>
      <c r="V363" s="55">
        <f t="shared" si="227"/>
        <v>10</v>
      </c>
      <c r="W363" s="55">
        <f t="shared" si="226"/>
        <v>93</v>
      </c>
      <c r="X363" s="35">
        <f t="shared" si="228"/>
        <v>1</v>
      </c>
      <c r="Y363" s="50">
        <f>M367/J367</f>
        <v>0.29601158159494195</v>
      </c>
      <c r="Z363" s="2">
        <f>Y363/Z362</f>
        <v>0.42287368799277425</v>
      </c>
      <c r="AA363" s="48" t="str">
        <f t="shared" si="215"/>
        <v>80-84</v>
      </c>
      <c r="AB363" s="45">
        <f t="shared" si="215"/>
        <v>69877</v>
      </c>
      <c r="AC363" s="45">
        <f t="shared" si="215"/>
        <v>61402</v>
      </c>
      <c r="AD363" s="45">
        <f t="shared" si="216"/>
        <v>56358</v>
      </c>
      <c r="AE363" s="46">
        <f t="shared" si="223"/>
        <v>5044</v>
      </c>
      <c r="AF363" s="1">
        <f t="shared" si="217"/>
        <v>10</v>
      </c>
      <c r="AG363" s="1">
        <f t="shared" si="217"/>
        <v>93</v>
      </c>
    </row>
    <row r="364" spans="1:33" ht="15" thickBot="1" x14ac:dyDescent="0.4">
      <c r="A364" s="54" t="str">
        <f t="shared" si="224"/>
        <v>85-89</v>
      </c>
      <c r="B364" s="55">
        <f t="shared" si="224"/>
        <v>44852</v>
      </c>
      <c r="C364" s="55">
        <f t="shared" si="224"/>
        <v>39262</v>
      </c>
      <c r="D364" s="55">
        <f t="shared" si="224"/>
        <v>87.5</v>
      </c>
      <c r="E364" s="55">
        <f t="shared" si="224"/>
        <v>36392</v>
      </c>
      <c r="F364" s="55">
        <f t="shared" si="224"/>
        <v>81.099999999999994</v>
      </c>
      <c r="G364" s="55">
        <f t="shared" si="224"/>
        <v>75654</v>
      </c>
      <c r="I364" s="75" t="s">
        <v>323</v>
      </c>
      <c r="J364" s="22">
        <v>44852</v>
      </c>
      <c r="K364" s="22">
        <v>39268</v>
      </c>
      <c r="L364" s="75">
        <v>87.5</v>
      </c>
      <c r="M364" s="22">
        <v>36438</v>
      </c>
      <c r="N364" s="75">
        <v>81.2</v>
      </c>
      <c r="O364" s="22">
        <v>75706</v>
      </c>
      <c r="Q364" s="54" t="str">
        <f t="shared" si="218"/>
        <v>85-89</v>
      </c>
      <c r="R364" s="55">
        <f t="shared" si="219"/>
        <v>6</v>
      </c>
      <c r="S364" s="55">
        <f t="shared" si="220"/>
        <v>46</v>
      </c>
      <c r="T364" s="55">
        <f t="shared" si="221"/>
        <v>52</v>
      </c>
      <c r="U364" s="58">
        <f t="shared" si="222"/>
        <v>5.4318305268875606E-4</v>
      </c>
      <c r="V364" s="55">
        <f t="shared" si="227"/>
        <v>6</v>
      </c>
      <c r="W364" s="55">
        <f t="shared" si="226"/>
        <v>46</v>
      </c>
      <c r="X364" s="35">
        <f t="shared" si="228"/>
        <v>1</v>
      </c>
      <c r="Y364" s="49" t="s">
        <v>362</v>
      </c>
      <c r="AA364" s="48" t="str">
        <f t="shared" si="215"/>
        <v>85-89</v>
      </c>
      <c r="AB364" s="45">
        <f t="shared" si="215"/>
        <v>44852</v>
      </c>
      <c r="AC364" s="45">
        <f t="shared" si="215"/>
        <v>39268</v>
      </c>
      <c r="AD364" s="45">
        <f t="shared" si="216"/>
        <v>36438</v>
      </c>
      <c r="AE364" s="46">
        <f t="shared" si="223"/>
        <v>2830</v>
      </c>
      <c r="AF364" s="1">
        <f t="shared" si="217"/>
        <v>6</v>
      </c>
      <c r="AG364" s="1">
        <f t="shared" si="217"/>
        <v>46</v>
      </c>
    </row>
    <row r="365" spans="1:33" ht="15" thickBot="1" x14ac:dyDescent="0.4">
      <c r="A365" s="54" t="str">
        <f t="shared" si="224"/>
        <v>90+</v>
      </c>
      <c r="B365" s="55">
        <f t="shared" si="224"/>
        <v>28637</v>
      </c>
      <c r="C365" s="55">
        <f t="shared" si="224"/>
        <v>25018</v>
      </c>
      <c r="D365" s="55">
        <f t="shared" si="224"/>
        <v>87.4</v>
      </c>
      <c r="E365" s="55">
        <f t="shared" si="224"/>
        <v>23497</v>
      </c>
      <c r="F365" s="55">
        <f t="shared" si="224"/>
        <v>82</v>
      </c>
      <c r="G365" s="55">
        <f t="shared" si="224"/>
        <v>48515</v>
      </c>
      <c r="I365" s="76" t="s">
        <v>324</v>
      </c>
      <c r="J365" s="24">
        <v>28637</v>
      </c>
      <c r="K365" s="24">
        <v>25021</v>
      </c>
      <c r="L365" s="76">
        <v>87.4</v>
      </c>
      <c r="M365" s="24">
        <v>23513</v>
      </c>
      <c r="N365" s="76">
        <v>82.1</v>
      </c>
      <c r="O365" s="24">
        <v>48534</v>
      </c>
      <c r="Q365" s="57" t="str">
        <f t="shared" si="218"/>
        <v>90+</v>
      </c>
      <c r="R365" s="56">
        <f t="shared" si="219"/>
        <v>3</v>
      </c>
      <c r="S365" s="56">
        <f t="shared" si="220"/>
        <v>16</v>
      </c>
      <c r="T365" s="56">
        <f t="shared" si="221"/>
        <v>19</v>
      </c>
      <c r="U365" s="62">
        <f t="shared" si="222"/>
        <v>2.7159152634437803E-4</v>
      </c>
      <c r="V365" s="55">
        <f t="shared" si="227"/>
        <v>3</v>
      </c>
      <c r="W365" s="55">
        <f t="shared" si="226"/>
        <v>16</v>
      </c>
      <c r="X365" s="35">
        <f t="shared" si="228"/>
        <v>1</v>
      </c>
      <c r="Y365" s="51" t="s">
        <v>366</v>
      </c>
      <c r="Z365" s="2">
        <v>0.7</v>
      </c>
      <c r="AA365" s="48" t="str">
        <f t="shared" si="215"/>
        <v>90+</v>
      </c>
      <c r="AB365" s="45">
        <f t="shared" si="215"/>
        <v>28637</v>
      </c>
      <c r="AC365" s="45">
        <f t="shared" si="215"/>
        <v>25021</v>
      </c>
      <c r="AD365" s="45">
        <f t="shared" si="216"/>
        <v>23513</v>
      </c>
      <c r="AE365" s="46">
        <f t="shared" si="223"/>
        <v>1508</v>
      </c>
      <c r="AF365" s="1">
        <f t="shared" si="217"/>
        <v>3</v>
      </c>
      <c r="AG365" s="1">
        <f t="shared" si="217"/>
        <v>16</v>
      </c>
    </row>
    <row r="366" spans="1:33" ht="15" thickBot="1" x14ac:dyDescent="0.4">
      <c r="A366" s="54" t="str">
        <f t="shared" si="224"/>
        <v>Unknown</v>
      </c>
      <c r="B366" s="55" t="str">
        <f t="shared" si="224"/>
        <v>NA</v>
      </c>
      <c r="C366" s="55">
        <f t="shared" si="224"/>
        <v>61494</v>
      </c>
      <c r="D366" s="55" t="str">
        <f t="shared" si="224"/>
        <v>NA</v>
      </c>
      <c r="E366" s="55">
        <f t="shared" si="224"/>
        <v>14643</v>
      </c>
      <c r="F366" s="55" t="str">
        <f t="shared" si="224"/>
        <v>NA</v>
      </c>
      <c r="G366" s="55">
        <f t="shared" si="224"/>
        <v>76137</v>
      </c>
      <c r="I366" s="75" t="s">
        <v>325</v>
      </c>
      <c r="J366" s="75" t="s">
        <v>326</v>
      </c>
      <c r="K366" s="22">
        <v>61555</v>
      </c>
      <c r="L366" s="75" t="s">
        <v>326</v>
      </c>
      <c r="M366" s="22">
        <v>14699</v>
      </c>
      <c r="N366" s="75" t="s">
        <v>326</v>
      </c>
      <c r="O366" s="22">
        <v>76254</v>
      </c>
      <c r="Q366" s="54" t="str">
        <f t="shared" si="218"/>
        <v>Unknown</v>
      </c>
      <c r="R366" s="54">
        <f t="shared" si="219"/>
        <v>61</v>
      </c>
      <c r="S366" s="54">
        <f t="shared" si="220"/>
        <v>56</v>
      </c>
      <c r="T366" s="54">
        <f t="shared" si="221"/>
        <v>117</v>
      </c>
      <c r="U366" s="58">
        <f t="shared" si="222"/>
        <v>5.5223610356690206E-3</v>
      </c>
      <c r="V366" s="55">
        <f t="shared" si="227"/>
        <v>61</v>
      </c>
      <c r="W366" s="55">
        <f t="shared" si="226"/>
        <v>56</v>
      </c>
      <c r="X366" s="35">
        <f t="shared" si="228"/>
        <v>1</v>
      </c>
      <c r="Y366" s="50">
        <f>K368/J368</f>
        <v>0.60864490657495318</v>
      </c>
      <c r="Z366" s="2">
        <f>Y366/Z365</f>
        <v>0.86949272367850461</v>
      </c>
      <c r="AA366" s="47" t="str">
        <f t="shared" si="215"/>
        <v>Unknown</v>
      </c>
      <c r="AB366" s="45" t="str">
        <f t="shared" si="215"/>
        <v>NA</v>
      </c>
      <c r="AC366" s="45">
        <f t="shared" si="215"/>
        <v>61555</v>
      </c>
      <c r="AD366" s="45">
        <f t="shared" si="216"/>
        <v>14699</v>
      </c>
      <c r="AE366" s="45">
        <f t="shared" si="223"/>
        <v>46856</v>
      </c>
      <c r="AF366" s="1">
        <f t="shared" si="217"/>
        <v>61</v>
      </c>
      <c r="AG366" s="1">
        <f t="shared" si="217"/>
        <v>56</v>
      </c>
    </row>
    <row r="367" spans="1:33" ht="15" thickBot="1" x14ac:dyDescent="0.4">
      <c r="A367" s="54" t="str">
        <f t="shared" si="224"/>
        <v>12+</v>
      </c>
      <c r="B367" s="55">
        <f t="shared" si="224"/>
        <v>3761140</v>
      </c>
      <c r="C367" s="55">
        <f t="shared" si="224"/>
        <v>2687905</v>
      </c>
      <c r="D367" s="55">
        <f t="shared" si="224"/>
        <v>70.599999999999994</v>
      </c>
      <c r="E367" s="55">
        <f t="shared" si="224"/>
        <v>1087769</v>
      </c>
      <c r="F367" s="55">
        <f t="shared" si="224"/>
        <v>28.6</v>
      </c>
      <c r="G367" s="55">
        <f t="shared" si="224"/>
        <v>3775674</v>
      </c>
      <c r="I367" s="76" t="s">
        <v>327</v>
      </c>
      <c r="J367" s="24">
        <v>3761140</v>
      </c>
      <c r="K367" s="24">
        <v>2691359</v>
      </c>
      <c r="L367" s="76">
        <v>70.7</v>
      </c>
      <c r="M367" s="24">
        <v>1113341</v>
      </c>
      <c r="N367" s="76">
        <v>29.2</v>
      </c>
      <c r="O367" s="24">
        <v>3804700</v>
      </c>
      <c r="Q367" s="57" t="str">
        <f t="shared" si="218"/>
        <v>12+</v>
      </c>
      <c r="R367" s="60">
        <f>K367-C367</f>
        <v>3454</v>
      </c>
      <c r="S367" s="60">
        <f t="shared" si="220"/>
        <v>25572</v>
      </c>
      <c r="T367" s="63">
        <f t="shared" si="221"/>
        <v>29026</v>
      </c>
      <c r="U367" s="62">
        <f t="shared" si="222"/>
        <v>0.31269237733116062</v>
      </c>
      <c r="V367" s="60">
        <f t="shared" si="227"/>
        <v>3454</v>
      </c>
      <c r="W367" s="60">
        <f t="shared" si="226"/>
        <v>25572</v>
      </c>
      <c r="X367" s="35">
        <f t="shared" si="228"/>
        <v>1</v>
      </c>
      <c r="Y367" s="51" t="s">
        <v>367</v>
      </c>
      <c r="Z367" s="2">
        <v>0.7</v>
      </c>
      <c r="AC367" s="38"/>
    </row>
    <row r="368" spans="1:33" x14ac:dyDescent="0.35">
      <c r="A368" s="54" t="str">
        <f t="shared" si="224"/>
        <v>ALL</v>
      </c>
      <c r="B368" s="55">
        <f t="shared" si="224"/>
        <v>4421887</v>
      </c>
      <c r="C368" s="55">
        <f t="shared" si="224"/>
        <v>2687905</v>
      </c>
      <c r="D368" s="55">
        <f t="shared" si="224"/>
        <v>60.1</v>
      </c>
      <c r="E368" s="55">
        <f t="shared" si="224"/>
        <v>1087769</v>
      </c>
      <c r="F368" s="55">
        <f t="shared" si="224"/>
        <v>24.3</v>
      </c>
      <c r="G368" s="55">
        <f t="shared" si="224"/>
        <v>3775674</v>
      </c>
      <c r="I368" s="75" t="s">
        <v>328</v>
      </c>
      <c r="J368" s="22">
        <v>4421887</v>
      </c>
      <c r="K368" s="22">
        <v>2691359</v>
      </c>
      <c r="L368" s="75">
        <v>60.2</v>
      </c>
      <c r="M368" s="22">
        <v>1113341</v>
      </c>
      <c r="N368" s="75">
        <v>24.9</v>
      </c>
      <c r="O368" s="22">
        <v>3804700</v>
      </c>
      <c r="Q368" s="54" t="str">
        <f t="shared" si="218"/>
        <v>ALL</v>
      </c>
      <c r="R368" s="60">
        <f t="shared" ref="R368" si="229">K368-C368</f>
        <v>3454</v>
      </c>
      <c r="S368" s="60">
        <f t="shared" si="220"/>
        <v>25572</v>
      </c>
      <c r="T368" s="63">
        <f t="shared" si="221"/>
        <v>29026</v>
      </c>
      <c r="U368" s="58">
        <f t="shared" si="222"/>
        <v>0.31269237733116062</v>
      </c>
      <c r="V368" s="60">
        <f t="shared" si="227"/>
        <v>3454</v>
      </c>
      <c r="W368" s="60">
        <f t="shared" si="226"/>
        <v>25572</v>
      </c>
      <c r="X368" s="35">
        <f t="shared" si="228"/>
        <v>1</v>
      </c>
      <c r="Y368" s="50">
        <f>M368/J368</f>
        <v>0.251779613545077</v>
      </c>
      <c r="Z368" s="2">
        <f>Y368/Z367</f>
        <v>0.35968516220725288</v>
      </c>
      <c r="AC368" s="2">
        <f>R367/K367</f>
        <v>1.2833665074038804E-3</v>
      </c>
      <c r="AD368" s="2">
        <f>S367/M367</f>
        <v>2.2968704107726206E-2</v>
      </c>
      <c r="AE368" s="2">
        <f>T367/O367</f>
        <v>7.6289852025126816E-3</v>
      </c>
    </row>
    <row r="369" spans="1:33" x14ac:dyDescent="0.35">
      <c r="A369" s="110">
        <f>I346</f>
        <v>44367</v>
      </c>
      <c r="B369" s="110"/>
      <c r="C369" s="110"/>
      <c r="D369" s="110"/>
      <c r="E369" s="110"/>
      <c r="F369" s="110"/>
      <c r="G369" s="110"/>
      <c r="I369" s="110">
        <v>44371</v>
      </c>
      <c r="J369" s="110"/>
      <c r="K369" s="110"/>
      <c r="L369" s="110"/>
      <c r="M369" s="110"/>
      <c r="N369" s="110"/>
      <c r="O369" s="110"/>
      <c r="Q369" s="113" t="str">
        <f>"Change " &amp; TEXT(A369,"DDDD MMM DD, YYYY") &amp; " -  " &amp;TEXT(I369,"DDDD MMM DD, YYYY")</f>
        <v>Change Sunday Jun 20, 2021 -  Thursday Jun 24, 2021</v>
      </c>
      <c r="R369" s="113"/>
      <c r="S369" s="113"/>
      <c r="T369" s="113"/>
      <c r="U369" s="113"/>
      <c r="V369" s="113"/>
      <c r="W369" s="113"/>
      <c r="Y369" s="65">
        <f>A369</f>
        <v>44367</v>
      </c>
    </row>
    <row r="370" spans="1:33" ht="36" thickBot="1" x14ac:dyDescent="0.4">
      <c r="A370" s="53" t="str">
        <f>I347</f>
        <v>Age group</v>
      </c>
      <c r="B370" s="53" t="str">
        <f t="shared" ref="B370:G385" si="230">J347</f>
        <v>Population</v>
      </c>
      <c r="C370" s="53" t="str">
        <f t="shared" si="230"/>
        <v>At least 1 dose</v>
      </c>
      <c r="D370" s="53" t="str">
        <f t="shared" si="230"/>
        <v>% of population with at least 1 dose</v>
      </c>
      <c r="E370" s="53" t="str">
        <f t="shared" si="230"/>
        <v>2 doses</v>
      </c>
      <c r="F370" s="53" t="str">
        <f t="shared" si="230"/>
        <v>% of population fully vaccinated</v>
      </c>
      <c r="G370" s="53" t="str">
        <f t="shared" si="230"/>
        <v>Total administered</v>
      </c>
      <c r="I370" s="25" t="s">
        <v>305</v>
      </c>
      <c r="J370" s="25" t="s">
        <v>2</v>
      </c>
      <c r="K370" s="25" t="s">
        <v>368</v>
      </c>
      <c r="L370" s="25" t="s">
        <v>306</v>
      </c>
      <c r="M370" s="25" t="s">
        <v>369</v>
      </c>
      <c r="N370" s="25" t="s">
        <v>307</v>
      </c>
      <c r="O370" s="25" t="s">
        <v>304</v>
      </c>
      <c r="Q370" s="53" t="s">
        <v>305</v>
      </c>
      <c r="R370" s="53" t="s">
        <v>302</v>
      </c>
      <c r="S370" s="53" t="s">
        <v>303</v>
      </c>
      <c r="T370" s="53" t="s">
        <v>304</v>
      </c>
      <c r="U370" s="53" t="s">
        <v>335</v>
      </c>
      <c r="V370" s="53" t="s">
        <v>336</v>
      </c>
      <c r="W370" s="53" t="s">
        <v>337</v>
      </c>
      <c r="Y370" s="49" t="s">
        <v>365</v>
      </c>
      <c r="Z370" s="64"/>
      <c r="AA370" s="47" t="str">
        <f t="shared" ref="AA370:AC389" si="231">I370</f>
        <v>Age group</v>
      </c>
      <c r="AB370" s="47" t="str">
        <f t="shared" si="231"/>
        <v>Population</v>
      </c>
      <c r="AC370" s="47" t="str">
        <f t="shared" si="231"/>
        <v>At least 1 dose</v>
      </c>
      <c r="AD370" s="47" t="str">
        <f t="shared" ref="AD370:AD389" si="232">M370</f>
        <v>2 doses</v>
      </c>
      <c r="AE370" s="47" t="s">
        <v>334</v>
      </c>
      <c r="AF370" s="47" t="str">
        <f t="shared" ref="AF370:AG389" si="233">R370</f>
        <v>Dose 1</v>
      </c>
      <c r="AG370" s="47" t="str">
        <f t="shared" si="233"/>
        <v>Dose 2</v>
      </c>
    </row>
    <row r="371" spans="1:33" ht="15" thickBot="1" x14ac:dyDescent="0.4">
      <c r="A371" s="54" t="str">
        <f>I348</f>
        <v>00-11</v>
      </c>
      <c r="B371" s="55">
        <f>J348</f>
        <v>663783</v>
      </c>
      <c r="C371" s="55">
        <f t="shared" si="230"/>
        <v>0</v>
      </c>
      <c r="D371" s="55">
        <f t="shared" si="230"/>
        <v>0</v>
      </c>
      <c r="E371" s="55">
        <f t="shared" si="230"/>
        <v>0</v>
      </c>
      <c r="F371" s="55">
        <f t="shared" si="230"/>
        <v>0</v>
      </c>
      <c r="G371" s="55">
        <f t="shared" si="230"/>
        <v>0</v>
      </c>
      <c r="I371" s="75" t="s">
        <v>308</v>
      </c>
      <c r="J371" s="22">
        <v>663783</v>
      </c>
      <c r="K371" s="75">
        <v>0</v>
      </c>
      <c r="L371" s="75">
        <v>0</v>
      </c>
      <c r="M371" s="75">
        <v>0</v>
      </c>
      <c r="N371" s="75">
        <v>0</v>
      </c>
      <c r="O371" s="75">
        <v>0</v>
      </c>
      <c r="Q371" s="54" t="str">
        <f t="shared" ref="Q371:Q391" si="234">A371</f>
        <v>00-11</v>
      </c>
      <c r="R371" s="55">
        <f t="shared" ref="R371:R389" si="235">K371-C371</f>
        <v>0</v>
      </c>
      <c r="S371" s="55">
        <f t="shared" ref="S371:S391" si="236">M371-E371</f>
        <v>0</v>
      </c>
      <c r="T371" s="55">
        <f t="shared" ref="T371:T391" si="237">O371-G371</f>
        <v>0</v>
      </c>
      <c r="U371" s="58">
        <f t="shared" ref="U371:U391" si="238">R371/R$276</f>
        <v>0</v>
      </c>
      <c r="V371" s="55">
        <f>R371/$X371</f>
        <v>0</v>
      </c>
      <c r="W371" s="55">
        <f>S371/$X371</f>
        <v>0</v>
      </c>
      <c r="X371" s="35">
        <f>IF(DATEDIF(A369,I369,"D")&lt;1,1,DATEDIF(A369,I369,"D"))</f>
        <v>4</v>
      </c>
      <c r="Y371" s="51" t="s">
        <v>366</v>
      </c>
      <c r="Z371" s="2">
        <v>0.7</v>
      </c>
      <c r="AA371" s="47" t="str">
        <f t="shared" si="231"/>
        <v>00-11</v>
      </c>
      <c r="AB371" s="45">
        <f t="shared" si="231"/>
        <v>663783</v>
      </c>
      <c r="AC371" s="45">
        <f t="shared" si="231"/>
        <v>0</v>
      </c>
      <c r="AD371" s="45">
        <f t="shared" si="232"/>
        <v>0</v>
      </c>
      <c r="AE371" s="45">
        <f t="shared" ref="AE371:AE389" si="239">AC371-AD371</f>
        <v>0</v>
      </c>
      <c r="AF371" s="1">
        <f t="shared" si="233"/>
        <v>0</v>
      </c>
      <c r="AG371" s="1">
        <f t="shared" si="233"/>
        <v>0</v>
      </c>
    </row>
    <row r="372" spans="1:33" ht="15" thickBot="1" x14ac:dyDescent="0.4">
      <c r="A372" s="54" t="str">
        <f t="shared" ref="A372:G391" si="240">I349</f>
        <v>12-14</v>
      </c>
      <c r="B372" s="55">
        <f t="shared" si="240"/>
        <v>166087</v>
      </c>
      <c r="C372" s="60">
        <f t="shared" si="230"/>
        <v>93017</v>
      </c>
      <c r="D372" s="55">
        <f t="shared" si="230"/>
        <v>56</v>
      </c>
      <c r="E372" s="60">
        <f t="shared" si="230"/>
        <v>5039</v>
      </c>
      <c r="F372" s="55">
        <f t="shared" si="230"/>
        <v>3</v>
      </c>
      <c r="G372" s="55">
        <f t="shared" si="230"/>
        <v>98056</v>
      </c>
      <c r="I372" s="54" t="str">
        <f t="shared" ref="I372" si="241">Q349</f>
        <v>12-14</v>
      </c>
      <c r="J372" s="24">
        <v>166087</v>
      </c>
      <c r="K372" s="24">
        <v>93890</v>
      </c>
      <c r="L372" s="76">
        <v>56.5</v>
      </c>
      <c r="M372" s="24">
        <v>8246</v>
      </c>
      <c r="N372" s="76">
        <v>5</v>
      </c>
      <c r="O372" s="24">
        <v>102136</v>
      </c>
      <c r="Q372" s="59" t="str">
        <f t="shared" si="234"/>
        <v>12-14</v>
      </c>
      <c r="R372" s="60">
        <f t="shared" si="235"/>
        <v>873</v>
      </c>
      <c r="S372" s="60">
        <f t="shared" si="236"/>
        <v>3207</v>
      </c>
      <c r="T372" s="60">
        <f t="shared" si="237"/>
        <v>4080</v>
      </c>
      <c r="U372" s="61">
        <f t="shared" si="238"/>
        <v>7.903313416621402E-2</v>
      </c>
      <c r="V372" s="60">
        <f>R372/$X372</f>
        <v>218.25</v>
      </c>
      <c r="W372" s="60">
        <f t="shared" ref="W372:W391" si="242">S372/$X372</f>
        <v>801.75</v>
      </c>
      <c r="X372" s="35">
        <f>X371</f>
        <v>4</v>
      </c>
      <c r="Y372" s="50">
        <f>C390/B390</f>
        <v>0.71557001334701709</v>
      </c>
      <c r="Z372" s="2">
        <f>Y372/Z371</f>
        <v>1.0222428762100244</v>
      </c>
      <c r="AA372" s="47" t="str">
        <f t="shared" si="231"/>
        <v>12-14</v>
      </c>
      <c r="AB372" s="45">
        <f t="shared" si="231"/>
        <v>166087</v>
      </c>
      <c r="AC372" s="45">
        <f t="shared" si="231"/>
        <v>93890</v>
      </c>
      <c r="AD372" s="45">
        <f t="shared" si="232"/>
        <v>8246</v>
      </c>
      <c r="AE372" s="45">
        <f t="shared" si="239"/>
        <v>85644</v>
      </c>
      <c r="AF372" s="1">
        <f t="shared" si="233"/>
        <v>873</v>
      </c>
      <c r="AG372" s="1">
        <f t="shared" si="233"/>
        <v>3207</v>
      </c>
    </row>
    <row r="373" spans="1:33" ht="15" thickBot="1" x14ac:dyDescent="0.4">
      <c r="A373" s="54" t="str">
        <f t="shared" si="240"/>
        <v>15-19</v>
      </c>
      <c r="B373" s="55">
        <f t="shared" si="240"/>
        <v>258656</v>
      </c>
      <c r="C373" s="60">
        <f t="shared" si="230"/>
        <v>155973</v>
      </c>
      <c r="D373" s="55">
        <f t="shared" si="230"/>
        <v>60.3</v>
      </c>
      <c r="E373" s="60">
        <f t="shared" si="230"/>
        <v>15668</v>
      </c>
      <c r="F373" s="55">
        <f t="shared" si="230"/>
        <v>6.1</v>
      </c>
      <c r="G373" s="55">
        <f t="shared" si="230"/>
        <v>171641</v>
      </c>
      <c r="I373" s="75" t="s">
        <v>309</v>
      </c>
      <c r="J373" s="22">
        <v>258656</v>
      </c>
      <c r="K373" s="22">
        <v>157544</v>
      </c>
      <c r="L373" s="75">
        <v>60.9</v>
      </c>
      <c r="M373" s="22">
        <v>23800</v>
      </c>
      <c r="N373" s="75">
        <v>9.1999999999999993</v>
      </c>
      <c r="O373" s="22">
        <v>181344</v>
      </c>
      <c r="Q373" s="54" t="str">
        <f t="shared" si="234"/>
        <v>15-19</v>
      </c>
      <c r="R373" s="60">
        <f t="shared" si="235"/>
        <v>1571</v>
      </c>
      <c r="S373" s="60">
        <f t="shared" si="236"/>
        <v>8132</v>
      </c>
      <c r="T373" s="60">
        <f t="shared" si="237"/>
        <v>9703</v>
      </c>
      <c r="U373" s="61">
        <f t="shared" si="238"/>
        <v>0.14222342929567264</v>
      </c>
      <c r="V373" s="60">
        <f t="shared" ref="V373:V391" si="243">R373/$X373</f>
        <v>392.75</v>
      </c>
      <c r="W373" s="60">
        <f t="shared" si="242"/>
        <v>2033</v>
      </c>
      <c r="X373" s="35">
        <f t="shared" ref="X373:X391" si="244">X372</f>
        <v>4</v>
      </c>
      <c r="Y373" s="52" t="s">
        <v>367</v>
      </c>
      <c r="Z373" s="2">
        <v>0.7</v>
      </c>
      <c r="AA373" s="47" t="str">
        <f t="shared" si="231"/>
        <v>15-19</v>
      </c>
      <c r="AB373" s="45">
        <f t="shared" si="231"/>
        <v>258656</v>
      </c>
      <c r="AC373" s="45">
        <f t="shared" si="231"/>
        <v>157544</v>
      </c>
      <c r="AD373" s="45">
        <f t="shared" si="232"/>
        <v>23800</v>
      </c>
      <c r="AE373" s="45">
        <f t="shared" si="239"/>
        <v>133744</v>
      </c>
      <c r="AF373" s="1">
        <f t="shared" si="233"/>
        <v>1571</v>
      </c>
      <c r="AG373" s="1">
        <f t="shared" si="233"/>
        <v>8132</v>
      </c>
    </row>
    <row r="374" spans="1:33" ht="15" thickBot="1" x14ac:dyDescent="0.4">
      <c r="A374" s="54" t="str">
        <f t="shared" si="240"/>
        <v>20-24</v>
      </c>
      <c r="B374" s="55">
        <f t="shared" si="240"/>
        <v>276991</v>
      </c>
      <c r="C374" s="55">
        <f t="shared" si="230"/>
        <v>159893</v>
      </c>
      <c r="D374" s="55">
        <f t="shared" si="230"/>
        <v>57.7</v>
      </c>
      <c r="E374" s="55">
        <f t="shared" si="230"/>
        <v>28067</v>
      </c>
      <c r="F374" s="55">
        <f t="shared" si="230"/>
        <v>10.1</v>
      </c>
      <c r="G374" s="55">
        <f t="shared" si="230"/>
        <v>187960</v>
      </c>
      <c r="I374" s="76" t="s">
        <v>310</v>
      </c>
      <c r="J374" s="24">
        <v>276991</v>
      </c>
      <c r="K374" s="24">
        <v>162291</v>
      </c>
      <c r="L374" s="76">
        <v>58.6</v>
      </c>
      <c r="M374" s="24">
        <v>40583</v>
      </c>
      <c r="N374" s="76">
        <v>14.7</v>
      </c>
      <c r="O374" s="24">
        <v>202874</v>
      </c>
      <c r="Q374" s="57" t="str">
        <f t="shared" si="234"/>
        <v>20-24</v>
      </c>
      <c r="R374" s="56">
        <f t="shared" si="235"/>
        <v>2398</v>
      </c>
      <c r="S374" s="56">
        <f t="shared" si="236"/>
        <v>12516</v>
      </c>
      <c r="T374" s="56">
        <f t="shared" si="237"/>
        <v>14914</v>
      </c>
      <c r="U374" s="62">
        <f t="shared" si="238"/>
        <v>0.21709216005793952</v>
      </c>
      <c r="V374" s="55">
        <f t="shared" si="243"/>
        <v>599.5</v>
      </c>
      <c r="W374" s="55">
        <f t="shared" si="242"/>
        <v>3129</v>
      </c>
      <c r="X374" s="35">
        <f t="shared" si="244"/>
        <v>4</v>
      </c>
      <c r="Y374" s="50">
        <f>E390/B390</f>
        <v>0.29601158159494195</v>
      </c>
      <c r="Z374" s="2">
        <f>Y374/Z373</f>
        <v>0.42287368799277425</v>
      </c>
      <c r="AA374" s="47" t="str">
        <f t="shared" si="231"/>
        <v>20-24</v>
      </c>
      <c r="AB374" s="45">
        <f t="shared" si="231"/>
        <v>276991</v>
      </c>
      <c r="AC374" s="45">
        <f t="shared" si="231"/>
        <v>162291</v>
      </c>
      <c r="AD374" s="45">
        <f t="shared" si="232"/>
        <v>40583</v>
      </c>
      <c r="AE374" s="45">
        <f t="shared" si="239"/>
        <v>121708</v>
      </c>
      <c r="AF374" s="1">
        <f t="shared" si="233"/>
        <v>2398</v>
      </c>
      <c r="AG374" s="1">
        <f t="shared" si="233"/>
        <v>12516</v>
      </c>
    </row>
    <row r="375" spans="1:33" ht="15" thickBot="1" x14ac:dyDescent="0.4">
      <c r="A375" s="54" t="str">
        <f t="shared" si="240"/>
        <v>25-29</v>
      </c>
      <c r="B375" s="55">
        <f t="shared" si="240"/>
        <v>310735</v>
      </c>
      <c r="C375" s="55">
        <f t="shared" si="230"/>
        <v>176846</v>
      </c>
      <c r="D375" s="55">
        <f t="shared" si="230"/>
        <v>56.9</v>
      </c>
      <c r="E375" s="55">
        <f t="shared" si="230"/>
        <v>38921</v>
      </c>
      <c r="F375" s="55">
        <f t="shared" si="230"/>
        <v>12.5</v>
      </c>
      <c r="G375" s="55">
        <f t="shared" si="230"/>
        <v>215767</v>
      </c>
      <c r="I375" s="75" t="s">
        <v>311</v>
      </c>
      <c r="J375" s="22">
        <v>310735</v>
      </c>
      <c r="K375" s="22">
        <v>179350</v>
      </c>
      <c r="L375" s="75">
        <v>57.7</v>
      </c>
      <c r="M375" s="22">
        <v>53493</v>
      </c>
      <c r="N375" s="75">
        <v>17.2</v>
      </c>
      <c r="O375" s="22">
        <v>232843</v>
      </c>
      <c r="Q375" s="54" t="str">
        <f t="shared" si="234"/>
        <v>25-29</v>
      </c>
      <c r="R375" s="55">
        <f t="shared" si="235"/>
        <v>2504</v>
      </c>
      <c r="S375" s="55">
        <f t="shared" si="236"/>
        <v>14572</v>
      </c>
      <c r="T375" s="55">
        <f t="shared" si="237"/>
        <v>17076</v>
      </c>
      <c r="U375" s="58">
        <f t="shared" si="238"/>
        <v>0.22668839398877422</v>
      </c>
      <c r="V375" s="55">
        <f t="shared" si="243"/>
        <v>626</v>
      </c>
      <c r="W375" s="55">
        <f t="shared" si="242"/>
        <v>3643</v>
      </c>
      <c r="X375" s="35">
        <f t="shared" si="244"/>
        <v>4</v>
      </c>
      <c r="Y375" s="49" t="s">
        <v>363</v>
      </c>
      <c r="AA375" s="47" t="str">
        <f t="shared" si="231"/>
        <v>25-29</v>
      </c>
      <c r="AB375" s="45">
        <f t="shared" si="231"/>
        <v>310735</v>
      </c>
      <c r="AC375" s="45">
        <f t="shared" si="231"/>
        <v>179350</v>
      </c>
      <c r="AD375" s="45">
        <f t="shared" si="232"/>
        <v>53493</v>
      </c>
      <c r="AE375" s="45">
        <f t="shared" si="239"/>
        <v>125857</v>
      </c>
      <c r="AF375" s="1">
        <f t="shared" si="233"/>
        <v>2504</v>
      </c>
      <c r="AG375" s="1">
        <f t="shared" si="233"/>
        <v>14572</v>
      </c>
    </row>
    <row r="376" spans="1:33" ht="15" thickBot="1" x14ac:dyDescent="0.4">
      <c r="A376" s="54" t="str">
        <f t="shared" si="240"/>
        <v>30-34</v>
      </c>
      <c r="B376" s="55">
        <f t="shared" si="240"/>
        <v>356322</v>
      </c>
      <c r="C376" s="55">
        <f t="shared" si="230"/>
        <v>211737</v>
      </c>
      <c r="D376" s="55">
        <f t="shared" si="230"/>
        <v>59.4</v>
      </c>
      <c r="E376" s="55">
        <f t="shared" si="230"/>
        <v>52197</v>
      </c>
      <c r="F376" s="55">
        <f t="shared" si="230"/>
        <v>14.7</v>
      </c>
      <c r="G376" s="55">
        <f t="shared" si="230"/>
        <v>263934</v>
      </c>
      <c r="I376" s="76" t="s">
        <v>312</v>
      </c>
      <c r="J376" s="24">
        <v>356322</v>
      </c>
      <c r="K376" s="24">
        <v>214221</v>
      </c>
      <c r="L376" s="76">
        <v>60.1</v>
      </c>
      <c r="M376" s="24">
        <v>69883</v>
      </c>
      <c r="N376" s="76">
        <v>19.600000000000001</v>
      </c>
      <c r="O376" s="24">
        <v>284104</v>
      </c>
      <c r="Q376" s="57" t="str">
        <f t="shared" si="234"/>
        <v>30-34</v>
      </c>
      <c r="R376" s="56">
        <f t="shared" si="235"/>
        <v>2484</v>
      </c>
      <c r="S376" s="56">
        <f t="shared" si="236"/>
        <v>17686</v>
      </c>
      <c r="T376" s="56">
        <f t="shared" si="237"/>
        <v>20170</v>
      </c>
      <c r="U376" s="62">
        <f t="shared" si="238"/>
        <v>0.22487778381314502</v>
      </c>
      <c r="V376" s="55">
        <f t="shared" si="243"/>
        <v>621</v>
      </c>
      <c r="W376" s="55">
        <f t="shared" si="242"/>
        <v>4421.5</v>
      </c>
      <c r="X376" s="35">
        <f t="shared" si="244"/>
        <v>4</v>
      </c>
      <c r="Y376" s="51" t="s">
        <v>366</v>
      </c>
      <c r="Z376" s="2">
        <v>0.7</v>
      </c>
      <c r="AA376" s="47" t="str">
        <f t="shared" si="231"/>
        <v>30-34</v>
      </c>
      <c r="AB376" s="45">
        <f t="shared" si="231"/>
        <v>356322</v>
      </c>
      <c r="AC376" s="45">
        <f t="shared" si="231"/>
        <v>214221</v>
      </c>
      <c r="AD376" s="45">
        <f t="shared" si="232"/>
        <v>69883</v>
      </c>
      <c r="AE376" s="45">
        <f t="shared" si="239"/>
        <v>144338</v>
      </c>
      <c r="AF376" s="1">
        <f t="shared" si="233"/>
        <v>2484</v>
      </c>
      <c r="AG376" s="1">
        <f t="shared" si="233"/>
        <v>17686</v>
      </c>
    </row>
    <row r="377" spans="1:33" ht="15" thickBot="1" x14ac:dyDescent="0.4">
      <c r="A377" s="54" t="str">
        <f t="shared" si="240"/>
        <v>35-39</v>
      </c>
      <c r="B377" s="55">
        <f t="shared" si="240"/>
        <v>366699</v>
      </c>
      <c r="C377" s="55">
        <f t="shared" si="230"/>
        <v>230104</v>
      </c>
      <c r="D377" s="55">
        <f t="shared" si="230"/>
        <v>62.8</v>
      </c>
      <c r="E377" s="55">
        <f t="shared" si="230"/>
        <v>60539</v>
      </c>
      <c r="F377" s="55">
        <f t="shared" si="230"/>
        <v>16.5</v>
      </c>
      <c r="G377" s="55">
        <f t="shared" si="230"/>
        <v>290643</v>
      </c>
      <c r="I377" s="75" t="s">
        <v>313</v>
      </c>
      <c r="J377" s="22">
        <v>366699</v>
      </c>
      <c r="K377" s="22">
        <v>232593</v>
      </c>
      <c r="L377" s="75">
        <v>63.4</v>
      </c>
      <c r="M377" s="22">
        <v>80126</v>
      </c>
      <c r="N377" s="75">
        <v>21.9</v>
      </c>
      <c r="O377" s="22">
        <v>312719</v>
      </c>
      <c r="Q377" s="54" t="str">
        <f t="shared" si="234"/>
        <v>35-39</v>
      </c>
      <c r="R377" s="55">
        <f t="shared" si="235"/>
        <v>2489</v>
      </c>
      <c r="S377" s="55">
        <f t="shared" si="236"/>
        <v>19587</v>
      </c>
      <c r="T377" s="55">
        <f t="shared" si="237"/>
        <v>22076</v>
      </c>
      <c r="U377" s="58">
        <f t="shared" si="238"/>
        <v>0.22533043635705233</v>
      </c>
      <c r="V377" s="55">
        <f t="shared" si="243"/>
        <v>622.25</v>
      </c>
      <c r="W377" s="55">
        <f t="shared" si="242"/>
        <v>4896.75</v>
      </c>
      <c r="X377" s="35">
        <f t="shared" si="244"/>
        <v>4</v>
      </c>
      <c r="Y377" s="50">
        <f>C391/B391</f>
        <v>0.60864490657495318</v>
      </c>
      <c r="Z377" s="2">
        <f>Y377/Z376</f>
        <v>0.86949272367850461</v>
      </c>
      <c r="AA377" s="47" t="str">
        <f t="shared" si="231"/>
        <v>35-39</v>
      </c>
      <c r="AB377" s="45">
        <f t="shared" si="231"/>
        <v>366699</v>
      </c>
      <c r="AC377" s="45">
        <f t="shared" si="231"/>
        <v>232593</v>
      </c>
      <c r="AD377" s="45">
        <f t="shared" si="232"/>
        <v>80126</v>
      </c>
      <c r="AE377" s="45">
        <f t="shared" si="239"/>
        <v>152467</v>
      </c>
      <c r="AF377" s="1">
        <f t="shared" si="233"/>
        <v>2489</v>
      </c>
      <c r="AG377" s="1">
        <f t="shared" si="233"/>
        <v>19587</v>
      </c>
    </row>
    <row r="378" spans="1:33" ht="15" thickBot="1" x14ac:dyDescent="0.4">
      <c r="A378" s="54" t="str">
        <f t="shared" si="240"/>
        <v>40-44</v>
      </c>
      <c r="B378" s="55">
        <f t="shared" si="240"/>
        <v>325544</v>
      </c>
      <c r="C378" s="55">
        <f t="shared" si="230"/>
        <v>218325</v>
      </c>
      <c r="D378" s="55">
        <f t="shared" si="230"/>
        <v>67.099999999999994</v>
      </c>
      <c r="E378" s="55">
        <f t="shared" si="230"/>
        <v>73926</v>
      </c>
      <c r="F378" s="55">
        <f t="shared" si="230"/>
        <v>22.7</v>
      </c>
      <c r="G378" s="55">
        <f t="shared" si="230"/>
        <v>292251</v>
      </c>
      <c r="I378" s="76" t="s">
        <v>314</v>
      </c>
      <c r="J378" s="24">
        <v>325544</v>
      </c>
      <c r="K378" s="24">
        <v>220270</v>
      </c>
      <c r="L378" s="76">
        <v>67.7</v>
      </c>
      <c r="M378" s="24">
        <v>93927</v>
      </c>
      <c r="N378" s="76">
        <v>28.9</v>
      </c>
      <c r="O378" s="24">
        <v>314197</v>
      </c>
      <c r="Q378" s="57" t="str">
        <f t="shared" si="234"/>
        <v>40-44</v>
      </c>
      <c r="R378" s="56">
        <f t="shared" si="235"/>
        <v>1945</v>
      </c>
      <c r="S378" s="56">
        <f t="shared" si="236"/>
        <v>20001</v>
      </c>
      <c r="T378" s="56">
        <f t="shared" si="237"/>
        <v>21946</v>
      </c>
      <c r="U378" s="62">
        <f t="shared" si="238"/>
        <v>0.17608183957993845</v>
      </c>
      <c r="V378" s="55">
        <f t="shared" si="243"/>
        <v>486.25</v>
      </c>
      <c r="W378" s="55">
        <f t="shared" si="242"/>
        <v>5000.25</v>
      </c>
      <c r="X378" s="35">
        <f t="shared" si="244"/>
        <v>4</v>
      </c>
      <c r="Y378" s="52" t="s">
        <v>367</v>
      </c>
      <c r="Z378" s="2">
        <v>0.7</v>
      </c>
      <c r="AA378" s="47" t="str">
        <f t="shared" si="231"/>
        <v>40-44</v>
      </c>
      <c r="AB378" s="45">
        <f t="shared" si="231"/>
        <v>325544</v>
      </c>
      <c r="AC378" s="45">
        <f t="shared" si="231"/>
        <v>220270</v>
      </c>
      <c r="AD378" s="45">
        <f t="shared" si="232"/>
        <v>93927</v>
      </c>
      <c r="AE378" s="45">
        <f t="shared" si="239"/>
        <v>126343</v>
      </c>
      <c r="AF378" s="1">
        <f t="shared" si="233"/>
        <v>1945</v>
      </c>
      <c r="AG378" s="1">
        <f t="shared" si="233"/>
        <v>20001</v>
      </c>
    </row>
    <row r="379" spans="1:33" ht="15" thickBot="1" x14ac:dyDescent="0.4">
      <c r="A379" s="54" t="str">
        <f t="shared" si="240"/>
        <v>45-49</v>
      </c>
      <c r="B379" s="55">
        <f t="shared" si="240"/>
        <v>291312</v>
      </c>
      <c r="C379" s="55">
        <f t="shared" si="230"/>
        <v>205213</v>
      </c>
      <c r="D379" s="55">
        <f t="shared" si="230"/>
        <v>70.400000000000006</v>
      </c>
      <c r="E379" s="55">
        <f t="shared" si="230"/>
        <v>73510</v>
      </c>
      <c r="F379" s="55">
        <f t="shared" si="230"/>
        <v>25.2</v>
      </c>
      <c r="G379" s="55">
        <f t="shared" si="230"/>
        <v>278723</v>
      </c>
      <c r="I379" s="75" t="s">
        <v>315</v>
      </c>
      <c r="J379" s="22">
        <v>291312</v>
      </c>
      <c r="K379" s="22">
        <v>206911</v>
      </c>
      <c r="L379" s="75">
        <v>71</v>
      </c>
      <c r="M379" s="22">
        <v>92514</v>
      </c>
      <c r="N379" s="75">
        <v>31.8</v>
      </c>
      <c r="O379" s="22">
        <v>299425</v>
      </c>
      <c r="Q379" s="54" t="str">
        <f t="shared" si="234"/>
        <v>45-49</v>
      </c>
      <c r="R379" s="55">
        <f t="shared" si="235"/>
        <v>1698</v>
      </c>
      <c r="S379" s="55">
        <f t="shared" si="236"/>
        <v>19004</v>
      </c>
      <c r="T379" s="55">
        <f t="shared" si="237"/>
        <v>20702</v>
      </c>
      <c r="U379" s="58">
        <f t="shared" si="238"/>
        <v>0.15372080391091797</v>
      </c>
      <c r="V379" s="55">
        <f t="shared" si="243"/>
        <v>424.5</v>
      </c>
      <c r="W379" s="55">
        <f t="shared" si="242"/>
        <v>4751</v>
      </c>
      <c r="X379" s="35">
        <f t="shared" si="244"/>
        <v>4</v>
      </c>
      <c r="Y379" s="50">
        <f>E391/B391</f>
        <v>0.251779613545077</v>
      </c>
      <c r="Z379" s="2">
        <f>Y379/Z378</f>
        <v>0.35968516220725288</v>
      </c>
      <c r="AA379" s="47" t="str">
        <f t="shared" si="231"/>
        <v>45-49</v>
      </c>
      <c r="AB379" s="45">
        <f t="shared" si="231"/>
        <v>291312</v>
      </c>
      <c r="AC379" s="45">
        <f t="shared" si="231"/>
        <v>206911</v>
      </c>
      <c r="AD379" s="45">
        <f t="shared" si="232"/>
        <v>92514</v>
      </c>
      <c r="AE379" s="45">
        <f t="shared" si="239"/>
        <v>114397</v>
      </c>
      <c r="AF379" s="1">
        <f t="shared" si="233"/>
        <v>1698</v>
      </c>
      <c r="AG379" s="1">
        <f t="shared" si="233"/>
        <v>19004</v>
      </c>
    </row>
    <row r="380" spans="1:33" ht="15" thickBot="1" x14ac:dyDescent="0.4">
      <c r="A380" s="54" t="str">
        <f t="shared" si="240"/>
        <v>50-54</v>
      </c>
      <c r="B380" s="55">
        <f t="shared" si="240"/>
        <v>262948</v>
      </c>
      <c r="C380" s="55">
        <f t="shared" si="230"/>
        <v>199234</v>
      </c>
      <c r="D380" s="55">
        <f t="shared" si="230"/>
        <v>75.8</v>
      </c>
      <c r="E380" s="55">
        <f t="shared" si="230"/>
        <v>76791</v>
      </c>
      <c r="F380" s="55">
        <f t="shared" si="230"/>
        <v>29.2</v>
      </c>
      <c r="G380" s="55">
        <f t="shared" si="230"/>
        <v>276025</v>
      </c>
      <c r="I380" s="76" t="s">
        <v>316</v>
      </c>
      <c r="J380" s="24">
        <v>262948</v>
      </c>
      <c r="K380" s="24">
        <v>200775</v>
      </c>
      <c r="L380" s="76">
        <v>76.400000000000006</v>
      </c>
      <c r="M380" s="24">
        <v>95614</v>
      </c>
      <c r="N380" s="76">
        <v>36.4</v>
      </c>
      <c r="O380" s="24">
        <v>296389</v>
      </c>
      <c r="Q380" s="57" t="str">
        <f t="shared" si="234"/>
        <v>50-54</v>
      </c>
      <c r="R380" s="56">
        <f t="shared" si="235"/>
        <v>1541</v>
      </c>
      <c r="S380" s="56">
        <f t="shared" si="236"/>
        <v>18823</v>
      </c>
      <c r="T380" s="56">
        <f t="shared" si="237"/>
        <v>20364</v>
      </c>
      <c r="U380" s="62">
        <f t="shared" si="238"/>
        <v>0.13950751403222886</v>
      </c>
      <c r="V380" s="55">
        <f t="shared" si="243"/>
        <v>385.25</v>
      </c>
      <c r="W380" s="55">
        <f t="shared" si="242"/>
        <v>4705.75</v>
      </c>
      <c r="X380" s="35">
        <f t="shared" si="244"/>
        <v>4</v>
      </c>
      <c r="Z380" s="36"/>
      <c r="AA380" s="47" t="str">
        <f t="shared" si="231"/>
        <v>50-54</v>
      </c>
      <c r="AB380" s="45">
        <f t="shared" si="231"/>
        <v>262948</v>
      </c>
      <c r="AC380" s="45">
        <f t="shared" si="231"/>
        <v>200775</v>
      </c>
      <c r="AD380" s="45">
        <f t="shared" si="232"/>
        <v>95614</v>
      </c>
      <c r="AE380" s="45">
        <f t="shared" si="239"/>
        <v>105161</v>
      </c>
      <c r="AF380" s="1">
        <f t="shared" si="233"/>
        <v>1541</v>
      </c>
      <c r="AG380" s="1">
        <f t="shared" si="233"/>
        <v>18823</v>
      </c>
    </row>
    <row r="381" spans="1:33" ht="15" thickBot="1" x14ac:dyDescent="0.4">
      <c r="A381" s="54" t="str">
        <f t="shared" si="240"/>
        <v>55-59</v>
      </c>
      <c r="B381" s="55">
        <f t="shared" si="240"/>
        <v>285387</v>
      </c>
      <c r="C381" s="55">
        <f t="shared" si="230"/>
        <v>216522</v>
      </c>
      <c r="D381" s="55">
        <f t="shared" si="230"/>
        <v>75.900000000000006</v>
      </c>
      <c r="E381" s="55">
        <f t="shared" si="230"/>
        <v>98387</v>
      </c>
      <c r="F381" s="55">
        <f t="shared" si="230"/>
        <v>34.5</v>
      </c>
      <c r="G381" s="55">
        <f t="shared" si="230"/>
        <v>314909</v>
      </c>
      <c r="I381" s="75" t="s">
        <v>317</v>
      </c>
      <c r="J381" s="22">
        <v>285387</v>
      </c>
      <c r="K381" s="22">
        <v>218076</v>
      </c>
      <c r="L381" s="75">
        <v>76.400000000000006</v>
      </c>
      <c r="M381" s="22">
        <v>118376</v>
      </c>
      <c r="N381" s="75">
        <v>41.5</v>
      </c>
      <c r="O381" s="22">
        <v>336452</v>
      </c>
      <c r="Q381" s="54" t="str">
        <f t="shared" si="234"/>
        <v>55-59</v>
      </c>
      <c r="R381" s="55">
        <f t="shared" si="235"/>
        <v>1554</v>
      </c>
      <c r="S381" s="55">
        <f t="shared" si="236"/>
        <v>19989</v>
      </c>
      <c r="T381" s="55">
        <f t="shared" si="237"/>
        <v>21543</v>
      </c>
      <c r="U381" s="58">
        <f t="shared" si="238"/>
        <v>0.14068441064638784</v>
      </c>
      <c r="V381" s="55">
        <f t="shared" si="243"/>
        <v>388.5</v>
      </c>
      <c r="W381" s="55">
        <f t="shared" si="242"/>
        <v>4997.25</v>
      </c>
      <c r="X381" s="35">
        <f t="shared" si="244"/>
        <v>4</v>
      </c>
      <c r="Y381" s="65">
        <f>I369</f>
        <v>44371</v>
      </c>
      <c r="Z381" s="36"/>
      <c r="AA381" s="47" t="str">
        <f t="shared" si="231"/>
        <v>55-59</v>
      </c>
      <c r="AB381" s="45">
        <f t="shared" si="231"/>
        <v>285387</v>
      </c>
      <c r="AC381" s="45">
        <f t="shared" si="231"/>
        <v>218076</v>
      </c>
      <c r="AD381" s="45">
        <f t="shared" si="232"/>
        <v>118376</v>
      </c>
      <c r="AE381" s="45">
        <f t="shared" si="239"/>
        <v>99700</v>
      </c>
      <c r="AF381" s="1">
        <f t="shared" si="233"/>
        <v>1554</v>
      </c>
      <c r="AG381" s="1">
        <f t="shared" si="233"/>
        <v>19989</v>
      </c>
    </row>
    <row r="382" spans="1:33" ht="15" thickBot="1" x14ac:dyDescent="0.4">
      <c r="A382" s="54" t="str">
        <f t="shared" si="240"/>
        <v>60-64</v>
      </c>
      <c r="B382" s="55">
        <f t="shared" si="240"/>
        <v>271707</v>
      </c>
      <c r="C382" s="55">
        <f t="shared" si="230"/>
        <v>217891</v>
      </c>
      <c r="D382" s="55">
        <f t="shared" si="230"/>
        <v>80.2</v>
      </c>
      <c r="E382" s="55">
        <f t="shared" si="230"/>
        <v>127517</v>
      </c>
      <c r="F382" s="55">
        <f t="shared" si="230"/>
        <v>46.9</v>
      </c>
      <c r="G382" s="55">
        <f t="shared" si="230"/>
        <v>345408</v>
      </c>
      <c r="I382" s="76" t="s">
        <v>318</v>
      </c>
      <c r="J382" s="24">
        <v>271707</v>
      </c>
      <c r="K382" s="24">
        <v>219223</v>
      </c>
      <c r="L382" s="76">
        <v>80.7</v>
      </c>
      <c r="M382" s="24">
        <v>143470</v>
      </c>
      <c r="N382" s="76">
        <v>52.8</v>
      </c>
      <c r="O382" s="24">
        <v>362693</v>
      </c>
      <c r="Q382" s="57" t="str">
        <f t="shared" si="234"/>
        <v>60-64</v>
      </c>
      <c r="R382" s="56">
        <f t="shared" si="235"/>
        <v>1332</v>
      </c>
      <c r="S382" s="56">
        <f t="shared" si="236"/>
        <v>15953</v>
      </c>
      <c r="T382" s="56">
        <f t="shared" si="237"/>
        <v>17285</v>
      </c>
      <c r="U382" s="62">
        <f t="shared" si="238"/>
        <v>0.12058663769690385</v>
      </c>
      <c r="V382" s="55">
        <f t="shared" si="243"/>
        <v>333</v>
      </c>
      <c r="W382" s="55">
        <f t="shared" si="242"/>
        <v>3988.25</v>
      </c>
      <c r="X382" s="35">
        <f t="shared" si="244"/>
        <v>4</v>
      </c>
      <c r="Y382" s="49" t="s">
        <v>365</v>
      </c>
      <c r="AA382" s="47" t="str">
        <f t="shared" si="231"/>
        <v>60-64</v>
      </c>
      <c r="AB382" s="45">
        <f t="shared" si="231"/>
        <v>271707</v>
      </c>
      <c r="AC382" s="45">
        <f t="shared" si="231"/>
        <v>219223</v>
      </c>
      <c r="AD382" s="45">
        <f t="shared" si="232"/>
        <v>143470</v>
      </c>
      <c r="AE382" s="45">
        <f t="shared" si="239"/>
        <v>75753</v>
      </c>
      <c r="AF382" s="1">
        <f t="shared" si="233"/>
        <v>1332</v>
      </c>
      <c r="AG382" s="1">
        <f t="shared" si="233"/>
        <v>15953</v>
      </c>
    </row>
    <row r="383" spans="1:33" ht="15" thickBot="1" x14ac:dyDescent="0.4">
      <c r="A383" s="54" t="str">
        <f t="shared" si="240"/>
        <v>65-69</v>
      </c>
      <c r="B383" s="55">
        <f t="shared" si="240"/>
        <v>217596</v>
      </c>
      <c r="C383" s="55">
        <f t="shared" si="230"/>
        <v>184553</v>
      </c>
      <c r="D383" s="55">
        <f t="shared" si="230"/>
        <v>84.8</v>
      </c>
      <c r="E383" s="55">
        <f t="shared" si="230"/>
        <v>132796</v>
      </c>
      <c r="F383" s="55">
        <f t="shared" si="230"/>
        <v>61</v>
      </c>
      <c r="G383" s="55">
        <f t="shared" si="230"/>
        <v>317349</v>
      </c>
      <c r="I383" s="75" t="s">
        <v>319</v>
      </c>
      <c r="J383" s="22">
        <v>217596</v>
      </c>
      <c r="K383" s="22">
        <v>185409</v>
      </c>
      <c r="L383" s="75">
        <v>85.2</v>
      </c>
      <c r="M383" s="22">
        <v>145368</v>
      </c>
      <c r="N383" s="75">
        <v>66.8</v>
      </c>
      <c r="O383" s="22">
        <v>330777</v>
      </c>
      <c r="Q383" s="54" t="str">
        <f t="shared" si="234"/>
        <v>65-69</v>
      </c>
      <c r="R383" s="55">
        <f t="shared" si="235"/>
        <v>856</v>
      </c>
      <c r="S383" s="55">
        <f t="shared" si="236"/>
        <v>12572</v>
      </c>
      <c r="T383" s="55">
        <f t="shared" si="237"/>
        <v>13428</v>
      </c>
      <c r="U383" s="58">
        <f t="shared" si="238"/>
        <v>7.749411551692921E-2</v>
      </c>
      <c r="V383" s="55">
        <f t="shared" si="243"/>
        <v>214</v>
      </c>
      <c r="W383" s="55">
        <f t="shared" si="242"/>
        <v>3143</v>
      </c>
      <c r="X383" s="35">
        <f t="shared" si="244"/>
        <v>4</v>
      </c>
      <c r="Y383" s="51" t="s">
        <v>366</v>
      </c>
      <c r="Z383" s="2">
        <v>0.7</v>
      </c>
      <c r="AA383" s="47" t="str">
        <f t="shared" si="231"/>
        <v>65-69</v>
      </c>
      <c r="AB383" s="45">
        <f t="shared" si="231"/>
        <v>217596</v>
      </c>
      <c r="AC383" s="45">
        <f t="shared" si="231"/>
        <v>185409</v>
      </c>
      <c r="AD383" s="45">
        <f t="shared" si="232"/>
        <v>145368</v>
      </c>
      <c r="AE383" s="45">
        <f t="shared" si="239"/>
        <v>40041</v>
      </c>
      <c r="AF383" s="1">
        <f t="shared" si="233"/>
        <v>856</v>
      </c>
      <c r="AG383" s="1">
        <f t="shared" si="233"/>
        <v>12572</v>
      </c>
    </row>
    <row r="384" spans="1:33" ht="15" thickBot="1" x14ac:dyDescent="0.4">
      <c r="A384" s="54" t="str">
        <f t="shared" si="240"/>
        <v>70-74</v>
      </c>
      <c r="B384" s="55">
        <f t="shared" si="240"/>
        <v>166506</v>
      </c>
      <c r="C384" s="55">
        <f t="shared" si="230"/>
        <v>142425</v>
      </c>
      <c r="D384" s="55">
        <f t="shared" si="230"/>
        <v>85.5</v>
      </c>
      <c r="E384" s="55">
        <f t="shared" si="230"/>
        <v>115111</v>
      </c>
      <c r="F384" s="55">
        <f t="shared" si="230"/>
        <v>69.099999999999994</v>
      </c>
      <c r="G384" s="55">
        <f t="shared" si="230"/>
        <v>257536</v>
      </c>
      <c r="I384" s="76" t="s">
        <v>320</v>
      </c>
      <c r="J384" s="24">
        <v>166506</v>
      </c>
      <c r="K384" s="24">
        <v>142990</v>
      </c>
      <c r="L384" s="76">
        <v>85.9</v>
      </c>
      <c r="M384" s="24">
        <v>122228</v>
      </c>
      <c r="N384" s="76">
        <v>73.400000000000006</v>
      </c>
      <c r="O384" s="24">
        <v>265218</v>
      </c>
      <c r="Q384" s="57" t="str">
        <f t="shared" si="234"/>
        <v>70-74</v>
      </c>
      <c r="R384" s="56">
        <f t="shared" si="235"/>
        <v>565</v>
      </c>
      <c r="S384" s="56">
        <f t="shared" si="236"/>
        <v>7117</v>
      </c>
      <c r="T384" s="56">
        <f t="shared" si="237"/>
        <v>7682</v>
      </c>
      <c r="U384" s="62">
        <f t="shared" si="238"/>
        <v>5.1149737461524535E-2</v>
      </c>
      <c r="V384" s="55">
        <f t="shared" si="243"/>
        <v>141.25</v>
      </c>
      <c r="W384" s="55">
        <f t="shared" si="242"/>
        <v>1779.25</v>
      </c>
      <c r="X384" s="35">
        <f t="shared" si="244"/>
        <v>4</v>
      </c>
      <c r="Y384" s="50">
        <f>K390/J390</f>
        <v>0.72176281659284158</v>
      </c>
      <c r="Z384" s="2">
        <f>Y384/Z383</f>
        <v>1.0310897379897737</v>
      </c>
      <c r="AA384" s="48" t="str">
        <f t="shared" si="231"/>
        <v>70-74</v>
      </c>
      <c r="AB384" s="45">
        <f t="shared" si="231"/>
        <v>166506</v>
      </c>
      <c r="AC384" s="45">
        <f t="shared" si="231"/>
        <v>142990</v>
      </c>
      <c r="AD384" s="45">
        <f t="shared" si="232"/>
        <v>122228</v>
      </c>
      <c r="AE384" s="46">
        <f t="shared" si="239"/>
        <v>20762</v>
      </c>
      <c r="AF384" s="1">
        <f t="shared" si="233"/>
        <v>565</v>
      </c>
      <c r="AG384" s="1">
        <f t="shared" si="233"/>
        <v>7117</v>
      </c>
    </row>
    <row r="385" spans="1:33" ht="15" thickBot="1" x14ac:dyDescent="0.4">
      <c r="A385" s="54" t="str">
        <f t="shared" si="240"/>
        <v>75-79</v>
      </c>
      <c r="B385" s="55">
        <f t="shared" si="240"/>
        <v>107003</v>
      </c>
      <c r="C385" s="55">
        <f t="shared" si="230"/>
        <v>92380</v>
      </c>
      <c r="D385" s="55">
        <f t="shared" si="230"/>
        <v>86.3</v>
      </c>
      <c r="E385" s="55">
        <f t="shared" si="230"/>
        <v>83864</v>
      </c>
      <c r="F385" s="55">
        <f t="shared" si="230"/>
        <v>78.400000000000006</v>
      </c>
      <c r="G385" s="55">
        <f t="shared" si="230"/>
        <v>176244</v>
      </c>
      <c r="I385" s="75" t="s">
        <v>321</v>
      </c>
      <c r="J385" s="22">
        <v>107003</v>
      </c>
      <c r="K385" s="22">
        <v>92584</v>
      </c>
      <c r="L385" s="75">
        <v>86.5</v>
      </c>
      <c r="M385" s="22">
        <v>85533</v>
      </c>
      <c r="N385" s="75">
        <v>79.900000000000006</v>
      </c>
      <c r="O385" s="22">
        <v>178117</v>
      </c>
      <c r="Q385" s="54" t="str">
        <f t="shared" si="234"/>
        <v>75-79</v>
      </c>
      <c r="R385" s="55">
        <f t="shared" si="235"/>
        <v>204</v>
      </c>
      <c r="S385" s="55">
        <f t="shared" si="236"/>
        <v>1669</v>
      </c>
      <c r="T385" s="55">
        <f t="shared" si="237"/>
        <v>1873</v>
      </c>
      <c r="U385" s="58">
        <f t="shared" si="238"/>
        <v>1.8468223791417708E-2</v>
      </c>
      <c r="V385" s="55">
        <f t="shared" si="243"/>
        <v>51</v>
      </c>
      <c r="W385" s="55">
        <f t="shared" si="242"/>
        <v>417.25</v>
      </c>
      <c r="X385" s="35">
        <f t="shared" si="244"/>
        <v>4</v>
      </c>
      <c r="Y385" s="51" t="s">
        <v>367</v>
      </c>
      <c r="Z385" s="2">
        <v>0.7</v>
      </c>
      <c r="AA385" s="48" t="str">
        <f t="shared" si="231"/>
        <v>75-79</v>
      </c>
      <c r="AB385" s="45">
        <f t="shared" si="231"/>
        <v>107003</v>
      </c>
      <c r="AC385" s="45">
        <f t="shared" si="231"/>
        <v>92584</v>
      </c>
      <c r="AD385" s="45">
        <f t="shared" si="232"/>
        <v>85533</v>
      </c>
      <c r="AE385" s="46">
        <f t="shared" si="239"/>
        <v>7051</v>
      </c>
      <c r="AF385" s="1">
        <f t="shared" si="233"/>
        <v>204</v>
      </c>
      <c r="AG385" s="1">
        <f t="shared" si="233"/>
        <v>1669</v>
      </c>
    </row>
    <row r="386" spans="1:33" ht="15" thickBot="1" x14ac:dyDescent="0.4">
      <c r="A386" s="54" t="str">
        <f t="shared" si="240"/>
        <v>80-84</v>
      </c>
      <c r="B386" s="55">
        <f t="shared" si="240"/>
        <v>69877</v>
      </c>
      <c r="C386" s="55">
        <f t="shared" si="240"/>
        <v>61402</v>
      </c>
      <c r="D386" s="55">
        <f t="shared" si="240"/>
        <v>87.9</v>
      </c>
      <c r="E386" s="55">
        <f t="shared" si="240"/>
        <v>56358</v>
      </c>
      <c r="F386" s="55">
        <f t="shared" si="240"/>
        <v>80.7</v>
      </c>
      <c r="G386" s="55">
        <f t="shared" si="240"/>
        <v>117760</v>
      </c>
      <c r="I386" s="76" t="s">
        <v>322</v>
      </c>
      <c r="J386" s="24">
        <v>69877</v>
      </c>
      <c r="K386" s="24">
        <v>61512</v>
      </c>
      <c r="L386" s="76">
        <v>88</v>
      </c>
      <c r="M386" s="24">
        <v>57218</v>
      </c>
      <c r="N386" s="76">
        <v>81.900000000000006</v>
      </c>
      <c r="O386" s="24">
        <v>118730</v>
      </c>
      <c r="Q386" s="57" t="str">
        <f t="shared" si="234"/>
        <v>80-84</v>
      </c>
      <c r="R386" s="56">
        <f t="shared" si="235"/>
        <v>110</v>
      </c>
      <c r="S386" s="56">
        <f t="shared" si="236"/>
        <v>860</v>
      </c>
      <c r="T386" s="56">
        <f t="shared" si="237"/>
        <v>970</v>
      </c>
      <c r="U386" s="62">
        <f t="shared" si="238"/>
        <v>9.9583559659605289E-3</v>
      </c>
      <c r="V386" s="55">
        <f t="shared" si="243"/>
        <v>27.5</v>
      </c>
      <c r="W386" s="55">
        <f t="shared" si="242"/>
        <v>215</v>
      </c>
      <c r="X386" s="35">
        <f t="shared" si="244"/>
        <v>4</v>
      </c>
      <c r="Y386" s="50">
        <f>M390/J390</f>
        <v>0.34761614829546361</v>
      </c>
      <c r="Z386" s="2">
        <f>Y386/Z385</f>
        <v>0.49659449756494806</v>
      </c>
      <c r="AA386" s="48" t="str">
        <f t="shared" si="231"/>
        <v>80-84</v>
      </c>
      <c r="AB386" s="45">
        <f t="shared" si="231"/>
        <v>69877</v>
      </c>
      <c r="AC386" s="45">
        <f t="shared" si="231"/>
        <v>61512</v>
      </c>
      <c r="AD386" s="45">
        <f t="shared" si="232"/>
        <v>57218</v>
      </c>
      <c r="AE386" s="46">
        <f t="shared" si="239"/>
        <v>4294</v>
      </c>
      <c r="AF386" s="1">
        <f t="shared" si="233"/>
        <v>110</v>
      </c>
      <c r="AG386" s="1">
        <f t="shared" si="233"/>
        <v>860</v>
      </c>
    </row>
    <row r="387" spans="1:33" ht="15" thickBot="1" x14ac:dyDescent="0.4">
      <c r="A387" s="54" t="str">
        <f t="shared" si="240"/>
        <v>85-89</v>
      </c>
      <c r="B387" s="55">
        <f t="shared" si="240"/>
        <v>44852</v>
      </c>
      <c r="C387" s="55">
        <f t="shared" si="240"/>
        <v>39268</v>
      </c>
      <c r="D387" s="55">
        <f t="shared" si="240"/>
        <v>87.5</v>
      </c>
      <c r="E387" s="55">
        <f t="shared" si="240"/>
        <v>36438</v>
      </c>
      <c r="F387" s="55">
        <f t="shared" si="240"/>
        <v>81.2</v>
      </c>
      <c r="G387" s="55">
        <f t="shared" si="240"/>
        <v>75706</v>
      </c>
      <c r="I387" s="75" t="s">
        <v>323</v>
      </c>
      <c r="J387" s="22">
        <v>44852</v>
      </c>
      <c r="K387" s="22">
        <v>39327</v>
      </c>
      <c r="L387" s="75">
        <v>87.7</v>
      </c>
      <c r="M387" s="22">
        <v>36948</v>
      </c>
      <c r="N387" s="75">
        <v>82.4</v>
      </c>
      <c r="O387" s="22">
        <v>76275</v>
      </c>
      <c r="Q387" s="54" t="str">
        <f t="shared" si="234"/>
        <v>85-89</v>
      </c>
      <c r="R387" s="55">
        <f t="shared" si="235"/>
        <v>59</v>
      </c>
      <c r="S387" s="55">
        <f t="shared" si="236"/>
        <v>510</v>
      </c>
      <c r="T387" s="55">
        <f t="shared" si="237"/>
        <v>569</v>
      </c>
      <c r="U387" s="58">
        <f t="shared" si="238"/>
        <v>5.3413000181061019E-3</v>
      </c>
      <c r="V387" s="55">
        <f t="shared" si="243"/>
        <v>14.75</v>
      </c>
      <c r="W387" s="55">
        <f t="shared" si="242"/>
        <v>127.5</v>
      </c>
      <c r="X387" s="35">
        <f t="shared" si="244"/>
        <v>4</v>
      </c>
      <c r="Y387" s="49" t="s">
        <v>362</v>
      </c>
      <c r="AA387" s="48" t="str">
        <f t="shared" si="231"/>
        <v>85-89</v>
      </c>
      <c r="AB387" s="45">
        <f t="shared" si="231"/>
        <v>44852</v>
      </c>
      <c r="AC387" s="45">
        <f t="shared" si="231"/>
        <v>39327</v>
      </c>
      <c r="AD387" s="45">
        <f t="shared" si="232"/>
        <v>36948</v>
      </c>
      <c r="AE387" s="46">
        <f t="shared" si="239"/>
        <v>2379</v>
      </c>
      <c r="AF387" s="1">
        <f t="shared" si="233"/>
        <v>59</v>
      </c>
      <c r="AG387" s="1">
        <f t="shared" si="233"/>
        <v>510</v>
      </c>
    </row>
    <row r="388" spans="1:33" ht="15" thickBot="1" x14ac:dyDescent="0.4">
      <c r="A388" s="54" t="str">
        <f t="shared" si="240"/>
        <v>90+</v>
      </c>
      <c r="B388" s="55">
        <f t="shared" si="240"/>
        <v>28637</v>
      </c>
      <c r="C388" s="55">
        <f t="shared" si="240"/>
        <v>25021</v>
      </c>
      <c r="D388" s="55">
        <f t="shared" si="240"/>
        <v>87.4</v>
      </c>
      <c r="E388" s="55">
        <f t="shared" si="240"/>
        <v>23513</v>
      </c>
      <c r="F388" s="55">
        <f t="shared" si="240"/>
        <v>82.1</v>
      </c>
      <c r="G388" s="55">
        <f t="shared" si="240"/>
        <v>48534</v>
      </c>
      <c r="I388" s="76" t="s">
        <v>324</v>
      </c>
      <c r="J388" s="24">
        <v>28637</v>
      </c>
      <c r="K388" s="24">
        <v>25055</v>
      </c>
      <c r="L388" s="76">
        <v>87.5</v>
      </c>
      <c r="M388" s="24">
        <v>23768</v>
      </c>
      <c r="N388" s="76">
        <v>83</v>
      </c>
      <c r="O388" s="24">
        <v>48823</v>
      </c>
      <c r="Q388" s="57" t="str">
        <f t="shared" si="234"/>
        <v>90+</v>
      </c>
      <c r="R388" s="56">
        <f t="shared" si="235"/>
        <v>34</v>
      </c>
      <c r="S388" s="56">
        <f t="shared" si="236"/>
        <v>255</v>
      </c>
      <c r="T388" s="56">
        <f t="shared" si="237"/>
        <v>289</v>
      </c>
      <c r="U388" s="62">
        <f t="shared" si="238"/>
        <v>3.0780372985696179E-3</v>
      </c>
      <c r="V388" s="55">
        <f t="shared" si="243"/>
        <v>8.5</v>
      </c>
      <c r="W388" s="55">
        <f t="shared" si="242"/>
        <v>63.75</v>
      </c>
      <c r="X388" s="35">
        <f t="shared" si="244"/>
        <v>4</v>
      </c>
      <c r="Y388" s="51" t="s">
        <v>366</v>
      </c>
      <c r="Z388" s="2">
        <v>0.7</v>
      </c>
      <c r="AA388" s="48" t="str">
        <f t="shared" si="231"/>
        <v>90+</v>
      </c>
      <c r="AB388" s="45">
        <f t="shared" si="231"/>
        <v>28637</v>
      </c>
      <c r="AC388" s="45">
        <f t="shared" si="231"/>
        <v>25055</v>
      </c>
      <c r="AD388" s="45">
        <f t="shared" si="232"/>
        <v>23768</v>
      </c>
      <c r="AE388" s="46">
        <f t="shared" si="239"/>
        <v>1287</v>
      </c>
      <c r="AF388" s="1">
        <f t="shared" si="233"/>
        <v>34</v>
      </c>
      <c r="AG388" s="1">
        <f t="shared" si="233"/>
        <v>255</v>
      </c>
    </row>
    <row r="389" spans="1:33" ht="15" thickBot="1" x14ac:dyDescent="0.4">
      <c r="A389" s="54" t="str">
        <f t="shared" si="240"/>
        <v>Unknown</v>
      </c>
      <c r="B389" s="55" t="str">
        <f t="shared" si="240"/>
        <v>NA</v>
      </c>
      <c r="C389" s="55">
        <f t="shared" si="240"/>
        <v>61555</v>
      </c>
      <c r="D389" s="55" t="str">
        <f t="shared" si="240"/>
        <v>NA</v>
      </c>
      <c r="E389" s="55">
        <f t="shared" si="240"/>
        <v>14699</v>
      </c>
      <c r="F389" s="55" t="str">
        <f t="shared" si="240"/>
        <v>NA</v>
      </c>
      <c r="G389" s="55">
        <f t="shared" si="240"/>
        <v>76254</v>
      </c>
      <c r="I389" s="75" t="s">
        <v>325</v>
      </c>
      <c r="J389" s="75" t="s">
        <v>326</v>
      </c>
      <c r="K389" s="22">
        <v>62630</v>
      </c>
      <c r="L389" s="75" t="s">
        <v>326</v>
      </c>
      <c r="M389" s="22">
        <v>16338</v>
      </c>
      <c r="N389" s="75" t="s">
        <v>326</v>
      </c>
      <c r="O389" s="22">
        <v>78968</v>
      </c>
      <c r="Q389" s="54" t="str">
        <f t="shared" si="234"/>
        <v>Unknown</v>
      </c>
      <c r="R389" s="54">
        <f t="shared" si="235"/>
        <v>1075</v>
      </c>
      <c r="S389" s="54">
        <f t="shared" si="236"/>
        <v>1639</v>
      </c>
      <c r="T389" s="54">
        <f t="shared" si="237"/>
        <v>2714</v>
      </c>
      <c r="U389" s="58">
        <f t="shared" si="238"/>
        <v>9.7320296940068801E-2</v>
      </c>
      <c r="V389" s="55">
        <f t="shared" si="243"/>
        <v>268.75</v>
      </c>
      <c r="W389" s="55">
        <f t="shared" si="242"/>
        <v>409.75</v>
      </c>
      <c r="X389" s="35">
        <f t="shared" si="244"/>
        <v>4</v>
      </c>
      <c r="Y389" s="50">
        <f>K391/J391</f>
        <v>0.61391234104354087</v>
      </c>
      <c r="Z389" s="2">
        <f>Y389/Z388</f>
        <v>0.87701763006220135</v>
      </c>
      <c r="AA389" s="47" t="str">
        <f t="shared" si="231"/>
        <v>Unknown</v>
      </c>
      <c r="AB389" s="45" t="str">
        <f t="shared" si="231"/>
        <v>NA</v>
      </c>
      <c r="AC389" s="45">
        <f t="shared" si="231"/>
        <v>62630</v>
      </c>
      <c r="AD389" s="45">
        <f t="shared" si="232"/>
        <v>16338</v>
      </c>
      <c r="AE389" s="45">
        <f t="shared" si="239"/>
        <v>46292</v>
      </c>
      <c r="AF389" s="1">
        <f t="shared" si="233"/>
        <v>1075</v>
      </c>
      <c r="AG389" s="1">
        <f t="shared" si="233"/>
        <v>1639</v>
      </c>
    </row>
    <row r="390" spans="1:33" ht="15" thickBot="1" x14ac:dyDescent="0.4">
      <c r="A390" s="54" t="str">
        <f t="shared" si="240"/>
        <v>12+</v>
      </c>
      <c r="B390" s="55">
        <f t="shared" si="240"/>
        <v>3761140</v>
      </c>
      <c r="C390" s="55">
        <f t="shared" si="240"/>
        <v>2691359</v>
      </c>
      <c r="D390" s="55">
        <f t="shared" si="240"/>
        <v>70.7</v>
      </c>
      <c r="E390" s="55">
        <f t="shared" si="240"/>
        <v>1113341</v>
      </c>
      <c r="F390" s="55">
        <f t="shared" si="240"/>
        <v>29.2</v>
      </c>
      <c r="G390" s="55">
        <f t="shared" si="240"/>
        <v>3804700</v>
      </c>
      <c r="I390" s="76" t="s">
        <v>327</v>
      </c>
      <c r="J390" s="24">
        <v>3761140</v>
      </c>
      <c r="K390" s="24">
        <v>2714651</v>
      </c>
      <c r="L390" s="76">
        <v>71.3</v>
      </c>
      <c r="M390" s="24">
        <v>1307433</v>
      </c>
      <c r="N390" s="76">
        <v>34.299999999999997</v>
      </c>
      <c r="O390" s="24">
        <v>4022084</v>
      </c>
      <c r="Q390" s="57" t="str">
        <f t="shared" si="234"/>
        <v>12+</v>
      </c>
      <c r="R390" s="60">
        <f>K390-C390</f>
        <v>23292</v>
      </c>
      <c r="S390" s="60">
        <f t="shared" si="236"/>
        <v>194092</v>
      </c>
      <c r="T390" s="63">
        <f t="shared" si="237"/>
        <v>217384</v>
      </c>
      <c r="U390" s="62">
        <f t="shared" si="238"/>
        <v>2.1086366105377512</v>
      </c>
      <c r="V390" s="60">
        <f t="shared" si="243"/>
        <v>5823</v>
      </c>
      <c r="W390" s="60">
        <f t="shared" si="242"/>
        <v>48523</v>
      </c>
      <c r="X390" s="35">
        <f t="shared" si="244"/>
        <v>4</v>
      </c>
      <c r="Y390" s="51" t="s">
        <v>367</v>
      </c>
      <c r="Z390" s="2">
        <v>0.7</v>
      </c>
      <c r="AC390" s="38"/>
    </row>
    <row r="391" spans="1:33" x14ac:dyDescent="0.35">
      <c r="A391" s="54" t="str">
        <f t="shared" si="240"/>
        <v>ALL</v>
      </c>
      <c r="B391" s="55">
        <f t="shared" si="240"/>
        <v>4421887</v>
      </c>
      <c r="C391" s="55">
        <f t="shared" si="240"/>
        <v>2691359</v>
      </c>
      <c r="D391" s="55">
        <f t="shared" si="240"/>
        <v>60.2</v>
      </c>
      <c r="E391" s="55">
        <f t="shared" si="240"/>
        <v>1113341</v>
      </c>
      <c r="F391" s="55">
        <f t="shared" si="240"/>
        <v>24.9</v>
      </c>
      <c r="G391" s="55">
        <f t="shared" si="240"/>
        <v>3804700</v>
      </c>
      <c r="I391" s="75" t="s">
        <v>328</v>
      </c>
      <c r="J391" s="22">
        <v>4421887</v>
      </c>
      <c r="K391" s="22">
        <v>2714651</v>
      </c>
      <c r="L391" s="75">
        <v>60.7</v>
      </c>
      <c r="M391" s="22">
        <v>1307433</v>
      </c>
      <c r="N391" s="75">
        <v>29.2</v>
      </c>
      <c r="O391" s="22">
        <v>4022084</v>
      </c>
      <c r="Q391" s="54" t="str">
        <f t="shared" si="234"/>
        <v>ALL</v>
      </c>
      <c r="R391" s="60">
        <f t="shared" ref="R391" si="245">K391-C391</f>
        <v>23292</v>
      </c>
      <c r="S391" s="60">
        <f t="shared" si="236"/>
        <v>194092</v>
      </c>
      <c r="T391" s="63">
        <f t="shared" si="237"/>
        <v>217384</v>
      </c>
      <c r="U391" s="58">
        <f t="shared" si="238"/>
        <v>2.1086366105377512</v>
      </c>
      <c r="V391" s="60">
        <f t="shared" si="243"/>
        <v>5823</v>
      </c>
      <c r="W391" s="60">
        <f t="shared" si="242"/>
        <v>48523</v>
      </c>
      <c r="X391" s="35">
        <f t="shared" si="244"/>
        <v>4</v>
      </c>
      <c r="Y391" s="50">
        <f>M391/J391</f>
        <v>0.29567309160093869</v>
      </c>
      <c r="Z391" s="2">
        <f>Y391/Z390</f>
        <v>0.42239013085848387</v>
      </c>
      <c r="AC391" s="2">
        <f>R390/K390</f>
        <v>8.58010845593043E-3</v>
      </c>
      <c r="AD391" s="2">
        <f>S390/M390</f>
        <v>0.14845273142103649</v>
      </c>
      <c r="AE391" s="2">
        <f>T390/O390</f>
        <v>5.4047603182827607E-2</v>
      </c>
    </row>
    <row r="392" spans="1:33" x14ac:dyDescent="0.35">
      <c r="A392" s="110">
        <f>I369</f>
        <v>44371</v>
      </c>
      <c r="B392" s="110"/>
      <c r="C392" s="110"/>
      <c r="D392" s="110"/>
      <c r="E392" s="110"/>
      <c r="F392" s="110"/>
      <c r="G392" s="110"/>
      <c r="I392" s="110">
        <v>44375</v>
      </c>
      <c r="J392" s="110"/>
      <c r="K392" s="110"/>
      <c r="L392" s="110"/>
      <c r="M392" s="110"/>
      <c r="N392" s="110"/>
      <c r="O392" s="110"/>
      <c r="Q392" s="113" t="str">
        <f>"Change " &amp; TEXT(A392,"DDDD MMM DD, YYYY") &amp; " -  " &amp;TEXT(I392,"DDDD MMM DD, YYYY")</f>
        <v>Change Thursday Jun 24, 2021 -  Monday Jun 28, 2021</v>
      </c>
      <c r="R392" s="113"/>
      <c r="S392" s="113"/>
      <c r="T392" s="113"/>
      <c r="U392" s="113"/>
      <c r="V392" s="113"/>
      <c r="W392" s="113"/>
      <c r="Y392" s="65">
        <f>A392</f>
        <v>44371</v>
      </c>
    </row>
    <row r="393" spans="1:33" ht="36" thickBot="1" x14ac:dyDescent="0.4">
      <c r="A393" s="53" t="str">
        <f>I370</f>
        <v>Age group</v>
      </c>
      <c r="B393" s="53" t="str">
        <f t="shared" ref="B393:G408" si="246">J370</f>
        <v>Population</v>
      </c>
      <c r="C393" s="53" t="str">
        <f t="shared" si="246"/>
        <v>At least 1 dose</v>
      </c>
      <c r="D393" s="53" t="str">
        <f t="shared" si="246"/>
        <v>% of population with at least 1 dose</v>
      </c>
      <c r="E393" s="53" t="str">
        <f t="shared" si="246"/>
        <v>2 doses</v>
      </c>
      <c r="F393" s="53" t="str">
        <f t="shared" si="246"/>
        <v>% of population fully vaccinated</v>
      </c>
      <c r="G393" s="53" t="str">
        <f t="shared" si="246"/>
        <v>Total administered</v>
      </c>
      <c r="I393" s="25" t="s">
        <v>305</v>
      </c>
      <c r="J393" s="25" t="s">
        <v>2</v>
      </c>
      <c r="K393" s="25" t="s">
        <v>368</v>
      </c>
      <c r="L393" s="25" t="s">
        <v>306</v>
      </c>
      <c r="M393" s="25" t="s">
        <v>369</v>
      </c>
      <c r="N393" s="25" t="s">
        <v>307</v>
      </c>
      <c r="O393" s="25" t="s">
        <v>304</v>
      </c>
      <c r="Q393" s="53" t="s">
        <v>305</v>
      </c>
      <c r="R393" s="53" t="s">
        <v>302</v>
      </c>
      <c r="S393" s="53" t="s">
        <v>303</v>
      </c>
      <c r="T393" s="53" t="s">
        <v>304</v>
      </c>
      <c r="U393" s="53" t="s">
        <v>335</v>
      </c>
      <c r="V393" s="53" t="s">
        <v>336</v>
      </c>
      <c r="W393" s="53" t="s">
        <v>337</v>
      </c>
      <c r="Y393" s="49" t="s">
        <v>365</v>
      </c>
      <c r="Z393" s="64"/>
      <c r="AA393" s="47" t="str">
        <f t="shared" ref="AA393:AC412" si="247">I393</f>
        <v>Age group</v>
      </c>
      <c r="AB393" s="47" t="str">
        <f t="shared" si="247"/>
        <v>Population</v>
      </c>
      <c r="AC393" s="47" t="str">
        <f t="shared" si="247"/>
        <v>At least 1 dose</v>
      </c>
      <c r="AD393" s="47" t="str">
        <f t="shared" ref="AD393:AD412" si="248">M393</f>
        <v>2 doses</v>
      </c>
      <c r="AE393" s="47" t="s">
        <v>334</v>
      </c>
      <c r="AF393" s="47" t="str">
        <f t="shared" ref="AF393:AG412" si="249">R393</f>
        <v>Dose 1</v>
      </c>
      <c r="AG393" s="47" t="str">
        <f t="shared" si="249"/>
        <v>Dose 2</v>
      </c>
    </row>
    <row r="394" spans="1:33" ht="15" thickBot="1" x14ac:dyDescent="0.4">
      <c r="A394" s="54" t="str">
        <f>I371</f>
        <v>00-11</v>
      </c>
      <c r="B394" s="55">
        <f>J371</f>
        <v>663783</v>
      </c>
      <c r="C394" s="55">
        <f t="shared" si="246"/>
        <v>0</v>
      </c>
      <c r="D394" s="55">
        <f t="shared" si="246"/>
        <v>0</v>
      </c>
      <c r="E394" s="55">
        <f t="shared" si="246"/>
        <v>0</v>
      </c>
      <c r="F394" s="55">
        <f t="shared" si="246"/>
        <v>0</v>
      </c>
      <c r="G394" s="55">
        <f t="shared" si="246"/>
        <v>0</v>
      </c>
      <c r="I394" s="75" t="s">
        <v>308</v>
      </c>
      <c r="J394" s="22">
        <v>660747</v>
      </c>
      <c r="K394" s="75">
        <v>0</v>
      </c>
      <c r="L394" s="75">
        <v>0</v>
      </c>
      <c r="M394" s="75">
        <v>0</v>
      </c>
      <c r="N394" s="75">
        <v>0</v>
      </c>
      <c r="O394" s="75">
        <v>0</v>
      </c>
      <c r="Q394" s="54" t="str">
        <f t="shared" ref="Q394:Q414" si="250">A394</f>
        <v>00-11</v>
      </c>
      <c r="R394" s="55">
        <f t="shared" ref="R394:R412" si="251">K394-C394</f>
        <v>0</v>
      </c>
      <c r="S394" s="55">
        <f t="shared" ref="S394:S414" si="252">M394-E394</f>
        <v>0</v>
      </c>
      <c r="T394" s="55">
        <f t="shared" ref="T394:T414" si="253">O394-G394</f>
        <v>0</v>
      </c>
      <c r="U394" s="58">
        <f t="shared" ref="U394:U414" si="254">R394/R$276</f>
        <v>0</v>
      </c>
      <c r="V394" s="55">
        <f>R394/$X394</f>
        <v>0</v>
      </c>
      <c r="W394" s="55">
        <f>S394/$X394</f>
        <v>0</v>
      </c>
      <c r="X394" s="35">
        <f>IF(DATEDIF(A392,I392,"D")&lt;1,1,DATEDIF(A392,I392,"D"))</f>
        <v>4</v>
      </c>
      <c r="Y394" s="51" t="s">
        <v>366</v>
      </c>
      <c r="Z394" s="2">
        <v>0.7</v>
      </c>
      <c r="AA394" s="47" t="str">
        <f t="shared" si="247"/>
        <v>00-11</v>
      </c>
      <c r="AB394" s="45">
        <f t="shared" si="247"/>
        <v>660747</v>
      </c>
      <c r="AC394" s="45">
        <f t="shared" si="247"/>
        <v>0</v>
      </c>
      <c r="AD394" s="45">
        <f t="shared" si="248"/>
        <v>0</v>
      </c>
      <c r="AE394" s="45">
        <f t="shared" ref="AE394:AE412" si="255">AC394-AD394</f>
        <v>0</v>
      </c>
      <c r="AF394" s="1">
        <f t="shared" si="249"/>
        <v>0</v>
      </c>
      <c r="AG394" s="1">
        <f t="shared" si="249"/>
        <v>0</v>
      </c>
    </row>
    <row r="395" spans="1:33" ht="15" thickBot="1" x14ac:dyDescent="0.4">
      <c r="A395" s="54" t="str">
        <f t="shared" ref="A395:G414" si="256">I372</f>
        <v>12-14</v>
      </c>
      <c r="B395" s="55">
        <f t="shared" si="256"/>
        <v>166087</v>
      </c>
      <c r="C395" s="60">
        <f t="shared" si="246"/>
        <v>93890</v>
      </c>
      <c r="D395" s="55">
        <f t="shared" si="246"/>
        <v>56.5</v>
      </c>
      <c r="E395" s="60">
        <f t="shared" si="246"/>
        <v>8246</v>
      </c>
      <c r="F395" s="55">
        <f t="shared" si="246"/>
        <v>5</v>
      </c>
      <c r="G395" s="55">
        <f t="shared" si="246"/>
        <v>102136</v>
      </c>
      <c r="I395" s="54" t="str">
        <f t="shared" ref="I395" si="257">Q372</f>
        <v>12-14</v>
      </c>
      <c r="J395" s="24">
        <v>162530</v>
      </c>
      <c r="K395" s="24">
        <v>95185</v>
      </c>
      <c r="L395" s="76">
        <v>58.6</v>
      </c>
      <c r="M395" s="24">
        <v>18534</v>
      </c>
      <c r="N395" s="76">
        <v>11.4</v>
      </c>
      <c r="O395" s="24">
        <v>113719</v>
      </c>
      <c r="Q395" s="59" t="str">
        <f t="shared" si="250"/>
        <v>12-14</v>
      </c>
      <c r="R395" s="60">
        <f t="shared" si="251"/>
        <v>1295</v>
      </c>
      <c r="S395" s="60">
        <f t="shared" si="252"/>
        <v>10288</v>
      </c>
      <c r="T395" s="60">
        <f t="shared" si="253"/>
        <v>11583</v>
      </c>
      <c r="U395" s="61">
        <f t="shared" si="254"/>
        <v>0.11723700887198986</v>
      </c>
      <c r="V395" s="60">
        <f>R395/$X395</f>
        <v>323.75</v>
      </c>
      <c r="W395" s="60">
        <f t="shared" ref="W395:W414" si="258">S395/$X395</f>
        <v>2572</v>
      </c>
      <c r="X395" s="35">
        <f>X394</f>
        <v>4</v>
      </c>
      <c r="Y395" s="50">
        <f>C413/B413</f>
        <v>0.72176281659284158</v>
      </c>
      <c r="Z395" s="2">
        <f>Y395/Z394</f>
        <v>1.0310897379897737</v>
      </c>
      <c r="AA395" s="47" t="str">
        <f t="shared" si="247"/>
        <v>12-14</v>
      </c>
      <c r="AB395" s="45">
        <f t="shared" si="247"/>
        <v>162530</v>
      </c>
      <c r="AC395" s="45">
        <f t="shared" si="247"/>
        <v>95185</v>
      </c>
      <c r="AD395" s="45">
        <f t="shared" si="248"/>
        <v>18534</v>
      </c>
      <c r="AE395" s="45">
        <f t="shared" si="255"/>
        <v>76651</v>
      </c>
      <c r="AF395" s="1">
        <f t="shared" si="249"/>
        <v>1295</v>
      </c>
      <c r="AG395" s="1">
        <f t="shared" si="249"/>
        <v>10288</v>
      </c>
    </row>
    <row r="396" spans="1:33" ht="15" thickBot="1" x14ac:dyDescent="0.4">
      <c r="A396" s="54" t="str">
        <f t="shared" si="256"/>
        <v>15-19</v>
      </c>
      <c r="B396" s="55">
        <f t="shared" si="256"/>
        <v>258656</v>
      </c>
      <c r="C396" s="60">
        <f t="shared" si="246"/>
        <v>157544</v>
      </c>
      <c r="D396" s="55">
        <f t="shared" si="246"/>
        <v>60.9</v>
      </c>
      <c r="E396" s="60">
        <f t="shared" si="246"/>
        <v>23800</v>
      </c>
      <c r="F396" s="55">
        <f t="shared" si="246"/>
        <v>9.1999999999999993</v>
      </c>
      <c r="G396" s="55">
        <f t="shared" si="246"/>
        <v>181344</v>
      </c>
      <c r="I396" s="75" t="s">
        <v>309</v>
      </c>
      <c r="J396" s="22">
        <v>256743</v>
      </c>
      <c r="K396" s="22">
        <v>159256</v>
      </c>
      <c r="L396" s="75">
        <v>62</v>
      </c>
      <c r="M396" s="22">
        <v>41042</v>
      </c>
      <c r="N396" s="75">
        <v>16</v>
      </c>
      <c r="O396" s="22">
        <v>200298</v>
      </c>
      <c r="Q396" s="54" t="str">
        <f t="shared" si="250"/>
        <v>15-19</v>
      </c>
      <c r="R396" s="60">
        <f t="shared" si="251"/>
        <v>1712</v>
      </c>
      <c r="S396" s="60">
        <f t="shared" si="252"/>
        <v>17242</v>
      </c>
      <c r="T396" s="60">
        <f t="shared" si="253"/>
        <v>18954</v>
      </c>
      <c r="U396" s="61">
        <f t="shared" si="254"/>
        <v>0.15498823103385842</v>
      </c>
      <c r="V396" s="60">
        <f t="shared" ref="V396:V414" si="259">R396/$X396</f>
        <v>428</v>
      </c>
      <c r="W396" s="60">
        <f t="shared" si="258"/>
        <v>4310.5</v>
      </c>
      <c r="X396" s="35">
        <f t="shared" ref="X396:X414" si="260">X395</f>
        <v>4</v>
      </c>
      <c r="Y396" s="52" t="s">
        <v>367</v>
      </c>
      <c r="Z396" s="2">
        <v>0.7</v>
      </c>
      <c r="AA396" s="47" t="str">
        <f t="shared" si="247"/>
        <v>15-19</v>
      </c>
      <c r="AB396" s="45">
        <f t="shared" si="247"/>
        <v>256743</v>
      </c>
      <c r="AC396" s="45">
        <f t="shared" si="247"/>
        <v>159256</v>
      </c>
      <c r="AD396" s="45">
        <f t="shared" si="248"/>
        <v>41042</v>
      </c>
      <c r="AE396" s="45">
        <f t="shared" si="255"/>
        <v>118214</v>
      </c>
      <c r="AF396" s="1">
        <f t="shared" si="249"/>
        <v>1712</v>
      </c>
      <c r="AG396" s="1">
        <f t="shared" si="249"/>
        <v>17242</v>
      </c>
    </row>
    <row r="397" spans="1:33" ht="15" thickBot="1" x14ac:dyDescent="0.4">
      <c r="A397" s="54" t="str">
        <f t="shared" si="256"/>
        <v>20-24</v>
      </c>
      <c r="B397" s="55">
        <f t="shared" si="256"/>
        <v>276991</v>
      </c>
      <c r="C397" s="55">
        <f t="shared" si="246"/>
        <v>162291</v>
      </c>
      <c r="D397" s="55">
        <f t="shared" si="246"/>
        <v>58.6</v>
      </c>
      <c r="E397" s="55">
        <f t="shared" si="246"/>
        <v>40583</v>
      </c>
      <c r="F397" s="55">
        <f t="shared" si="246"/>
        <v>14.7</v>
      </c>
      <c r="G397" s="55">
        <f t="shared" si="246"/>
        <v>202874</v>
      </c>
      <c r="I397" s="76" t="s">
        <v>310</v>
      </c>
      <c r="J397" s="24">
        <v>277328</v>
      </c>
      <c r="K397" s="24">
        <v>164272</v>
      </c>
      <c r="L397" s="76">
        <v>59.2</v>
      </c>
      <c r="M397" s="24">
        <v>57623</v>
      </c>
      <c r="N397" s="76">
        <v>20.8</v>
      </c>
      <c r="O397" s="24">
        <v>221895</v>
      </c>
      <c r="Q397" s="57" t="str">
        <f t="shared" si="250"/>
        <v>20-24</v>
      </c>
      <c r="R397" s="56">
        <f t="shared" si="251"/>
        <v>1981</v>
      </c>
      <c r="S397" s="56">
        <f t="shared" si="252"/>
        <v>17040</v>
      </c>
      <c r="T397" s="56">
        <f t="shared" si="253"/>
        <v>19021</v>
      </c>
      <c r="U397" s="62">
        <f t="shared" si="254"/>
        <v>0.17934093789607097</v>
      </c>
      <c r="V397" s="55">
        <f t="shared" si="259"/>
        <v>495.25</v>
      </c>
      <c r="W397" s="55">
        <f t="shared" si="258"/>
        <v>4260</v>
      </c>
      <c r="X397" s="35">
        <f t="shared" si="260"/>
        <v>4</v>
      </c>
      <c r="Y397" s="50">
        <f>E413/B413</f>
        <v>0.34761614829546361</v>
      </c>
      <c r="Z397" s="2">
        <f>Y397/Z396</f>
        <v>0.49659449756494806</v>
      </c>
      <c r="AA397" s="47" t="str">
        <f t="shared" si="247"/>
        <v>20-24</v>
      </c>
      <c r="AB397" s="45">
        <f t="shared" si="247"/>
        <v>277328</v>
      </c>
      <c r="AC397" s="45">
        <f t="shared" si="247"/>
        <v>164272</v>
      </c>
      <c r="AD397" s="45">
        <f t="shared" si="248"/>
        <v>57623</v>
      </c>
      <c r="AE397" s="45">
        <f t="shared" si="255"/>
        <v>106649</v>
      </c>
      <c r="AF397" s="1">
        <f t="shared" si="249"/>
        <v>1981</v>
      </c>
      <c r="AG397" s="1">
        <f t="shared" si="249"/>
        <v>17040</v>
      </c>
    </row>
    <row r="398" spans="1:33" ht="15" thickBot="1" x14ac:dyDescent="0.4">
      <c r="A398" s="54" t="str">
        <f t="shared" si="256"/>
        <v>25-29</v>
      </c>
      <c r="B398" s="55">
        <f t="shared" si="256"/>
        <v>310735</v>
      </c>
      <c r="C398" s="55">
        <f t="shared" si="246"/>
        <v>179350</v>
      </c>
      <c r="D398" s="55">
        <f t="shared" si="246"/>
        <v>57.7</v>
      </c>
      <c r="E398" s="55">
        <f t="shared" si="246"/>
        <v>53493</v>
      </c>
      <c r="F398" s="55">
        <f t="shared" si="246"/>
        <v>17.2</v>
      </c>
      <c r="G398" s="55">
        <f t="shared" si="246"/>
        <v>232843</v>
      </c>
      <c r="I398" s="75" t="s">
        <v>311</v>
      </c>
      <c r="J398" s="22">
        <v>314508</v>
      </c>
      <c r="K398" s="22">
        <v>181473</v>
      </c>
      <c r="L398" s="75">
        <v>57.7</v>
      </c>
      <c r="M398" s="22">
        <v>72241</v>
      </c>
      <c r="N398" s="75">
        <v>23</v>
      </c>
      <c r="O398" s="22">
        <v>253714</v>
      </c>
      <c r="Q398" s="54" t="str">
        <f t="shared" si="250"/>
        <v>25-29</v>
      </c>
      <c r="R398" s="55">
        <f t="shared" si="251"/>
        <v>2123</v>
      </c>
      <c r="S398" s="55">
        <f t="shared" si="252"/>
        <v>18748</v>
      </c>
      <c r="T398" s="55">
        <f t="shared" si="253"/>
        <v>20871</v>
      </c>
      <c r="U398" s="58">
        <f t="shared" si="254"/>
        <v>0.19219627014303819</v>
      </c>
      <c r="V398" s="55">
        <f t="shared" si="259"/>
        <v>530.75</v>
      </c>
      <c r="W398" s="55">
        <f t="shared" si="258"/>
        <v>4687</v>
      </c>
      <c r="X398" s="35">
        <f t="shared" si="260"/>
        <v>4</v>
      </c>
      <c r="Y398" s="49" t="s">
        <v>363</v>
      </c>
      <c r="AA398" s="47" t="str">
        <f t="shared" si="247"/>
        <v>25-29</v>
      </c>
      <c r="AB398" s="45">
        <f t="shared" si="247"/>
        <v>314508</v>
      </c>
      <c r="AC398" s="45">
        <f t="shared" si="247"/>
        <v>181473</v>
      </c>
      <c r="AD398" s="45">
        <f t="shared" si="248"/>
        <v>72241</v>
      </c>
      <c r="AE398" s="45">
        <f t="shared" si="255"/>
        <v>109232</v>
      </c>
      <c r="AF398" s="1">
        <f t="shared" si="249"/>
        <v>2123</v>
      </c>
      <c r="AG398" s="1">
        <f t="shared" si="249"/>
        <v>18748</v>
      </c>
    </row>
    <row r="399" spans="1:33" ht="15" thickBot="1" x14ac:dyDescent="0.4">
      <c r="A399" s="54" t="str">
        <f t="shared" si="256"/>
        <v>30-34</v>
      </c>
      <c r="B399" s="55">
        <f t="shared" si="256"/>
        <v>356322</v>
      </c>
      <c r="C399" s="55">
        <f t="shared" si="246"/>
        <v>214221</v>
      </c>
      <c r="D399" s="55">
        <f t="shared" si="246"/>
        <v>60.1</v>
      </c>
      <c r="E399" s="55">
        <f t="shared" si="246"/>
        <v>69883</v>
      </c>
      <c r="F399" s="55">
        <f t="shared" si="246"/>
        <v>19.600000000000001</v>
      </c>
      <c r="G399" s="55">
        <f t="shared" si="246"/>
        <v>284104</v>
      </c>
      <c r="I399" s="76" t="s">
        <v>312</v>
      </c>
      <c r="J399" s="24">
        <v>356228</v>
      </c>
      <c r="K399" s="24">
        <v>216430</v>
      </c>
      <c r="L399" s="76">
        <v>60.8</v>
      </c>
      <c r="M399" s="24">
        <v>92481</v>
      </c>
      <c r="N399" s="76">
        <v>26</v>
      </c>
      <c r="O399" s="24">
        <v>308911</v>
      </c>
      <c r="Q399" s="57" t="str">
        <f t="shared" si="250"/>
        <v>30-34</v>
      </c>
      <c r="R399" s="56">
        <f t="shared" si="251"/>
        <v>2209</v>
      </c>
      <c r="S399" s="56">
        <f t="shared" si="252"/>
        <v>22598</v>
      </c>
      <c r="T399" s="56">
        <f t="shared" si="253"/>
        <v>24807</v>
      </c>
      <c r="U399" s="62">
        <f t="shared" si="254"/>
        <v>0.1999818938982437</v>
      </c>
      <c r="V399" s="55">
        <f t="shared" si="259"/>
        <v>552.25</v>
      </c>
      <c r="W399" s="55">
        <f t="shared" si="258"/>
        <v>5649.5</v>
      </c>
      <c r="X399" s="35">
        <f t="shared" si="260"/>
        <v>4</v>
      </c>
      <c r="Y399" s="51" t="s">
        <v>366</v>
      </c>
      <c r="Z399" s="2">
        <v>0.7</v>
      </c>
      <c r="AA399" s="47" t="str">
        <f t="shared" si="247"/>
        <v>30-34</v>
      </c>
      <c r="AB399" s="45">
        <f t="shared" si="247"/>
        <v>356228</v>
      </c>
      <c r="AC399" s="45">
        <f t="shared" si="247"/>
        <v>216430</v>
      </c>
      <c r="AD399" s="45">
        <f t="shared" si="248"/>
        <v>92481</v>
      </c>
      <c r="AE399" s="45">
        <f t="shared" si="255"/>
        <v>123949</v>
      </c>
      <c r="AF399" s="1">
        <f t="shared" si="249"/>
        <v>2209</v>
      </c>
      <c r="AG399" s="1">
        <f t="shared" si="249"/>
        <v>22598</v>
      </c>
    </row>
    <row r="400" spans="1:33" ht="15" thickBot="1" x14ac:dyDescent="0.4">
      <c r="A400" s="54" t="str">
        <f t="shared" si="256"/>
        <v>35-39</v>
      </c>
      <c r="B400" s="55">
        <f t="shared" si="256"/>
        <v>366699</v>
      </c>
      <c r="C400" s="55">
        <f t="shared" si="246"/>
        <v>232593</v>
      </c>
      <c r="D400" s="55">
        <f t="shared" si="246"/>
        <v>63.4</v>
      </c>
      <c r="E400" s="55">
        <f t="shared" si="246"/>
        <v>80126</v>
      </c>
      <c r="F400" s="55">
        <f t="shared" si="246"/>
        <v>21.9</v>
      </c>
      <c r="G400" s="55">
        <f t="shared" si="246"/>
        <v>312719</v>
      </c>
      <c r="I400" s="75" t="s">
        <v>313</v>
      </c>
      <c r="J400" s="22">
        <v>359302</v>
      </c>
      <c r="K400" s="22">
        <v>234786</v>
      </c>
      <c r="L400" s="75">
        <v>65.3</v>
      </c>
      <c r="M400" s="22">
        <v>104474</v>
      </c>
      <c r="N400" s="75">
        <v>29.1</v>
      </c>
      <c r="O400" s="22">
        <v>339260</v>
      </c>
      <c r="Q400" s="54" t="str">
        <f t="shared" si="250"/>
        <v>35-39</v>
      </c>
      <c r="R400" s="55">
        <f t="shared" si="251"/>
        <v>2193</v>
      </c>
      <c r="S400" s="55">
        <f t="shared" si="252"/>
        <v>24348</v>
      </c>
      <c r="T400" s="55">
        <f t="shared" si="253"/>
        <v>26541</v>
      </c>
      <c r="U400" s="58">
        <f t="shared" si="254"/>
        <v>0.19853340575774037</v>
      </c>
      <c r="V400" s="55">
        <f t="shared" si="259"/>
        <v>548.25</v>
      </c>
      <c r="W400" s="55">
        <f t="shared" si="258"/>
        <v>6087</v>
      </c>
      <c r="X400" s="35">
        <f t="shared" si="260"/>
        <v>4</v>
      </c>
      <c r="Y400" s="50">
        <f>C414/B414</f>
        <v>0.61391234104354087</v>
      </c>
      <c r="Z400" s="2">
        <f>Y400/Z399</f>
        <v>0.87701763006220135</v>
      </c>
      <c r="AA400" s="47" t="str">
        <f t="shared" si="247"/>
        <v>35-39</v>
      </c>
      <c r="AB400" s="45">
        <f t="shared" si="247"/>
        <v>359302</v>
      </c>
      <c r="AC400" s="45">
        <f t="shared" si="247"/>
        <v>234786</v>
      </c>
      <c r="AD400" s="45">
        <f t="shared" si="248"/>
        <v>104474</v>
      </c>
      <c r="AE400" s="45">
        <f t="shared" si="255"/>
        <v>130312</v>
      </c>
      <c r="AF400" s="1">
        <f t="shared" si="249"/>
        <v>2193</v>
      </c>
      <c r="AG400" s="1">
        <f t="shared" si="249"/>
        <v>24348</v>
      </c>
    </row>
    <row r="401" spans="1:33" ht="15" thickBot="1" x14ac:dyDescent="0.4">
      <c r="A401" s="54" t="str">
        <f t="shared" si="256"/>
        <v>40-44</v>
      </c>
      <c r="B401" s="55">
        <f t="shared" si="256"/>
        <v>325544</v>
      </c>
      <c r="C401" s="55">
        <f t="shared" si="246"/>
        <v>220270</v>
      </c>
      <c r="D401" s="55">
        <f t="shared" si="246"/>
        <v>67.7</v>
      </c>
      <c r="E401" s="55">
        <f t="shared" si="246"/>
        <v>93927</v>
      </c>
      <c r="F401" s="55">
        <f t="shared" si="246"/>
        <v>28.9</v>
      </c>
      <c r="G401" s="55">
        <f t="shared" si="246"/>
        <v>314197</v>
      </c>
      <c r="I401" s="76" t="s">
        <v>314</v>
      </c>
      <c r="J401" s="24">
        <v>319889</v>
      </c>
      <c r="K401" s="24">
        <v>222102</v>
      </c>
      <c r="L401" s="76">
        <v>69.400000000000006</v>
      </c>
      <c r="M401" s="24">
        <v>114748</v>
      </c>
      <c r="N401" s="76">
        <v>35.9</v>
      </c>
      <c r="O401" s="24">
        <v>336850</v>
      </c>
      <c r="Q401" s="57" t="str">
        <f t="shared" si="250"/>
        <v>40-44</v>
      </c>
      <c r="R401" s="56">
        <f t="shared" si="251"/>
        <v>1832</v>
      </c>
      <c r="S401" s="56">
        <f t="shared" si="252"/>
        <v>20821</v>
      </c>
      <c r="T401" s="56">
        <f t="shared" si="253"/>
        <v>22653</v>
      </c>
      <c r="U401" s="62">
        <f t="shared" si="254"/>
        <v>0.16585189208763354</v>
      </c>
      <c r="V401" s="55">
        <f t="shared" si="259"/>
        <v>458</v>
      </c>
      <c r="W401" s="55">
        <f t="shared" si="258"/>
        <v>5205.25</v>
      </c>
      <c r="X401" s="35">
        <f t="shared" si="260"/>
        <v>4</v>
      </c>
      <c r="Y401" s="52" t="s">
        <v>367</v>
      </c>
      <c r="Z401" s="2">
        <v>0.7</v>
      </c>
      <c r="AA401" s="47" t="str">
        <f t="shared" si="247"/>
        <v>40-44</v>
      </c>
      <c r="AB401" s="45">
        <f t="shared" si="247"/>
        <v>319889</v>
      </c>
      <c r="AC401" s="45">
        <f t="shared" si="247"/>
        <v>222102</v>
      </c>
      <c r="AD401" s="45">
        <f t="shared" si="248"/>
        <v>114748</v>
      </c>
      <c r="AE401" s="45">
        <f t="shared" si="255"/>
        <v>107354</v>
      </c>
      <c r="AF401" s="1">
        <f t="shared" si="249"/>
        <v>1832</v>
      </c>
      <c r="AG401" s="1">
        <f t="shared" si="249"/>
        <v>20821</v>
      </c>
    </row>
    <row r="402" spans="1:33" ht="15" thickBot="1" x14ac:dyDescent="0.4">
      <c r="A402" s="54" t="str">
        <f t="shared" si="256"/>
        <v>45-49</v>
      </c>
      <c r="B402" s="55">
        <f t="shared" si="256"/>
        <v>291312</v>
      </c>
      <c r="C402" s="55">
        <f t="shared" si="246"/>
        <v>206911</v>
      </c>
      <c r="D402" s="55">
        <f t="shared" si="246"/>
        <v>71</v>
      </c>
      <c r="E402" s="55">
        <f t="shared" si="246"/>
        <v>92514</v>
      </c>
      <c r="F402" s="55">
        <f t="shared" si="246"/>
        <v>31.8</v>
      </c>
      <c r="G402" s="55">
        <f t="shared" si="246"/>
        <v>299425</v>
      </c>
      <c r="I402" s="75" t="s">
        <v>315</v>
      </c>
      <c r="J402" s="22">
        <v>288547</v>
      </c>
      <c r="K402" s="22">
        <v>208462</v>
      </c>
      <c r="L402" s="75">
        <v>72.2</v>
      </c>
      <c r="M402" s="22">
        <v>112791</v>
      </c>
      <c r="N402" s="75">
        <v>39.1</v>
      </c>
      <c r="O402" s="22">
        <v>321253</v>
      </c>
      <c r="Q402" s="54" t="str">
        <f t="shared" si="250"/>
        <v>45-49</v>
      </c>
      <c r="R402" s="55">
        <f t="shared" si="251"/>
        <v>1551</v>
      </c>
      <c r="S402" s="55">
        <f t="shared" si="252"/>
        <v>20277</v>
      </c>
      <c r="T402" s="55">
        <f t="shared" si="253"/>
        <v>21828</v>
      </c>
      <c r="U402" s="58">
        <f t="shared" si="254"/>
        <v>0.14041281912004344</v>
      </c>
      <c r="V402" s="55">
        <f t="shared" si="259"/>
        <v>387.75</v>
      </c>
      <c r="W402" s="55">
        <f t="shared" si="258"/>
        <v>5069.25</v>
      </c>
      <c r="X402" s="35">
        <f t="shared" si="260"/>
        <v>4</v>
      </c>
      <c r="Y402" s="50">
        <f>E414/B414</f>
        <v>0.29567309160093869</v>
      </c>
      <c r="Z402" s="2">
        <f>Y402/Z401</f>
        <v>0.42239013085848387</v>
      </c>
      <c r="AA402" s="47" t="str">
        <f t="shared" si="247"/>
        <v>45-49</v>
      </c>
      <c r="AB402" s="45">
        <f t="shared" si="247"/>
        <v>288547</v>
      </c>
      <c r="AC402" s="45">
        <f t="shared" si="247"/>
        <v>208462</v>
      </c>
      <c r="AD402" s="45">
        <f t="shared" si="248"/>
        <v>112791</v>
      </c>
      <c r="AE402" s="45">
        <f t="shared" si="255"/>
        <v>95671</v>
      </c>
      <c r="AF402" s="1">
        <f t="shared" si="249"/>
        <v>1551</v>
      </c>
      <c r="AG402" s="1">
        <f t="shared" si="249"/>
        <v>20277</v>
      </c>
    </row>
    <row r="403" spans="1:33" ht="15" thickBot="1" x14ac:dyDescent="0.4">
      <c r="A403" s="54" t="str">
        <f t="shared" si="256"/>
        <v>50-54</v>
      </c>
      <c r="B403" s="55">
        <f t="shared" si="256"/>
        <v>262948</v>
      </c>
      <c r="C403" s="55">
        <f t="shared" si="246"/>
        <v>200775</v>
      </c>
      <c r="D403" s="55">
        <f t="shared" si="246"/>
        <v>76.400000000000006</v>
      </c>
      <c r="E403" s="55">
        <f t="shared" si="246"/>
        <v>95614</v>
      </c>
      <c r="F403" s="55">
        <f t="shared" si="246"/>
        <v>36.4</v>
      </c>
      <c r="G403" s="55">
        <f t="shared" si="246"/>
        <v>296389</v>
      </c>
      <c r="I403" s="76" t="s">
        <v>316</v>
      </c>
      <c r="J403" s="24">
        <v>266491</v>
      </c>
      <c r="K403" s="24">
        <v>202111</v>
      </c>
      <c r="L403" s="76">
        <v>75.8</v>
      </c>
      <c r="M403" s="24">
        <v>115877</v>
      </c>
      <c r="N403" s="76">
        <v>43.5</v>
      </c>
      <c r="O403" s="24">
        <v>317988</v>
      </c>
      <c r="Q403" s="57" t="str">
        <f t="shared" si="250"/>
        <v>50-54</v>
      </c>
      <c r="R403" s="56">
        <f t="shared" si="251"/>
        <v>1336</v>
      </c>
      <c r="S403" s="56">
        <f t="shared" si="252"/>
        <v>20263</v>
      </c>
      <c r="T403" s="56">
        <f t="shared" si="253"/>
        <v>21599</v>
      </c>
      <c r="U403" s="62">
        <f t="shared" si="254"/>
        <v>0.12094875973202969</v>
      </c>
      <c r="V403" s="55">
        <f t="shared" si="259"/>
        <v>334</v>
      </c>
      <c r="W403" s="55">
        <f t="shared" si="258"/>
        <v>5065.75</v>
      </c>
      <c r="X403" s="35">
        <f t="shared" si="260"/>
        <v>4</v>
      </c>
      <c r="Z403" s="36"/>
      <c r="AA403" s="47" t="str">
        <f t="shared" si="247"/>
        <v>50-54</v>
      </c>
      <c r="AB403" s="45">
        <f t="shared" si="247"/>
        <v>266491</v>
      </c>
      <c r="AC403" s="45">
        <f t="shared" si="247"/>
        <v>202111</v>
      </c>
      <c r="AD403" s="45">
        <f t="shared" si="248"/>
        <v>115877</v>
      </c>
      <c r="AE403" s="45">
        <f t="shared" si="255"/>
        <v>86234</v>
      </c>
      <c r="AF403" s="1">
        <f t="shared" si="249"/>
        <v>1336</v>
      </c>
      <c r="AG403" s="1">
        <f t="shared" si="249"/>
        <v>20263</v>
      </c>
    </row>
    <row r="404" spans="1:33" ht="15" thickBot="1" x14ac:dyDescent="0.4">
      <c r="A404" s="54" t="str">
        <f t="shared" si="256"/>
        <v>55-59</v>
      </c>
      <c r="B404" s="55">
        <f t="shared" si="256"/>
        <v>285387</v>
      </c>
      <c r="C404" s="55">
        <f t="shared" si="246"/>
        <v>218076</v>
      </c>
      <c r="D404" s="55">
        <f t="shared" si="246"/>
        <v>76.400000000000006</v>
      </c>
      <c r="E404" s="55">
        <f t="shared" si="246"/>
        <v>118376</v>
      </c>
      <c r="F404" s="55">
        <f t="shared" si="246"/>
        <v>41.5</v>
      </c>
      <c r="G404" s="55">
        <f t="shared" si="246"/>
        <v>336452</v>
      </c>
      <c r="I404" s="75" t="s">
        <v>317</v>
      </c>
      <c r="J404" s="22">
        <v>284260</v>
      </c>
      <c r="K404" s="22">
        <v>219245</v>
      </c>
      <c r="L404" s="75">
        <v>77.099999999999994</v>
      </c>
      <c r="M404" s="22">
        <v>138234</v>
      </c>
      <c r="N404" s="75">
        <v>48.6</v>
      </c>
      <c r="O404" s="22">
        <v>357479</v>
      </c>
      <c r="Q404" s="54" t="str">
        <f t="shared" si="250"/>
        <v>55-59</v>
      </c>
      <c r="R404" s="55">
        <f t="shared" si="251"/>
        <v>1169</v>
      </c>
      <c r="S404" s="55">
        <f t="shared" si="252"/>
        <v>19858</v>
      </c>
      <c r="T404" s="55">
        <f t="shared" si="253"/>
        <v>21027</v>
      </c>
      <c r="U404" s="58">
        <f t="shared" si="254"/>
        <v>0.10583016476552598</v>
      </c>
      <c r="V404" s="55">
        <f t="shared" si="259"/>
        <v>292.25</v>
      </c>
      <c r="W404" s="55">
        <f t="shared" si="258"/>
        <v>4964.5</v>
      </c>
      <c r="X404" s="35">
        <f t="shared" si="260"/>
        <v>4</v>
      </c>
      <c r="Y404" s="65">
        <f>I392</f>
        <v>44375</v>
      </c>
      <c r="Z404" s="36"/>
      <c r="AA404" s="47" t="str">
        <f t="shared" si="247"/>
        <v>55-59</v>
      </c>
      <c r="AB404" s="45">
        <f t="shared" si="247"/>
        <v>284260</v>
      </c>
      <c r="AC404" s="45">
        <f t="shared" si="247"/>
        <v>219245</v>
      </c>
      <c r="AD404" s="45">
        <f t="shared" si="248"/>
        <v>138234</v>
      </c>
      <c r="AE404" s="45">
        <f t="shared" si="255"/>
        <v>81011</v>
      </c>
      <c r="AF404" s="1">
        <f t="shared" si="249"/>
        <v>1169</v>
      </c>
      <c r="AG404" s="1">
        <f t="shared" si="249"/>
        <v>19858</v>
      </c>
    </row>
    <row r="405" spans="1:33" ht="15" thickBot="1" x14ac:dyDescent="0.4">
      <c r="A405" s="54" t="str">
        <f t="shared" si="256"/>
        <v>60-64</v>
      </c>
      <c r="B405" s="55">
        <f t="shared" si="256"/>
        <v>271707</v>
      </c>
      <c r="C405" s="55">
        <f t="shared" si="246"/>
        <v>219223</v>
      </c>
      <c r="D405" s="55">
        <f t="shared" si="246"/>
        <v>80.7</v>
      </c>
      <c r="E405" s="55">
        <f t="shared" si="246"/>
        <v>143470</v>
      </c>
      <c r="F405" s="55">
        <f t="shared" si="246"/>
        <v>52.8</v>
      </c>
      <c r="G405" s="55">
        <f t="shared" si="246"/>
        <v>362693</v>
      </c>
      <c r="I405" s="76" t="s">
        <v>318</v>
      </c>
      <c r="J405" s="24">
        <v>264339</v>
      </c>
      <c r="K405" s="24">
        <v>220171</v>
      </c>
      <c r="L405" s="76">
        <v>83.3</v>
      </c>
      <c r="M405" s="24">
        <v>158499</v>
      </c>
      <c r="N405" s="76">
        <v>60</v>
      </c>
      <c r="O405" s="24">
        <v>378670</v>
      </c>
      <c r="Q405" s="57" t="str">
        <f t="shared" si="250"/>
        <v>60-64</v>
      </c>
      <c r="R405" s="56">
        <f t="shared" si="251"/>
        <v>948</v>
      </c>
      <c r="S405" s="56">
        <f t="shared" si="252"/>
        <v>15029</v>
      </c>
      <c r="T405" s="56">
        <f t="shared" si="253"/>
        <v>15977</v>
      </c>
      <c r="U405" s="62">
        <f t="shared" si="254"/>
        <v>8.582292232482347E-2</v>
      </c>
      <c r="V405" s="55">
        <f t="shared" si="259"/>
        <v>237</v>
      </c>
      <c r="W405" s="55">
        <f t="shared" si="258"/>
        <v>3757.25</v>
      </c>
      <c r="X405" s="35">
        <f t="shared" si="260"/>
        <v>4</v>
      </c>
      <c r="Y405" s="49" t="s">
        <v>365</v>
      </c>
      <c r="AA405" s="47" t="str">
        <f t="shared" si="247"/>
        <v>60-64</v>
      </c>
      <c r="AB405" s="45">
        <f t="shared" si="247"/>
        <v>264339</v>
      </c>
      <c r="AC405" s="45">
        <f t="shared" si="247"/>
        <v>220171</v>
      </c>
      <c r="AD405" s="45">
        <f t="shared" si="248"/>
        <v>158499</v>
      </c>
      <c r="AE405" s="45">
        <f t="shared" si="255"/>
        <v>61672</v>
      </c>
      <c r="AF405" s="1">
        <f t="shared" si="249"/>
        <v>948</v>
      </c>
      <c r="AG405" s="1">
        <f t="shared" si="249"/>
        <v>15029</v>
      </c>
    </row>
    <row r="406" spans="1:33" ht="15" thickBot="1" x14ac:dyDescent="0.4">
      <c r="A406" s="54" t="str">
        <f t="shared" si="256"/>
        <v>65-69</v>
      </c>
      <c r="B406" s="55">
        <f t="shared" si="256"/>
        <v>217596</v>
      </c>
      <c r="C406" s="55">
        <f t="shared" si="246"/>
        <v>185409</v>
      </c>
      <c r="D406" s="55">
        <f t="shared" si="246"/>
        <v>85.2</v>
      </c>
      <c r="E406" s="55">
        <f t="shared" si="246"/>
        <v>145368</v>
      </c>
      <c r="F406" s="55">
        <f t="shared" si="246"/>
        <v>66.8</v>
      </c>
      <c r="G406" s="55">
        <f t="shared" si="246"/>
        <v>330777</v>
      </c>
      <c r="I406" s="75" t="s">
        <v>319</v>
      </c>
      <c r="J406" s="22">
        <v>210073</v>
      </c>
      <c r="K406" s="22">
        <v>185942</v>
      </c>
      <c r="L406" s="75">
        <v>88.5</v>
      </c>
      <c r="M406" s="22">
        <v>155127</v>
      </c>
      <c r="N406" s="75">
        <v>73.8</v>
      </c>
      <c r="O406" s="22">
        <v>341069</v>
      </c>
      <c r="Q406" s="54" t="str">
        <f t="shared" si="250"/>
        <v>65-69</v>
      </c>
      <c r="R406" s="55">
        <f t="shared" si="251"/>
        <v>533</v>
      </c>
      <c r="S406" s="55">
        <f t="shared" si="252"/>
        <v>9759</v>
      </c>
      <c r="T406" s="55">
        <f t="shared" si="253"/>
        <v>10292</v>
      </c>
      <c r="U406" s="58">
        <f t="shared" si="254"/>
        <v>4.8252761180517835E-2</v>
      </c>
      <c r="V406" s="55">
        <f t="shared" si="259"/>
        <v>133.25</v>
      </c>
      <c r="W406" s="55">
        <f t="shared" si="258"/>
        <v>2439.75</v>
      </c>
      <c r="X406" s="35">
        <f t="shared" si="260"/>
        <v>4</v>
      </c>
      <c r="Y406" s="51" t="s">
        <v>366</v>
      </c>
      <c r="Z406" s="2">
        <v>0.7</v>
      </c>
      <c r="AA406" s="47" t="str">
        <f t="shared" si="247"/>
        <v>65-69</v>
      </c>
      <c r="AB406" s="45">
        <f t="shared" si="247"/>
        <v>210073</v>
      </c>
      <c r="AC406" s="45">
        <f t="shared" si="247"/>
        <v>185942</v>
      </c>
      <c r="AD406" s="45">
        <f t="shared" si="248"/>
        <v>155127</v>
      </c>
      <c r="AE406" s="45">
        <f t="shared" si="255"/>
        <v>30815</v>
      </c>
      <c r="AF406" s="1">
        <f t="shared" si="249"/>
        <v>533</v>
      </c>
      <c r="AG406" s="1">
        <f t="shared" si="249"/>
        <v>9759</v>
      </c>
    </row>
    <row r="407" spans="1:33" ht="15" thickBot="1" x14ac:dyDescent="0.4">
      <c r="A407" s="54" t="str">
        <f t="shared" si="256"/>
        <v>70-74</v>
      </c>
      <c r="B407" s="55">
        <f t="shared" si="256"/>
        <v>166506</v>
      </c>
      <c r="C407" s="55">
        <f t="shared" si="246"/>
        <v>142990</v>
      </c>
      <c r="D407" s="55">
        <f t="shared" si="246"/>
        <v>85.9</v>
      </c>
      <c r="E407" s="55">
        <f t="shared" si="246"/>
        <v>122228</v>
      </c>
      <c r="F407" s="55">
        <f t="shared" si="246"/>
        <v>73.400000000000006</v>
      </c>
      <c r="G407" s="55">
        <f t="shared" si="246"/>
        <v>265218</v>
      </c>
      <c r="I407" s="76" t="s">
        <v>320</v>
      </c>
      <c r="J407" s="24">
        <v>157657</v>
      </c>
      <c r="K407" s="24">
        <v>143315</v>
      </c>
      <c r="L407" s="76">
        <v>90.9</v>
      </c>
      <c r="M407" s="24">
        <v>127538</v>
      </c>
      <c r="N407" s="76">
        <v>80.900000000000006</v>
      </c>
      <c r="O407" s="24">
        <v>270853</v>
      </c>
      <c r="Q407" s="57" t="str">
        <f t="shared" si="250"/>
        <v>70-74</v>
      </c>
      <c r="R407" s="56">
        <f t="shared" si="251"/>
        <v>325</v>
      </c>
      <c r="S407" s="56">
        <f t="shared" si="252"/>
        <v>5310</v>
      </c>
      <c r="T407" s="56">
        <f t="shared" si="253"/>
        <v>5635</v>
      </c>
      <c r="U407" s="62">
        <f t="shared" si="254"/>
        <v>2.9422415353974288E-2</v>
      </c>
      <c r="V407" s="55">
        <f t="shared" si="259"/>
        <v>81.25</v>
      </c>
      <c r="W407" s="55">
        <f t="shared" si="258"/>
        <v>1327.5</v>
      </c>
      <c r="X407" s="35">
        <f t="shared" si="260"/>
        <v>4</v>
      </c>
      <c r="Y407" s="50">
        <f>K413/J413</f>
        <v>0.72691604141297583</v>
      </c>
      <c r="Z407" s="2">
        <f>Y407/Z406</f>
        <v>1.0384514877328226</v>
      </c>
      <c r="AA407" s="48" t="str">
        <f t="shared" si="247"/>
        <v>70-74</v>
      </c>
      <c r="AB407" s="45">
        <f t="shared" si="247"/>
        <v>157657</v>
      </c>
      <c r="AC407" s="45">
        <f t="shared" si="247"/>
        <v>143315</v>
      </c>
      <c r="AD407" s="45">
        <f t="shared" si="248"/>
        <v>127538</v>
      </c>
      <c r="AE407" s="46">
        <f t="shared" si="255"/>
        <v>15777</v>
      </c>
      <c r="AF407" s="1">
        <f t="shared" si="249"/>
        <v>325</v>
      </c>
      <c r="AG407" s="1">
        <f t="shared" si="249"/>
        <v>5310</v>
      </c>
    </row>
    <row r="408" spans="1:33" ht="15" thickBot="1" x14ac:dyDescent="0.4">
      <c r="A408" s="54" t="str">
        <f t="shared" si="256"/>
        <v>75-79</v>
      </c>
      <c r="B408" s="55">
        <f t="shared" si="256"/>
        <v>107003</v>
      </c>
      <c r="C408" s="55">
        <f t="shared" si="246"/>
        <v>92584</v>
      </c>
      <c r="D408" s="55">
        <f t="shared" si="246"/>
        <v>86.5</v>
      </c>
      <c r="E408" s="55">
        <f t="shared" si="246"/>
        <v>85533</v>
      </c>
      <c r="F408" s="55">
        <f t="shared" si="246"/>
        <v>79.900000000000006</v>
      </c>
      <c r="G408" s="55">
        <f t="shared" si="246"/>
        <v>178117</v>
      </c>
      <c r="I408" s="75" t="s">
        <v>321</v>
      </c>
      <c r="J408" s="22">
        <v>102977</v>
      </c>
      <c r="K408" s="22">
        <v>92714</v>
      </c>
      <c r="L408" s="75">
        <v>90</v>
      </c>
      <c r="M408" s="22">
        <v>86819</v>
      </c>
      <c r="N408" s="75">
        <v>84.3</v>
      </c>
      <c r="O408" s="22">
        <v>179533</v>
      </c>
      <c r="Q408" s="54" t="str">
        <f t="shared" si="250"/>
        <v>75-79</v>
      </c>
      <c r="R408" s="55">
        <f t="shared" si="251"/>
        <v>130</v>
      </c>
      <c r="S408" s="55">
        <f t="shared" si="252"/>
        <v>1286</v>
      </c>
      <c r="T408" s="55">
        <f t="shared" si="253"/>
        <v>1416</v>
      </c>
      <c r="U408" s="58">
        <f t="shared" si="254"/>
        <v>1.1768966141589716E-2</v>
      </c>
      <c r="V408" s="55">
        <f t="shared" si="259"/>
        <v>32.5</v>
      </c>
      <c r="W408" s="55">
        <f t="shared" si="258"/>
        <v>321.5</v>
      </c>
      <c r="X408" s="35">
        <f t="shared" si="260"/>
        <v>4</v>
      </c>
      <c r="Y408" s="51" t="s">
        <v>367</v>
      </c>
      <c r="Z408" s="2">
        <v>0.7</v>
      </c>
      <c r="AA408" s="48" t="str">
        <f t="shared" si="247"/>
        <v>75-79</v>
      </c>
      <c r="AB408" s="45">
        <f t="shared" si="247"/>
        <v>102977</v>
      </c>
      <c r="AC408" s="45">
        <f t="shared" si="247"/>
        <v>92714</v>
      </c>
      <c r="AD408" s="45">
        <f t="shared" si="248"/>
        <v>86819</v>
      </c>
      <c r="AE408" s="46">
        <f t="shared" si="255"/>
        <v>5895</v>
      </c>
      <c r="AF408" s="1">
        <f t="shared" si="249"/>
        <v>130</v>
      </c>
      <c r="AG408" s="1">
        <f t="shared" si="249"/>
        <v>1286</v>
      </c>
    </row>
    <row r="409" spans="1:33" ht="15" thickBot="1" x14ac:dyDescent="0.4">
      <c r="A409" s="54" t="str">
        <f t="shared" si="256"/>
        <v>80-84</v>
      </c>
      <c r="B409" s="55">
        <f t="shared" si="256"/>
        <v>69877</v>
      </c>
      <c r="C409" s="55">
        <f t="shared" si="256"/>
        <v>61512</v>
      </c>
      <c r="D409" s="55">
        <f t="shared" si="256"/>
        <v>88</v>
      </c>
      <c r="E409" s="55">
        <f t="shared" si="256"/>
        <v>57218</v>
      </c>
      <c r="F409" s="55">
        <f t="shared" si="256"/>
        <v>81.900000000000006</v>
      </c>
      <c r="G409" s="55">
        <f t="shared" si="256"/>
        <v>118730</v>
      </c>
      <c r="I409" s="76" t="s">
        <v>322</v>
      </c>
      <c r="J409" s="24">
        <v>68566</v>
      </c>
      <c r="K409" s="24">
        <v>61601</v>
      </c>
      <c r="L409" s="76">
        <v>89.8</v>
      </c>
      <c r="M409" s="24">
        <v>57970</v>
      </c>
      <c r="N409" s="76">
        <v>84.5</v>
      </c>
      <c r="O409" s="24">
        <v>119571</v>
      </c>
      <c r="Q409" s="57" t="str">
        <f t="shared" si="250"/>
        <v>80-84</v>
      </c>
      <c r="R409" s="56">
        <f t="shared" si="251"/>
        <v>89</v>
      </c>
      <c r="S409" s="56">
        <f t="shared" si="252"/>
        <v>752</v>
      </c>
      <c r="T409" s="56">
        <f t="shared" si="253"/>
        <v>841</v>
      </c>
      <c r="U409" s="62">
        <f t="shared" si="254"/>
        <v>8.0572152815498819E-3</v>
      </c>
      <c r="V409" s="55">
        <f t="shared" si="259"/>
        <v>22.25</v>
      </c>
      <c r="W409" s="55">
        <f t="shared" si="258"/>
        <v>188</v>
      </c>
      <c r="X409" s="35">
        <f t="shared" si="260"/>
        <v>4</v>
      </c>
      <c r="Y409" s="50">
        <f>M413/J413</f>
        <v>0.40742301536236353</v>
      </c>
      <c r="Z409" s="2">
        <f>Y409/Z408</f>
        <v>0.58203287908909074</v>
      </c>
      <c r="AA409" s="48" t="str">
        <f t="shared" si="247"/>
        <v>80-84</v>
      </c>
      <c r="AB409" s="45">
        <f t="shared" si="247"/>
        <v>68566</v>
      </c>
      <c r="AC409" s="45">
        <f t="shared" si="247"/>
        <v>61601</v>
      </c>
      <c r="AD409" s="45">
        <f t="shared" si="248"/>
        <v>57970</v>
      </c>
      <c r="AE409" s="46">
        <f t="shared" si="255"/>
        <v>3631</v>
      </c>
      <c r="AF409" s="1">
        <f t="shared" si="249"/>
        <v>89</v>
      </c>
      <c r="AG409" s="1">
        <f t="shared" si="249"/>
        <v>752</v>
      </c>
    </row>
    <row r="410" spans="1:33" ht="15" thickBot="1" x14ac:dyDescent="0.4">
      <c r="A410" s="54" t="str">
        <f t="shared" si="256"/>
        <v>85-89</v>
      </c>
      <c r="B410" s="55">
        <f t="shared" si="256"/>
        <v>44852</v>
      </c>
      <c r="C410" s="55">
        <f t="shared" si="256"/>
        <v>39327</v>
      </c>
      <c r="D410" s="55">
        <f t="shared" si="256"/>
        <v>87.7</v>
      </c>
      <c r="E410" s="55">
        <f t="shared" si="256"/>
        <v>36948</v>
      </c>
      <c r="F410" s="55">
        <f t="shared" si="256"/>
        <v>82.4</v>
      </c>
      <c r="G410" s="55">
        <f t="shared" si="256"/>
        <v>76275</v>
      </c>
      <c r="I410" s="75" t="s">
        <v>323</v>
      </c>
      <c r="J410" s="22">
        <v>44034</v>
      </c>
      <c r="K410" s="22">
        <v>39375</v>
      </c>
      <c r="L410" s="75">
        <v>89.4</v>
      </c>
      <c r="M410" s="22">
        <v>37330</v>
      </c>
      <c r="N410" s="75">
        <v>84.8</v>
      </c>
      <c r="O410" s="22">
        <v>76705</v>
      </c>
      <c r="Q410" s="54" t="str">
        <f t="shared" si="250"/>
        <v>85-89</v>
      </c>
      <c r="R410" s="55">
        <f t="shared" si="251"/>
        <v>48</v>
      </c>
      <c r="S410" s="55">
        <f t="shared" si="252"/>
        <v>382</v>
      </c>
      <c r="T410" s="55">
        <f t="shared" si="253"/>
        <v>430</v>
      </c>
      <c r="U410" s="58">
        <f t="shared" si="254"/>
        <v>4.3454644215100485E-3</v>
      </c>
      <c r="V410" s="55">
        <f t="shared" si="259"/>
        <v>12</v>
      </c>
      <c r="W410" s="55">
        <f t="shared" si="258"/>
        <v>95.5</v>
      </c>
      <c r="X410" s="35">
        <f t="shared" si="260"/>
        <v>4</v>
      </c>
      <c r="Y410" s="49" t="s">
        <v>362</v>
      </c>
      <c r="AA410" s="48" t="str">
        <f t="shared" si="247"/>
        <v>85-89</v>
      </c>
      <c r="AB410" s="45">
        <f t="shared" si="247"/>
        <v>44034</v>
      </c>
      <c r="AC410" s="45">
        <f t="shared" si="247"/>
        <v>39375</v>
      </c>
      <c r="AD410" s="45">
        <f t="shared" si="248"/>
        <v>37330</v>
      </c>
      <c r="AE410" s="46">
        <f t="shared" si="255"/>
        <v>2045</v>
      </c>
      <c r="AF410" s="1">
        <f t="shared" si="249"/>
        <v>48</v>
      </c>
      <c r="AG410" s="1">
        <f t="shared" si="249"/>
        <v>382</v>
      </c>
    </row>
    <row r="411" spans="1:33" ht="15" thickBot="1" x14ac:dyDescent="0.4">
      <c r="A411" s="54" t="str">
        <f t="shared" si="256"/>
        <v>90+</v>
      </c>
      <c r="B411" s="55">
        <f t="shared" si="256"/>
        <v>28637</v>
      </c>
      <c r="C411" s="55">
        <f t="shared" si="256"/>
        <v>25055</v>
      </c>
      <c r="D411" s="55">
        <f t="shared" si="256"/>
        <v>87.5</v>
      </c>
      <c r="E411" s="55">
        <f t="shared" si="256"/>
        <v>23768</v>
      </c>
      <c r="F411" s="55">
        <f t="shared" si="256"/>
        <v>83</v>
      </c>
      <c r="G411" s="55">
        <f t="shared" si="256"/>
        <v>48823</v>
      </c>
      <c r="I411" s="76" t="s">
        <v>324</v>
      </c>
      <c r="J411" s="24">
        <v>27669</v>
      </c>
      <c r="K411" s="24">
        <v>25069</v>
      </c>
      <c r="L411" s="76">
        <v>90.6</v>
      </c>
      <c r="M411" s="24">
        <v>23942</v>
      </c>
      <c r="N411" s="76">
        <v>86.5</v>
      </c>
      <c r="O411" s="24">
        <v>49011</v>
      </c>
      <c r="Q411" s="57" t="str">
        <f t="shared" si="250"/>
        <v>90+</v>
      </c>
      <c r="R411" s="56">
        <f t="shared" si="251"/>
        <v>14</v>
      </c>
      <c r="S411" s="56">
        <f t="shared" si="252"/>
        <v>174</v>
      </c>
      <c r="T411" s="56">
        <f t="shared" si="253"/>
        <v>188</v>
      </c>
      <c r="U411" s="62">
        <f t="shared" si="254"/>
        <v>1.2674271229404308E-3</v>
      </c>
      <c r="V411" s="55">
        <f t="shared" si="259"/>
        <v>3.5</v>
      </c>
      <c r="W411" s="55">
        <f t="shared" si="258"/>
        <v>43.5</v>
      </c>
      <c r="X411" s="35">
        <f t="shared" si="260"/>
        <v>4</v>
      </c>
      <c r="Y411" s="51" t="s">
        <v>366</v>
      </c>
      <c r="Z411" s="2">
        <v>0.7</v>
      </c>
      <c r="AA411" s="48" t="str">
        <f t="shared" si="247"/>
        <v>90+</v>
      </c>
      <c r="AB411" s="45">
        <f t="shared" si="247"/>
        <v>27669</v>
      </c>
      <c r="AC411" s="45">
        <f t="shared" si="247"/>
        <v>25069</v>
      </c>
      <c r="AD411" s="45">
        <f t="shared" si="248"/>
        <v>23942</v>
      </c>
      <c r="AE411" s="46">
        <f t="shared" si="255"/>
        <v>1127</v>
      </c>
      <c r="AF411" s="1">
        <f t="shared" si="249"/>
        <v>14</v>
      </c>
      <c r="AG411" s="1">
        <f t="shared" si="249"/>
        <v>174</v>
      </c>
    </row>
    <row r="412" spans="1:33" ht="15" thickBot="1" x14ac:dyDescent="0.4">
      <c r="A412" s="54" t="str">
        <f t="shared" si="256"/>
        <v>Unknown</v>
      </c>
      <c r="B412" s="55" t="str">
        <f t="shared" si="256"/>
        <v>NA</v>
      </c>
      <c r="C412" s="55">
        <f t="shared" si="256"/>
        <v>62630</v>
      </c>
      <c r="D412" s="55" t="str">
        <f t="shared" si="256"/>
        <v>NA</v>
      </c>
      <c r="E412" s="55">
        <f t="shared" si="256"/>
        <v>16338</v>
      </c>
      <c r="F412" s="55" t="str">
        <f t="shared" si="256"/>
        <v>NA</v>
      </c>
      <c r="G412" s="55">
        <f t="shared" si="256"/>
        <v>78968</v>
      </c>
      <c r="I412" s="75" t="s">
        <v>325</v>
      </c>
      <c r="J412" s="75" t="s">
        <v>326</v>
      </c>
      <c r="K412" s="22">
        <v>62524</v>
      </c>
      <c r="L412" s="75" t="s">
        <v>326</v>
      </c>
      <c r="M412" s="22">
        <v>17105</v>
      </c>
      <c r="N412" s="75" t="s">
        <v>326</v>
      </c>
      <c r="O412" s="22">
        <v>79629</v>
      </c>
      <c r="Q412" s="54" t="str">
        <f t="shared" si="250"/>
        <v>Unknown</v>
      </c>
      <c r="R412" s="54">
        <f t="shared" si="251"/>
        <v>-106</v>
      </c>
      <c r="S412" s="54">
        <f t="shared" si="252"/>
        <v>767</v>
      </c>
      <c r="T412" s="54">
        <f t="shared" si="253"/>
        <v>661</v>
      </c>
      <c r="U412" s="58">
        <f t="shared" si="254"/>
        <v>-9.5962339308346915E-3</v>
      </c>
      <c r="V412" s="55">
        <f t="shared" si="259"/>
        <v>-26.5</v>
      </c>
      <c r="W412" s="55">
        <f t="shared" si="258"/>
        <v>191.75</v>
      </c>
      <c r="X412" s="35">
        <f t="shared" si="260"/>
        <v>4</v>
      </c>
      <c r="Y412" s="50">
        <f>K414/J414</f>
        <v>0.61829553762907108</v>
      </c>
      <c r="Z412" s="2">
        <f>Y412/Z411</f>
        <v>0.88327933947010162</v>
      </c>
      <c r="AA412" s="47" t="str">
        <f t="shared" si="247"/>
        <v>Unknown</v>
      </c>
      <c r="AB412" s="45" t="str">
        <f t="shared" si="247"/>
        <v>NA</v>
      </c>
      <c r="AC412" s="45">
        <f t="shared" si="247"/>
        <v>62524</v>
      </c>
      <c r="AD412" s="45">
        <f t="shared" si="248"/>
        <v>17105</v>
      </c>
      <c r="AE412" s="45">
        <f t="shared" si="255"/>
        <v>45419</v>
      </c>
      <c r="AF412" s="1">
        <f t="shared" si="249"/>
        <v>-106</v>
      </c>
      <c r="AG412" s="1">
        <f t="shared" si="249"/>
        <v>767</v>
      </c>
    </row>
    <row r="413" spans="1:33" ht="15" thickBot="1" x14ac:dyDescent="0.4">
      <c r="A413" s="54" t="str">
        <f t="shared" si="256"/>
        <v>12+</v>
      </c>
      <c r="B413" s="55">
        <f t="shared" si="256"/>
        <v>3761140</v>
      </c>
      <c r="C413" s="55">
        <f t="shared" si="256"/>
        <v>2714651</v>
      </c>
      <c r="D413" s="55">
        <f t="shared" si="256"/>
        <v>71.3</v>
      </c>
      <c r="E413" s="55">
        <f t="shared" si="256"/>
        <v>1307433</v>
      </c>
      <c r="F413" s="55">
        <f t="shared" si="256"/>
        <v>34.299999999999997</v>
      </c>
      <c r="G413" s="55">
        <f t="shared" si="256"/>
        <v>4022084</v>
      </c>
      <c r="I413" s="76" t="s">
        <v>327</v>
      </c>
      <c r="J413" s="24">
        <v>3761140</v>
      </c>
      <c r="K413" s="24">
        <v>2734033</v>
      </c>
      <c r="L413" s="76">
        <v>72.7</v>
      </c>
      <c r="M413" s="24">
        <v>1532375</v>
      </c>
      <c r="N413" s="76">
        <v>40.700000000000003</v>
      </c>
      <c r="O413" s="24">
        <v>4266408</v>
      </c>
      <c r="Q413" s="57" t="str">
        <f t="shared" si="250"/>
        <v>12+</v>
      </c>
      <c r="R413" s="60">
        <f>K413-C413</f>
        <v>19382</v>
      </c>
      <c r="S413" s="60">
        <f t="shared" si="252"/>
        <v>224942</v>
      </c>
      <c r="T413" s="63">
        <f t="shared" si="253"/>
        <v>244324</v>
      </c>
      <c r="U413" s="62">
        <f t="shared" si="254"/>
        <v>1.7546623212022452</v>
      </c>
      <c r="V413" s="60">
        <f t="shared" si="259"/>
        <v>4845.5</v>
      </c>
      <c r="W413" s="60">
        <f t="shared" si="258"/>
        <v>56235.5</v>
      </c>
      <c r="X413" s="35">
        <f t="shared" si="260"/>
        <v>4</v>
      </c>
      <c r="Y413" s="51" t="s">
        <v>367</v>
      </c>
      <c r="Z413" s="2">
        <v>0.7</v>
      </c>
      <c r="AC413" s="38"/>
    </row>
    <row r="414" spans="1:33" x14ac:dyDescent="0.35">
      <c r="A414" s="54" t="str">
        <f t="shared" si="256"/>
        <v>ALL</v>
      </c>
      <c r="B414" s="55">
        <f t="shared" si="256"/>
        <v>4421887</v>
      </c>
      <c r="C414" s="55">
        <f t="shared" si="256"/>
        <v>2714651</v>
      </c>
      <c r="D414" s="55">
        <f t="shared" si="256"/>
        <v>60.7</v>
      </c>
      <c r="E414" s="55">
        <f t="shared" si="256"/>
        <v>1307433</v>
      </c>
      <c r="F414" s="55">
        <f t="shared" si="256"/>
        <v>29.2</v>
      </c>
      <c r="G414" s="55">
        <f t="shared" si="256"/>
        <v>4022084</v>
      </c>
      <c r="I414" s="75" t="s">
        <v>328</v>
      </c>
      <c r="J414" s="22">
        <v>4421887</v>
      </c>
      <c r="K414" s="22">
        <v>2734033</v>
      </c>
      <c r="L414" s="75">
        <v>61.8</v>
      </c>
      <c r="M414" s="22">
        <v>1532375</v>
      </c>
      <c r="N414" s="75">
        <v>34.6</v>
      </c>
      <c r="O414" s="22">
        <v>4266408</v>
      </c>
      <c r="Q414" s="54" t="str">
        <f t="shared" si="250"/>
        <v>ALL</v>
      </c>
      <c r="R414" s="60">
        <f t="shared" ref="R414" si="261">K414-C414</f>
        <v>19382</v>
      </c>
      <c r="S414" s="60">
        <f t="shared" si="252"/>
        <v>224942</v>
      </c>
      <c r="T414" s="63">
        <f t="shared" si="253"/>
        <v>244324</v>
      </c>
      <c r="U414" s="58">
        <f t="shared" si="254"/>
        <v>1.7546623212022452</v>
      </c>
      <c r="V414" s="60">
        <f t="shared" si="259"/>
        <v>4845.5</v>
      </c>
      <c r="W414" s="60">
        <f t="shared" si="258"/>
        <v>56235.5</v>
      </c>
      <c r="X414" s="35">
        <f t="shared" si="260"/>
        <v>4</v>
      </c>
      <c r="Y414" s="50">
        <f>M414/J414</f>
        <v>0.34654322916890457</v>
      </c>
      <c r="Z414" s="2">
        <f>Y414/Z413</f>
        <v>0.495061755955578</v>
      </c>
      <c r="AC414" s="2">
        <f>R413/K413</f>
        <v>7.0891609574573536E-3</v>
      </c>
      <c r="AD414" s="2">
        <f>S413/M413</f>
        <v>0.14679305000407863</v>
      </c>
      <c r="AE414" s="2">
        <f>T413/O413</f>
        <v>5.72669093063767E-2</v>
      </c>
    </row>
    <row r="415" spans="1:33" x14ac:dyDescent="0.35">
      <c r="A415" s="110">
        <f>I392</f>
        <v>44375</v>
      </c>
      <c r="B415" s="110"/>
      <c r="C415" s="110"/>
      <c r="D415" s="110"/>
      <c r="E415" s="110"/>
      <c r="F415" s="110"/>
      <c r="G415" s="110"/>
      <c r="I415" s="110">
        <v>44378</v>
      </c>
      <c r="J415" s="110"/>
      <c r="K415" s="110"/>
      <c r="L415" s="110"/>
      <c r="M415" s="110"/>
      <c r="N415" s="110"/>
      <c r="O415" s="110"/>
      <c r="Q415" s="113" t="str">
        <f>"Change " &amp; TEXT(A415,"DDDD MMM DD, YYYY") &amp; " -  " &amp;TEXT(I415,"DDDD MMM DD, YYYY")</f>
        <v>Change Monday Jun 28, 2021 -  Thursday Jul 01, 2021</v>
      </c>
      <c r="R415" s="113"/>
      <c r="S415" s="113"/>
      <c r="T415" s="113"/>
      <c r="U415" s="113"/>
      <c r="V415" s="113"/>
      <c r="W415" s="113"/>
      <c r="Y415" s="65">
        <f>A415</f>
        <v>44375</v>
      </c>
    </row>
    <row r="416" spans="1:33" ht="36" thickBot="1" x14ac:dyDescent="0.4">
      <c r="A416" s="53" t="str">
        <f>I393</f>
        <v>Age group</v>
      </c>
      <c r="B416" s="53" t="str">
        <f t="shared" ref="B416" si="262">J393</f>
        <v>Population</v>
      </c>
      <c r="C416" s="53" t="str">
        <f t="shared" ref="C416:C437" si="263">K393</f>
        <v>At least 1 dose</v>
      </c>
      <c r="D416" s="53" t="str">
        <f t="shared" ref="D416:D437" si="264">L393</f>
        <v>% of population with at least 1 dose</v>
      </c>
      <c r="E416" s="53" t="str">
        <f t="shared" ref="E416:E437" si="265">M393</f>
        <v>2 doses</v>
      </c>
      <c r="F416" s="53" t="str">
        <f t="shared" ref="F416:F437" si="266">N393</f>
        <v>% of population fully vaccinated</v>
      </c>
      <c r="G416" s="53" t="str">
        <f t="shared" ref="G416:G437" si="267">O393</f>
        <v>Total administered</v>
      </c>
      <c r="I416" s="25" t="s">
        <v>305</v>
      </c>
      <c r="J416" s="25" t="s">
        <v>2</v>
      </c>
      <c r="K416" s="25" t="s">
        <v>368</v>
      </c>
      <c r="L416" s="25" t="s">
        <v>306</v>
      </c>
      <c r="M416" s="25" t="s">
        <v>369</v>
      </c>
      <c r="N416" s="25" t="s">
        <v>307</v>
      </c>
      <c r="O416" s="25" t="s">
        <v>304</v>
      </c>
      <c r="Q416" s="53" t="s">
        <v>305</v>
      </c>
      <c r="R416" s="53" t="s">
        <v>302</v>
      </c>
      <c r="S416" s="53" t="s">
        <v>303</v>
      </c>
      <c r="T416" s="53" t="s">
        <v>304</v>
      </c>
      <c r="U416" s="53" t="s">
        <v>335</v>
      </c>
      <c r="V416" s="53" t="s">
        <v>336</v>
      </c>
      <c r="W416" s="53" t="s">
        <v>337</v>
      </c>
      <c r="Y416" s="49" t="s">
        <v>365</v>
      </c>
      <c r="Z416" s="64"/>
      <c r="AA416" s="47" t="str">
        <f t="shared" ref="AA416:AA435" si="268">I416</f>
        <v>Age group</v>
      </c>
      <c r="AB416" s="47" t="str">
        <f t="shared" ref="AB416:AB435" si="269">J416</f>
        <v>Population</v>
      </c>
      <c r="AC416" s="47" t="str">
        <f t="shared" ref="AC416:AC435" si="270">K416</f>
        <v>At least 1 dose</v>
      </c>
      <c r="AD416" s="47" t="str">
        <f t="shared" ref="AD416:AD435" si="271">M416</f>
        <v>2 doses</v>
      </c>
      <c r="AE416" s="47" t="s">
        <v>334</v>
      </c>
      <c r="AF416" s="47" t="str">
        <f t="shared" ref="AF416:AF435" si="272">R416</f>
        <v>Dose 1</v>
      </c>
      <c r="AG416" s="47" t="str">
        <f t="shared" ref="AG416:AG435" si="273">S416</f>
        <v>Dose 2</v>
      </c>
    </row>
    <row r="417" spans="1:33" ht="15" thickBot="1" x14ac:dyDescent="0.4">
      <c r="A417" s="54" t="str">
        <f>I394</f>
        <v>00-11</v>
      </c>
      <c r="B417" s="55">
        <f>J394</f>
        <v>660747</v>
      </c>
      <c r="C417" s="55">
        <f t="shared" si="263"/>
        <v>0</v>
      </c>
      <c r="D417" s="55">
        <f t="shared" si="264"/>
        <v>0</v>
      </c>
      <c r="E417" s="55">
        <f t="shared" si="265"/>
        <v>0</v>
      </c>
      <c r="F417" s="55">
        <f t="shared" si="266"/>
        <v>0</v>
      </c>
      <c r="G417" s="55">
        <f t="shared" si="267"/>
        <v>0</v>
      </c>
      <c r="I417" s="75" t="s">
        <v>308</v>
      </c>
      <c r="J417" s="22">
        <v>660747</v>
      </c>
      <c r="K417" s="75">
        <v>0</v>
      </c>
      <c r="L417" s="75">
        <v>0</v>
      </c>
      <c r="M417" s="75">
        <v>0</v>
      </c>
      <c r="N417" s="75">
        <v>0</v>
      </c>
      <c r="O417" s="75">
        <v>0</v>
      </c>
      <c r="Q417" s="54" t="str">
        <f t="shared" ref="Q417:Q437" si="274">A417</f>
        <v>00-11</v>
      </c>
      <c r="R417" s="55">
        <f t="shared" ref="R417:R435" si="275">K417-C417</f>
        <v>0</v>
      </c>
      <c r="S417" s="55">
        <f t="shared" ref="S417:S437" si="276">M417-E417</f>
        <v>0</v>
      </c>
      <c r="T417" s="55">
        <f t="shared" ref="T417:T437" si="277">O417-G417</f>
        <v>0</v>
      </c>
      <c r="U417" s="58">
        <f t="shared" ref="U417:U437" si="278">R417/R$276</f>
        <v>0</v>
      </c>
      <c r="V417" s="55">
        <f>R417/$X417</f>
        <v>0</v>
      </c>
      <c r="W417" s="55">
        <f>S417/$X417</f>
        <v>0</v>
      </c>
      <c r="X417" s="35">
        <f>IF(DATEDIF(A415,I415,"D")&lt;1,1,DATEDIF(A415,I415,"D"))</f>
        <v>3</v>
      </c>
      <c r="Y417" s="51" t="s">
        <v>366</v>
      </c>
      <c r="Z417" s="2">
        <v>0.7</v>
      </c>
      <c r="AA417" s="47" t="str">
        <f t="shared" si="268"/>
        <v>00-11</v>
      </c>
      <c r="AB417" s="45">
        <f t="shared" si="269"/>
        <v>660747</v>
      </c>
      <c r="AC417" s="45">
        <f t="shared" si="270"/>
        <v>0</v>
      </c>
      <c r="AD417" s="45">
        <f t="shared" si="271"/>
        <v>0</v>
      </c>
      <c r="AE417" s="45">
        <f t="shared" ref="AE417:AE435" si="279">AC417-AD417</f>
        <v>0</v>
      </c>
      <c r="AF417" s="1">
        <f t="shared" si="272"/>
        <v>0</v>
      </c>
      <c r="AG417" s="1">
        <f t="shared" si="273"/>
        <v>0</v>
      </c>
    </row>
    <row r="418" spans="1:33" ht="15" thickBot="1" x14ac:dyDescent="0.4">
      <c r="A418" s="54" t="str">
        <f t="shared" ref="A418:A437" si="280">I395</f>
        <v>12-14</v>
      </c>
      <c r="B418" s="55">
        <f t="shared" ref="B418:B437" si="281">J395</f>
        <v>162530</v>
      </c>
      <c r="C418" s="60">
        <f t="shared" si="263"/>
        <v>95185</v>
      </c>
      <c r="D418" s="55">
        <f t="shared" si="264"/>
        <v>58.6</v>
      </c>
      <c r="E418" s="60">
        <f t="shared" si="265"/>
        <v>18534</v>
      </c>
      <c r="F418" s="55">
        <f t="shared" si="266"/>
        <v>11.4</v>
      </c>
      <c r="G418" s="55">
        <f t="shared" si="267"/>
        <v>113719</v>
      </c>
      <c r="I418" s="81">
        <v>44544</v>
      </c>
      <c r="J418" s="24">
        <v>162530</v>
      </c>
      <c r="K418" s="24">
        <v>95986</v>
      </c>
      <c r="L418" s="76">
        <v>59.1</v>
      </c>
      <c r="M418" s="24">
        <v>26865</v>
      </c>
      <c r="N418" s="76">
        <v>16.5</v>
      </c>
      <c r="O418" s="24">
        <v>122851</v>
      </c>
      <c r="Q418" s="59" t="str">
        <f t="shared" si="274"/>
        <v>12-14</v>
      </c>
      <c r="R418" s="60">
        <f t="shared" si="275"/>
        <v>801</v>
      </c>
      <c r="S418" s="60">
        <f t="shared" si="276"/>
        <v>8331</v>
      </c>
      <c r="T418" s="60">
        <f t="shared" si="277"/>
        <v>9132</v>
      </c>
      <c r="U418" s="61">
        <f t="shared" si="278"/>
        <v>7.2514937533948942E-2</v>
      </c>
      <c r="V418" s="60">
        <f>R418/$X418</f>
        <v>267</v>
      </c>
      <c r="W418" s="60">
        <f t="shared" ref="W418:W437" si="282">S418/$X418</f>
        <v>2777</v>
      </c>
      <c r="X418" s="35">
        <f>X417</f>
        <v>3</v>
      </c>
      <c r="Y418" s="50">
        <f>C436/B436</f>
        <v>0.72691604141297583</v>
      </c>
      <c r="Z418" s="2">
        <f>Y418/Z417</f>
        <v>1.0384514877328226</v>
      </c>
      <c r="AA418" s="47">
        <f t="shared" si="268"/>
        <v>44544</v>
      </c>
      <c r="AB418" s="45">
        <f t="shared" si="269"/>
        <v>162530</v>
      </c>
      <c r="AC418" s="45">
        <f t="shared" si="270"/>
        <v>95986</v>
      </c>
      <c r="AD418" s="45">
        <f t="shared" si="271"/>
        <v>26865</v>
      </c>
      <c r="AE418" s="45">
        <f t="shared" si="279"/>
        <v>69121</v>
      </c>
      <c r="AF418" s="1">
        <f t="shared" si="272"/>
        <v>801</v>
      </c>
      <c r="AG418" s="1">
        <f t="shared" si="273"/>
        <v>8331</v>
      </c>
    </row>
    <row r="419" spans="1:33" ht="15" thickBot="1" x14ac:dyDescent="0.4">
      <c r="A419" s="54" t="str">
        <f t="shared" si="280"/>
        <v>15-19</v>
      </c>
      <c r="B419" s="55">
        <f t="shared" si="281"/>
        <v>256743</v>
      </c>
      <c r="C419" s="60">
        <f t="shared" si="263"/>
        <v>159256</v>
      </c>
      <c r="D419" s="55">
        <f t="shared" si="264"/>
        <v>62</v>
      </c>
      <c r="E419" s="60">
        <f t="shared" si="265"/>
        <v>41042</v>
      </c>
      <c r="F419" s="55">
        <f t="shared" si="266"/>
        <v>16</v>
      </c>
      <c r="G419" s="55">
        <f t="shared" si="267"/>
        <v>200298</v>
      </c>
      <c r="I419" s="75" t="s">
        <v>309</v>
      </c>
      <c r="J419" s="22">
        <v>256743</v>
      </c>
      <c r="K419" s="22">
        <v>160491</v>
      </c>
      <c r="L419" s="75">
        <v>62.5</v>
      </c>
      <c r="M419" s="22">
        <v>54900</v>
      </c>
      <c r="N419" s="75">
        <v>21.4</v>
      </c>
      <c r="O419" s="22">
        <v>215391</v>
      </c>
      <c r="Q419" s="54" t="str">
        <f t="shared" si="274"/>
        <v>15-19</v>
      </c>
      <c r="R419" s="60">
        <f t="shared" si="275"/>
        <v>1235</v>
      </c>
      <c r="S419" s="60">
        <f t="shared" si="276"/>
        <v>13858</v>
      </c>
      <c r="T419" s="60">
        <f t="shared" si="277"/>
        <v>15093</v>
      </c>
      <c r="U419" s="61">
        <f t="shared" si="278"/>
        <v>0.1118051783451023</v>
      </c>
      <c r="V419" s="60">
        <f t="shared" ref="V419:V437" si="283">R419/$X419</f>
        <v>411.66666666666669</v>
      </c>
      <c r="W419" s="60">
        <f t="shared" si="282"/>
        <v>4619.333333333333</v>
      </c>
      <c r="X419" s="35">
        <f t="shared" ref="X419:X437" si="284">X418</f>
        <v>3</v>
      </c>
      <c r="Y419" s="52" t="s">
        <v>367</v>
      </c>
      <c r="Z419" s="2">
        <v>0.7</v>
      </c>
      <c r="AA419" s="47" t="str">
        <f t="shared" si="268"/>
        <v>15-19</v>
      </c>
      <c r="AB419" s="45">
        <f t="shared" si="269"/>
        <v>256743</v>
      </c>
      <c r="AC419" s="45">
        <f t="shared" si="270"/>
        <v>160491</v>
      </c>
      <c r="AD419" s="45">
        <f t="shared" si="271"/>
        <v>54900</v>
      </c>
      <c r="AE419" s="45">
        <f t="shared" si="279"/>
        <v>105591</v>
      </c>
      <c r="AF419" s="1">
        <f t="shared" si="272"/>
        <v>1235</v>
      </c>
      <c r="AG419" s="1">
        <f t="shared" si="273"/>
        <v>13858</v>
      </c>
    </row>
    <row r="420" spans="1:33" ht="15" thickBot="1" x14ac:dyDescent="0.4">
      <c r="A420" s="54" t="str">
        <f t="shared" si="280"/>
        <v>20-24</v>
      </c>
      <c r="B420" s="55">
        <f t="shared" si="281"/>
        <v>277328</v>
      </c>
      <c r="C420" s="55">
        <f t="shared" si="263"/>
        <v>164272</v>
      </c>
      <c r="D420" s="55">
        <f t="shared" si="264"/>
        <v>59.2</v>
      </c>
      <c r="E420" s="55">
        <f t="shared" si="265"/>
        <v>57623</v>
      </c>
      <c r="F420" s="55">
        <f t="shared" si="266"/>
        <v>20.8</v>
      </c>
      <c r="G420" s="55">
        <f t="shared" si="267"/>
        <v>221895</v>
      </c>
      <c r="I420" s="76" t="s">
        <v>310</v>
      </c>
      <c r="J420" s="24">
        <v>277328</v>
      </c>
      <c r="K420" s="24">
        <v>165788</v>
      </c>
      <c r="L420" s="76">
        <v>59.8</v>
      </c>
      <c r="M420" s="24">
        <v>69846</v>
      </c>
      <c r="N420" s="76">
        <v>25.2</v>
      </c>
      <c r="O420" s="24">
        <v>235634</v>
      </c>
      <c r="Q420" s="57" t="str">
        <f t="shared" si="274"/>
        <v>20-24</v>
      </c>
      <c r="R420" s="56">
        <f t="shared" si="275"/>
        <v>1516</v>
      </c>
      <c r="S420" s="56">
        <f t="shared" si="276"/>
        <v>12223</v>
      </c>
      <c r="T420" s="56">
        <f t="shared" si="277"/>
        <v>13739</v>
      </c>
      <c r="U420" s="62">
        <f t="shared" si="278"/>
        <v>0.13724425131269238</v>
      </c>
      <c r="V420" s="55">
        <f t="shared" si="283"/>
        <v>505.33333333333331</v>
      </c>
      <c r="W420" s="55">
        <f t="shared" si="282"/>
        <v>4074.3333333333335</v>
      </c>
      <c r="X420" s="35">
        <f t="shared" si="284"/>
        <v>3</v>
      </c>
      <c r="Y420" s="50">
        <f>E436/B436</f>
        <v>0.40742301536236353</v>
      </c>
      <c r="Z420" s="2">
        <f>Y420/Z419</f>
        <v>0.58203287908909074</v>
      </c>
      <c r="AA420" s="47" t="str">
        <f t="shared" si="268"/>
        <v>20-24</v>
      </c>
      <c r="AB420" s="45">
        <f t="shared" si="269"/>
        <v>277328</v>
      </c>
      <c r="AC420" s="45">
        <f t="shared" si="270"/>
        <v>165788</v>
      </c>
      <c r="AD420" s="45">
        <f t="shared" si="271"/>
        <v>69846</v>
      </c>
      <c r="AE420" s="45">
        <f t="shared" si="279"/>
        <v>95942</v>
      </c>
      <c r="AF420" s="1">
        <f t="shared" si="272"/>
        <v>1516</v>
      </c>
      <c r="AG420" s="1">
        <f t="shared" si="273"/>
        <v>12223</v>
      </c>
    </row>
    <row r="421" spans="1:33" ht="15" thickBot="1" x14ac:dyDescent="0.4">
      <c r="A421" s="54" t="str">
        <f t="shared" si="280"/>
        <v>25-29</v>
      </c>
      <c r="B421" s="55">
        <f t="shared" si="281"/>
        <v>314508</v>
      </c>
      <c r="C421" s="55">
        <f t="shared" si="263"/>
        <v>181473</v>
      </c>
      <c r="D421" s="55">
        <f t="shared" si="264"/>
        <v>57.7</v>
      </c>
      <c r="E421" s="55">
        <f t="shared" si="265"/>
        <v>72241</v>
      </c>
      <c r="F421" s="55">
        <f t="shared" si="266"/>
        <v>23</v>
      </c>
      <c r="G421" s="55">
        <f t="shared" si="267"/>
        <v>253714</v>
      </c>
      <c r="I421" s="75" t="s">
        <v>311</v>
      </c>
      <c r="J421" s="22">
        <v>314508</v>
      </c>
      <c r="K421" s="22">
        <v>183006</v>
      </c>
      <c r="L421" s="75">
        <v>58.2</v>
      </c>
      <c r="M421" s="22">
        <v>84966</v>
      </c>
      <c r="N421" s="75">
        <v>27</v>
      </c>
      <c r="O421" s="22">
        <v>267972</v>
      </c>
      <c r="Q421" s="54" t="str">
        <f t="shared" si="274"/>
        <v>25-29</v>
      </c>
      <c r="R421" s="55">
        <f t="shared" si="275"/>
        <v>1533</v>
      </c>
      <c r="S421" s="55">
        <f t="shared" si="276"/>
        <v>12725</v>
      </c>
      <c r="T421" s="55">
        <f t="shared" si="277"/>
        <v>14258</v>
      </c>
      <c r="U421" s="58">
        <f t="shared" si="278"/>
        <v>0.13878326996197718</v>
      </c>
      <c r="V421" s="55">
        <f t="shared" si="283"/>
        <v>511</v>
      </c>
      <c r="W421" s="55">
        <f t="shared" si="282"/>
        <v>4241.666666666667</v>
      </c>
      <c r="X421" s="35">
        <f t="shared" si="284"/>
        <v>3</v>
      </c>
      <c r="Y421" s="49" t="s">
        <v>363</v>
      </c>
      <c r="AA421" s="47" t="str">
        <f t="shared" si="268"/>
        <v>25-29</v>
      </c>
      <c r="AB421" s="45">
        <f t="shared" si="269"/>
        <v>314508</v>
      </c>
      <c r="AC421" s="45">
        <f t="shared" si="270"/>
        <v>183006</v>
      </c>
      <c r="AD421" s="45">
        <f t="shared" si="271"/>
        <v>84966</v>
      </c>
      <c r="AE421" s="45">
        <f t="shared" si="279"/>
        <v>98040</v>
      </c>
      <c r="AF421" s="1">
        <f t="shared" si="272"/>
        <v>1533</v>
      </c>
      <c r="AG421" s="1">
        <f t="shared" si="273"/>
        <v>12725</v>
      </c>
    </row>
    <row r="422" spans="1:33" ht="15" thickBot="1" x14ac:dyDescent="0.4">
      <c r="A422" s="54" t="str">
        <f t="shared" si="280"/>
        <v>30-34</v>
      </c>
      <c r="B422" s="55">
        <f t="shared" si="281"/>
        <v>356228</v>
      </c>
      <c r="C422" s="55">
        <f t="shared" si="263"/>
        <v>216430</v>
      </c>
      <c r="D422" s="55">
        <f t="shared" si="264"/>
        <v>60.8</v>
      </c>
      <c r="E422" s="55">
        <f t="shared" si="265"/>
        <v>92481</v>
      </c>
      <c r="F422" s="55">
        <f t="shared" si="266"/>
        <v>26</v>
      </c>
      <c r="G422" s="55">
        <f t="shared" si="267"/>
        <v>308911</v>
      </c>
      <c r="I422" s="76" t="s">
        <v>312</v>
      </c>
      <c r="J422" s="24">
        <v>356228</v>
      </c>
      <c r="K422" s="24">
        <v>217964</v>
      </c>
      <c r="L422" s="76">
        <v>61.2</v>
      </c>
      <c r="M422" s="24">
        <v>108415</v>
      </c>
      <c r="N422" s="76">
        <v>30.4</v>
      </c>
      <c r="O422" s="24">
        <v>326379</v>
      </c>
      <c r="Q422" s="57" t="str">
        <f t="shared" si="274"/>
        <v>30-34</v>
      </c>
      <c r="R422" s="56">
        <f t="shared" si="275"/>
        <v>1534</v>
      </c>
      <c r="S422" s="56">
        <f t="shared" si="276"/>
        <v>15934</v>
      </c>
      <c r="T422" s="56">
        <f t="shared" si="277"/>
        <v>17468</v>
      </c>
      <c r="U422" s="62">
        <f t="shared" si="278"/>
        <v>0.13887380047075865</v>
      </c>
      <c r="V422" s="55">
        <f t="shared" si="283"/>
        <v>511.33333333333331</v>
      </c>
      <c r="W422" s="55">
        <f t="shared" si="282"/>
        <v>5311.333333333333</v>
      </c>
      <c r="X422" s="35">
        <f t="shared" si="284"/>
        <v>3</v>
      </c>
      <c r="Y422" s="51" t="s">
        <v>366</v>
      </c>
      <c r="Z422" s="2">
        <v>0.7</v>
      </c>
      <c r="AA422" s="47" t="str">
        <f t="shared" si="268"/>
        <v>30-34</v>
      </c>
      <c r="AB422" s="45">
        <f t="shared" si="269"/>
        <v>356228</v>
      </c>
      <c r="AC422" s="45">
        <f t="shared" si="270"/>
        <v>217964</v>
      </c>
      <c r="AD422" s="45">
        <f t="shared" si="271"/>
        <v>108415</v>
      </c>
      <c r="AE422" s="45">
        <f t="shared" si="279"/>
        <v>109549</v>
      </c>
      <c r="AF422" s="1">
        <f t="shared" si="272"/>
        <v>1534</v>
      </c>
      <c r="AG422" s="1">
        <f t="shared" si="273"/>
        <v>15934</v>
      </c>
    </row>
    <row r="423" spans="1:33" ht="15" thickBot="1" x14ac:dyDescent="0.4">
      <c r="A423" s="54" t="str">
        <f t="shared" si="280"/>
        <v>35-39</v>
      </c>
      <c r="B423" s="55">
        <f t="shared" si="281"/>
        <v>359302</v>
      </c>
      <c r="C423" s="55">
        <f t="shared" si="263"/>
        <v>234786</v>
      </c>
      <c r="D423" s="55">
        <f t="shared" si="264"/>
        <v>65.3</v>
      </c>
      <c r="E423" s="55">
        <f t="shared" si="265"/>
        <v>104474</v>
      </c>
      <c r="F423" s="55">
        <f t="shared" si="266"/>
        <v>29.1</v>
      </c>
      <c r="G423" s="55">
        <f t="shared" si="267"/>
        <v>339260</v>
      </c>
      <c r="I423" s="75" t="s">
        <v>313</v>
      </c>
      <c r="J423" s="22">
        <v>359302</v>
      </c>
      <c r="K423" s="22">
        <v>236343</v>
      </c>
      <c r="L423" s="75">
        <v>65.8</v>
      </c>
      <c r="M423" s="22">
        <v>121136</v>
      </c>
      <c r="N423" s="75">
        <v>33.700000000000003</v>
      </c>
      <c r="O423" s="22">
        <v>357479</v>
      </c>
      <c r="Q423" s="54" t="str">
        <f t="shared" si="274"/>
        <v>35-39</v>
      </c>
      <c r="R423" s="55">
        <f t="shared" si="275"/>
        <v>1557</v>
      </c>
      <c r="S423" s="55">
        <f t="shared" si="276"/>
        <v>16662</v>
      </c>
      <c r="T423" s="55">
        <f t="shared" si="277"/>
        <v>18219</v>
      </c>
      <c r="U423" s="58">
        <f t="shared" si="278"/>
        <v>0.14095600217273221</v>
      </c>
      <c r="V423" s="55">
        <f t="shared" si="283"/>
        <v>519</v>
      </c>
      <c r="W423" s="55">
        <f t="shared" si="282"/>
        <v>5554</v>
      </c>
      <c r="X423" s="35">
        <f t="shared" si="284"/>
        <v>3</v>
      </c>
      <c r="Y423" s="50">
        <f>C437/B437</f>
        <v>0.61829553762907108</v>
      </c>
      <c r="Z423" s="2">
        <f>Y423/Z422</f>
        <v>0.88327933947010162</v>
      </c>
      <c r="AA423" s="47" t="str">
        <f t="shared" si="268"/>
        <v>35-39</v>
      </c>
      <c r="AB423" s="45">
        <f t="shared" si="269"/>
        <v>359302</v>
      </c>
      <c r="AC423" s="45">
        <f t="shared" si="270"/>
        <v>236343</v>
      </c>
      <c r="AD423" s="45">
        <f t="shared" si="271"/>
        <v>121136</v>
      </c>
      <c r="AE423" s="45">
        <f t="shared" si="279"/>
        <v>115207</v>
      </c>
      <c r="AF423" s="1">
        <f t="shared" si="272"/>
        <v>1557</v>
      </c>
      <c r="AG423" s="1">
        <f t="shared" si="273"/>
        <v>16662</v>
      </c>
    </row>
    <row r="424" spans="1:33" ht="15" thickBot="1" x14ac:dyDescent="0.4">
      <c r="A424" s="54" t="str">
        <f t="shared" si="280"/>
        <v>40-44</v>
      </c>
      <c r="B424" s="55">
        <f t="shared" si="281"/>
        <v>319889</v>
      </c>
      <c r="C424" s="55">
        <f t="shared" si="263"/>
        <v>222102</v>
      </c>
      <c r="D424" s="55">
        <f t="shared" si="264"/>
        <v>69.400000000000006</v>
      </c>
      <c r="E424" s="55">
        <f t="shared" si="265"/>
        <v>114748</v>
      </c>
      <c r="F424" s="55">
        <f t="shared" si="266"/>
        <v>35.9</v>
      </c>
      <c r="G424" s="55">
        <f t="shared" si="267"/>
        <v>336850</v>
      </c>
      <c r="I424" s="76" t="s">
        <v>314</v>
      </c>
      <c r="J424" s="24">
        <v>319889</v>
      </c>
      <c r="K424" s="24">
        <v>223312</v>
      </c>
      <c r="L424" s="76">
        <v>69.8</v>
      </c>
      <c r="M424" s="24">
        <v>128156</v>
      </c>
      <c r="N424" s="76">
        <v>40.1</v>
      </c>
      <c r="O424" s="24">
        <v>351468</v>
      </c>
      <c r="Q424" s="57" t="str">
        <f t="shared" si="274"/>
        <v>40-44</v>
      </c>
      <c r="R424" s="56">
        <f t="shared" si="275"/>
        <v>1210</v>
      </c>
      <c r="S424" s="56">
        <f t="shared" si="276"/>
        <v>13408</v>
      </c>
      <c r="T424" s="56">
        <f t="shared" si="277"/>
        <v>14618</v>
      </c>
      <c r="U424" s="62">
        <f t="shared" si="278"/>
        <v>0.10954191562556581</v>
      </c>
      <c r="V424" s="55">
        <f t="shared" si="283"/>
        <v>403.33333333333331</v>
      </c>
      <c r="W424" s="55">
        <f t="shared" si="282"/>
        <v>4469.333333333333</v>
      </c>
      <c r="X424" s="35">
        <f t="shared" si="284"/>
        <v>3</v>
      </c>
      <c r="Y424" s="52" t="s">
        <v>367</v>
      </c>
      <c r="Z424" s="2">
        <v>0.7</v>
      </c>
      <c r="AA424" s="47" t="str">
        <f t="shared" si="268"/>
        <v>40-44</v>
      </c>
      <c r="AB424" s="45">
        <f t="shared" si="269"/>
        <v>319889</v>
      </c>
      <c r="AC424" s="45">
        <f t="shared" si="270"/>
        <v>223312</v>
      </c>
      <c r="AD424" s="45">
        <f t="shared" si="271"/>
        <v>128156</v>
      </c>
      <c r="AE424" s="45">
        <f t="shared" si="279"/>
        <v>95156</v>
      </c>
      <c r="AF424" s="1">
        <f t="shared" si="272"/>
        <v>1210</v>
      </c>
      <c r="AG424" s="1">
        <f t="shared" si="273"/>
        <v>13408</v>
      </c>
    </row>
    <row r="425" spans="1:33" ht="15" thickBot="1" x14ac:dyDescent="0.4">
      <c r="A425" s="54" t="str">
        <f t="shared" si="280"/>
        <v>45-49</v>
      </c>
      <c r="B425" s="55">
        <f t="shared" si="281"/>
        <v>288547</v>
      </c>
      <c r="C425" s="55">
        <f t="shared" si="263"/>
        <v>208462</v>
      </c>
      <c r="D425" s="55">
        <f t="shared" si="264"/>
        <v>72.2</v>
      </c>
      <c r="E425" s="55">
        <f t="shared" si="265"/>
        <v>112791</v>
      </c>
      <c r="F425" s="55">
        <f t="shared" si="266"/>
        <v>39.1</v>
      </c>
      <c r="G425" s="55">
        <f t="shared" si="267"/>
        <v>321253</v>
      </c>
      <c r="I425" s="75" t="s">
        <v>315</v>
      </c>
      <c r="J425" s="22">
        <v>288547</v>
      </c>
      <c r="K425" s="22">
        <v>209521</v>
      </c>
      <c r="L425" s="75">
        <v>72.599999999999994</v>
      </c>
      <c r="M425" s="22">
        <v>125845</v>
      </c>
      <c r="N425" s="75">
        <v>43.6</v>
      </c>
      <c r="O425" s="22">
        <v>335366</v>
      </c>
      <c r="Q425" s="54" t="str">
        <f t="shared" si="274"/>
        <v>45-49</v>
      </c>
      <c r="R425" s="55">
        <f t="shared" si="275"/>
        <v>1059</v>
      </c>
      <c r="S425" s="55">
        <f t="shared" si="276"/>
        <v>13054</v>
      </c>
      <c r="T425" s="55">
        <f t="shared" si="277"/>
        <v>14113</v>
      </c>
      <c r="U425" s="58">
        <f t="shared" si="278"/>
        <v>9.5871808799565458E-2</v>
      </c>
      <c r="V425" s="55">
        <f t="shared" si="283"/>
        <v>353</v>
      </c>
      <c r="W425" s="55">
        <f t="shared" si="282"/>
        <v>4351.333333333333</v>
      </c>
      <c r="X425" s="35">
        <f t="shared" si="284"/>
        <v>3</v>
      </c>
      <c r="Y425" s="50">
        <f>E437/B437</f>
        <v>0.34654322916890457</v>
      </c>
      <c r="Z425" s="2">
        <f>Y425/Z424</f>
        <v>0.495061755955578</v>
      </c>
      <c r="AA425" s="47" t="str">
        <f t="shared" si="268"/>
        <v>45-49</v>
      </c>
      <c r="AB425" s="45">
        <f t="shared" si="269"/>
        <v>288547</v>
      </c>
      <c r="AC425" s="45">
        <f t="shared" si="270"/>
        <v>209521</v>
      </c>
      <c r="AD425" s="45">
        <f t="shared" si="271"/>
        <v>125845</v>
      </c>
      <c r="AE425" s="45">
        <f t="shared" si="279"/>
        <v>83676</v>
      </c>
      <c r="AF425" s="1">
        <f t="shared" si="272"/>
        <v>1059</v>
      </c>
      <c r="AG425" s="1">
        <f t="shared" si="273"/>
        <v>13054</v>
      </c>
    </row>
    <row r="426" spans="1:33" ht="15" thickBot="1" x14ac:dyDescent="0.4">
      <c r="A426" s="54" t="str">
        <f t="shared" si="280"/>
        <v>50-54</v>
      </c>
      <c r="B426" s="55">
        <f t="shared" si="281"/>
        <v>266491</v>
      </c>
      <c r="C426" s="55">
        <f t="shared" si="263"/>
        <v>202111</v>
      </c>
      <c r="D426" s="55">
        <f t="shared" si="264"/>
        <v>75.8</v>
      </c>
      <c r="E426" s="55">
        <f t="shared" si="265"/>
        <v>115877</v>
      </c>
      <c r="F426" s="55">
        <f t="shared" si="266"/>
        <v>43.5</v>
      </c>
      <c r="G426" s="55">
        <f t="shared" si="267"/>
        <v>317988</v>
      </c>
      <c r="I426" s="76" t="s">
        <v>316</v>
      </c>
      <c r="J426" s="24">
        <v>266491</v>
      </c>
      <c r="K426" s="24">
        <v>203050</v>
      </c>
      <c r="L426" s="76">
        <v>76.2</v>
      </c>
      <c r="M426" s="24">
        <v>128987</v>
      </c>
      <c r="N426" s="76">
        <v>48.4</v>
      </c>
      <c r="O426" s="24">
        <v>332037</v>
      </c>
      <c r="Q426" s="57" t="str">
        <f t="shared" si="274"/>
        <v>50-54</v>
      </c>
      <c r="R426" s="56">
        <f t="shared" si="275"/>
        <v>939</v>
      </c>
      <c r="S426" s="56">
        <f t="shared" si="276"/>
        <v>13110</v>
      </c>
      <c r="T426" s="56">
        <f t="shared" si="277"/>
        <v>14049</v>
      </c>
      <c r="U426" s="62">
        <f t="shared" si="278"/>
        <v>8.5008147745790325E-2</v>
      </c>
      <c r="V426" s="55">
        <f t="shared" si="283"/>
        <v>313</v>
      </c>
      <c r="W426" s="55">
        <f t="shared" si="282"/>
        <v>4370</v>
      </c>
      <c r="X426" s="35">
        <f t="shared" si="284"/>
        <v>3</v>
      </c>
      <c r="Z426" s="36"/>
      <c r="AA426" s="47" t="str">
        <f t="shared" si="268"/>
        <v>50-54</v>
      </c>
      <c r="AB426" s="45">
        <f t="shared" si="269"/>
        <v>266491</v>
      </c>
      <c r="AC426" s="45">
        <f t="shared" si="270"/>
        <v>203050</v>
      </c>
      <c r="AD426" s="45">
        <f t="shared" si="271"/>
        <v>128987</v>
      </c>
      <c r="AE426" s="45">
        <f t="shared" si="279"/>
        <v>74063</v>
      </c>
      <c r="AF426" s="1">
        <f t="shared" si="272"/>
        <v>939</v>
      </c>
      <c r="AG426" s="1">
        <f t="shared" si="273"/>
        <v>13110</v>
      </c>
    </row>
    <row r="427" spans="1:33" ht="15" thickBot="1" x14ac:dyDescent="0.4">
      <c r="A427" s="54" t="str">
        <f t="shared" si="280"/>
        <v>55-59</v>
      </c>
      <c r="B427" s="55">
        <f t="shared" si="281"/>
        <v>284260</v>
      </c>
      <c r="C427" s="55">
        <f t="shared" si="263"/>
        <v>219245</v>
      </c>
      <c r="D427" s="55">
        <f t="shared" si="264"/>
        <v>77.099999999999994</v>
      </c>
      <c r="E427" s="55">
        <f t="shared" si="265"/>
        <v>138234</v>
      </c>
      <c r="F427" s="55">
        <f t="shared" si="266"/>
        <v>48.6</v>
      </c>
      <c r="G427" s="55">
        <f t="shared" si="267"/>
        <v>357479</v>
      </c>
      <c r="I427" s="75" t="s">
        <v>317</v>
      </c>
      <c r="J427" s="22">
        <v>284260</v>
      </c>
      <c r="K427" s="22">
        <v>220145</v>
      </c>
      <c r="L427" s="75">
        <v>77.400000000000006</v>
      </c>
      <c r="M427" s="22">
        <v>150736</v>
      </c>
      <c r="N427" s="75">
        <v>53</v>
      </c>
      <c r="O427" s="22">
        <v>370881</v>
      </c>
      <c r="Q427" s="54" t="str">
        <f t="shared" si="274"/>
        <v>55-59</v>
      </c>
      <c r="R427" s="55">
        <f t="shared" si="275"/>
        <v>900</v>
      </c>
      <c r="S427" s="55">
        <f t="shared" si="276"/>
        <v>12502</v>
      </c>
      <c r="T427" s="55">
        <f t="shared" si="277"/>
        <v>13402</v>
      </c>
      <c r="U427" s="58">
        <f t="shared" si="278"/>
        <v>8.1477457903313413E-2</v>
      </c>
      <c r="V427" s="55">
        <f t="shared" si="283"/>
        <v>300</v>
      </c>
      <c r="W427" s="55">
        <f t="shared" si="282"/>
        <v>4167.333333333333</v>
      </c>
      <c r="X427" s="35">
        <f t="shared" si="284"/>
        <v>3</v>
      </c>
      <c r="Y427" s="65">
        <f>I415</f>
        <v>44378</v>
      </c>
      <c r="Z427" s="36"/>
      <c r="AA427" s="47" t="str">
        <f t="shared" si="268"/>
        <v>55-59</v>
      </c>
      <c r="AB427" s="45">
        <f t="shared" si="269"/>
        <v>284260</v>
      </c>
      <c r="AC427" s="45">
        <f t="shared" si="270"/>
        <v>220145</v>
      </c>
      <c r="AD427" s="45">
        <f t="shared" si="271"/>
        <v>150736</v>
      </c>
      <c r="AE427" s="45">
        <f t="shared" si="279"/>
        <v>69409</v>
      </c>
      <c r="AF427" s="1">
        <f t="shared" si="272"/>
        <v>900</v>
      </c>
      <c r="AG427" s="1">
        <f t="shared" si="273"/>
        <v>12502</v>
      </c>
    </row>
    <row r="428" spans="1:33" ht="15" thickBot="1" x14ac:dyDescent="0.4">
      <c r="A428" s="54" t="str">
        <f t="shared" si="280"/>
        <v>60-64</v>
      </c>
      <c r="B428" s="55">
        <f t="shared" si="281"/>
        <v>264339</v>
      </c>
      <c r="C428" s="55">
        <f t="shared" si="263"/>
        <v>220171</v>
      </c>
      <c r="D428" s="55">
        <f t="shared" si="264"/>
        <v>83.3</v>
      </c>
      <c r="E428" s="55">
        <f t="shared" si="265"/>
        <v>158499</v>
      </c>
      <c r="F428" s="55">
        <f t="shared" si="266"/>
        <v>60</v>
      </c>
      <c r="G428" s="55">
        <f t="shared" si="267"/>
        <v>378670</v>
      </c>
      <c r="I428" s="76" t="s">
        <v>318</v>
      </c>
      <c r="J428" s="24">
        <v>264339</v>
      </c>
      <c r="K428" s="24">
        <v>220881</v>
      </c>
      <c r="L428" s="76">
        <v>83.6</v>
      </c>
      <c r="M428" s="24">
        <v>168267</v>
      </c>
      <c r="N428" s="76">
        <v>63.7</v>
      </c>
      <c r="O428" s="24">
        <v>389148</v>
      </c>
      <c r="Q428" s="57" t="str">
        <f t="shared" si="274"/>
        <v>60-64</v>
      </c>
      <c r="R428" s="56">
        <f t="shared" si="275"/>
        <v>710</v>
      </c>
      <c r="S428" s="56">
        <f t="shared" si="276"/>
        <v>9768</v>
      </c>
      <c r="T428" s="56">
        <f t="shared" si="277"/>
        <v>10478</v>
      </c>
      <c r="U428" s="62">
        <f t="shared" si="278"/>
        <v>6.4276661234836135E-2</v>
      </c>
      <c r="V428" s="55">
        <f t="shared" si="283"/>
        <v>236.66666666666666</v>
      </c>
      <c r="W428" s="55">
        <f t="shared" si="282"/>
        <v>3256</v>
      </c>
      <c r="X428" s="35">
        <f t="shared" si="284"/>
        <v>3</v>
      </c>
      <c r="Y428" s="49" t="s">
        <v>365</v>
      </c>
      <c r="AA428" s="47" t="str">
        <f t="shared" si="268"/>
        <v>60-64</v>
      </c>
      <c r="AB428" s="45">
        <f t="shared" si="269"/>
        <v>264339</v>
      </c>
      <c r="AC428" s="45">
        <f t="shared" si="270"/>
        <v>220881</v>
      </c>
      <c r="AD428" s="45">
        <f t="shared" si="271"/>
        <v>168267</v>
      </c>
      <c r="AE428" s="45">
        <f t="shared" si="279"/>
        <v>52614</v>
      </c>
      <c r="AF428" s="1">
        <f t="shared" si="272"/>
        <v>710</v>
      </c>
      <c r="AG428" s="1">
        <f t="shared" si="273"/>
        <v>9768</v>
      </c>
    </row>
    <row r="429" spans="1:33" ht="15" thickBot="1" x14ac:dyDescent="0.4">
      <c r="A429" s="54" t="str">
        <f t="shared" si="280"/>
        <v>65-69</v>
      </c>
      <c r="B429" s="55">
        <f t="shared" si="281"/>
        <v>210073</v>
      </c>
      <c r="C429" s="55">
        <f t="shared" si="263"/>
        <v>185942</v>
      </c>
      <c r="D429" s="55">
        <f t="shared" si="264"/>
        <v>88.5</v>
      </c>
      <c r="E429" s="55">
        <f t="shared" si="265"/>
        <v>155127</v>
      </c>
      <c r="F429" s="55">
        <f t="shared" si="266"/>
        <v>73.8</v>
      </c>
      <c r="G429" s="55">
        <f t="shared" si="267"/>
        <v>341069</v>
      </c>
      <c r="I429" s="75" t="s">
        <v>319</v>
      </c>
      <c r="J429" s="22">
        <v>210073</v>
      </c>
      <c r="K429" s="22">
        <v>186382</v>
      </c>
      <c r="L429" s="75">
        <v>88.7</v>
      </c>
      <c r="M429" s="22">
        <v>160533</v>
      </c>
      <c r="N429" s="75">
        <v>76.400000000000006</v>
      </c>
      <c r="O429" s="22">
        <v>346915</v>
      </c>
      <c r="Q429" s="54" t="str">
        <f t="shared" si="274"/>
        <v>65-69</v>
      </c>
      <c r="R429" s="55">
        <f t="shared" si="275"/>
        <v>440</v>
      </c>
      <c r="S429" s="55">
        <f t="shared" si="276"/>
        <v>5406</v>
      </c>
      <c r="T429" s="55">
        <f t="shared" si="277"/>
        <v>5846</v>
      </c>
      <c r="U429" s="58">
        <f t="shared" si="278"/>
        <v>3.9833423863842116E-2</v>
      </c>
      <c r="V429" s="55">
        <f t="shared" si="283"/>
        <v>146.66666666666666</v>
      </c>
      <c r="W429" s="55">
        <f t="shared" si="282"/>
        <v>1802</v>
      </c>
      <c r="X429" s="35">
        <f t="shared" si="284"/>
        <v>3</v>
      </c>
      <c r="Y429" s="51" t="s">
        <v>366</v>
      </c>
      <c r="Z429" s="2">
        <v>0.7</v>
      </c>
      <c r="AA429" s="47" t="str">
        <f t="shared" si="268"/>
        <v>65-69</v>
      </c>
      <c r="AB429" s="45">
        <f t="shared" si="269"/>
        <v>210073</v>
      </c>
      <c r="AC429" s="45">
        <f t="shared" si="270"/>
        <v>186382</v>
      </c>
      <c r="AD429" s="45">
        <f t="shared" si="271"/>
        <v>160533</v>
      </c>
      <c r="AE429" s="45">
        <f t="shared" si="279"/>
        <v>25849</v>
      </c>
      <c r="AF429" s="1">
        <f t="shared" si="272"/>
        <v>440</v>
      </c>
      <c r="AG429" s="1">
        <f t="shared" si="273"/>
        <v>5406</v>
      </c>
    </row>
    <row r="430" spans="1:33" ht="15" thickBot="1" x14ac:dyDescent="0.4">
      <c r="A430" s="54" t="str">
        <f t="shared" si="280"/>
        <v>70-74</v>
      </c>
      <c r="B430" s="55">
        <f t="shared" si="281"/>
        <v>157657</v>
      </c>
      <c r="C430" s="55">
        <f t="shared" si="263"/>
        <v>143315</v>
      </c>
      <c r="D430" s="55">
        <f t="shared" si="264"/>
        <v>90.9</v>
      </c>
      <c r="E430" s="55">
        <f t="shared" si="265"/>
        <v>127538</v>
      </c>
      <c r="F430" s="55">
        <f t="shared" si="266"/>
        <v>80.900000000000006</v>
      </c>
      <c r="G430" s="55">
        <f t="shared" si="267"/>
        <v>270853</v>
      </c>
      <c r="I430" s="76" t="s">
        <v>320</v>
      </c>
      <c r="J430" s="24">
        <v>157657</v>
      </c>
      <c r="K430" s="24">
        <v>143573</v>
      </c>
      <c r="L430" s="76">
        <v>91.1</v>
      </c>
      <c r="M430" s="24">
        <v>130672</v>
      </c>
      <c r="N430" s="76">
        <v>82.9</v>
      </c>
      <c r="O430" s="24">
        <v>274245</v>
      </c>
      <c r="Q430" s="57" t="str">
        <f t="shared" si="274"/>
        <v>70-74</v>
      </c>
      <c r="R430" s="56">
        <f t="shared" si="275"/>
        <v>258</v>
      </c>
      <c r="S430" s="56">
        <f t="shared" si="276"/>
        <v>3134</v>
      </c>
      <c r="T430" s="56">
        <f t="shared" si="277"/>
        <v>3392</v>
      </c>
      <c r="U430" s="62">
        <f t="shared" si="278"/>
        <v>2.3356871265616513E-2</v>
      </c>
      <c r="V430" s="55">
        <f t="shared" si="283"/>
        <v>86</v>
      </c>
      <c r="W430" s="55">
        <f t="shared" si="282"/>
        <v>1044.6666666666667</v>
      </c>
      <c r="X430" s="35">
        <f t="shared" si="284"/>
        <v>3</v>
      </c>
      <c r="Y430" s="50">
        <f>K436/J436</f>
        <v>0.73060508250158196</v>
      </c>
      <c r="Z430" s="2">
        <f>Y430/Z429</f>
        <v>1.0437215464308314</v>
      </c>
      <c r="AA430" s="48" t="str">
        <f t="shared" si="268"/>
        <v>70-74</v>
      </c>
      <c r="AB430" s="45">
        <f t="shared" si="269"/>
        <v>157657</v>
      </c>
      <c r="AC430" s="45">
        <f t="shared" si="270"/>
        <v>143573</v>
      </c>
      <c r="AD430" s="45">
        <f t="shared" si="271"/>
        <v>130672</v>
      </c>
      <c r="AE430" s="46">
        <f t="shared" si="279"/>
        <v>12901</v>
      </c>
      <c r="AF430" s="1">
        <f t="shared" si="272"/>
        <v>258</v>
      </c>
      <c r="AG430" s="1">
        <f t="shared" si="273"/>
        <v>3134</v>
      </c>
    </row>
    <row r="431" spans="1:33" ht="15" thickBot="1" x14ac:dyDescent="0.4">
      <c r="A431" s="54" t="str">
        <f t="shared" si="280"/>
        <v>75-79</v>
      </c>
      <c r="B431" s="55">
        <f t="shared" si="281"/>
        <v>102977</v>
      </c>
      <c r="C431" s="55">
        <f t="shared" si="263"/>
        <v>92714</v>
      </c>
      <c r="D431" s="55">
        <f t="shared" si="264"/>
        <v>90</v>
      </c>
      <c r="E431" s="55">
        <f t="shared" si="265"/>
        <v>86819</v>
      </c>
      <c r="F431" s="55">
        <f t="shared" si="266"/>
        <v>84.3</v>
      </c>
      <c r="G431" s="55">
        <f t="shared" si="267"/>
        <v>179533</v>
      </c>
      <c r="I431" s="75" t="s">
        <v>321</v>
      </c>
      <c r="J431" s="22">
        <v>102977</v>
      </c>
      <c r="K431" s="22">
        <v>92832</v>
      </c>
      <c r="L431" s="75">
        <v>90.2</v>
      </c>
      <c r="M431" s="22">
        <v>87650</v>
      </c>
      <c r="N431" s="75">
        <v>85.1</v>
      </c>
      <c r="O431" s="22">
        <v>180482</v>
      </c>
      <c r="Q431" s="54" t="str">
        <f t="shared" si="274"/>
        <v>75-79</v>
      </c>
      <c r="R431" s="55">
        <f t="shared" si="275"/>
        <v>118</v>
      </c>
      <c r="S431" s="55">
        <f t="shared" si="276"/>
        <v>831</v>
      </c>
      <c r="T431" s="55">
        <f t="shared" si="277"/>
        <v>949</v>
      </c>
      <c r="U431" s="58">
        <f t="shared" si="278"/>
        <v>1.0682600036212204E-2</v>
      </c>
      <c r="V431" s="55">
        <f t="shared" si="283"/>
        <v>39.333333333333336</v>
      </c>
      <c r="W431" s="55">
        <f t="shared" si="282"/>
        <v>277</v>
      </c>
      <c r="X431" s="35">
        <f t="shared" si="284"/>
        <v>3</v>
      </c>
      <c r="Y431" s="51" t="s">
        <v>367</v>
      </c>
      <c r="Z431" s="2">
        <v>0.7</v>
      </c>
      <c r="AA431" s="48" t="str">
        <f t="shared" si="268"/>
        <v>75-79</v>
      </c>
      <c r="AB431" s="45">
        <f t="shared" si="269"/>
        <v>102977</v>
      </c>
      <c r="AC431" s="45">
        <f t="shared" si="270"/>
        <v>92832</v>
      </c>
      <c r="AD431" s="45">
        <f t="shared" si="271"/>
        <v>87650</v>
      </c>
      <c r="AE431" s="46">
        <f t="shared" si="279"/>
        <v>5182</v>
      </c>
      <c r="AF431" s="1">
        <f t="shared" si="272"/>
        <v>118</v>
      </c>
      <c r="AG431" s="1">
        <f t="shared" si="273"/>
        <v>831</v>
      </c>
    </row>
    <row r="432" spans="1:33" ht="15" thickBot="1" x14ac:dyDescent="0.4">
      <c r="A432" s="54" t="str">
        <f t="shared" si="280"/>
        <v>80-84</v>
      </c>
      <c r="B432" s="55">
        <f t="shared" si="281"/>
        <v>68566</v>
      </c>
      <c r="C432" s="55">
        <f t="shared" si="263"/>
        <v>61601</v>
      </c>
      <c r="D432" s="55">
        <f t="shared" si="264"/>
        <v>89.8</v>
      </c>
      <c r="E432" s="55">
        <f t="shared" si="265"/>
        <v>57970</v>
      </c>
      <c r="F432" s="55">
        <f t="shared" si="266"/>
        <v>84.5</v>
      </c>
      <c r="G432" s="55">
        <f t="shared" si="267"/>
        <v>119571</v>
      </c>
      <c r="I432" s="76" t="s">
        <v>322</v>
      </c>
      <c r="J432" s="24">
        <v>68566</v>
      </c>
      <c r="K432" s="24">
        <v>61658</v>
      </c>
      <c r="L432" s="76">
        <v>89.9</v>
      </c>
      <c r="M432" s="24">
        <v>58440</v>
      </c>
      <c r="N432" s="76">
        <v>85.2</v>
      </c>
      <c r="O432" s="24">
        <v>120098</v>
      </c>
      <c r="Q432" s="57" t="str">
        <f t="shared" si="274"/>
        <v>80-84</v>
      </c>
      <c r="R432" s="56">
        <f t="shared" si="275"/>
        <v>57</v>
      </c>
      <c r="S432" s="56">
        <f t="shared" si="276"/>
        <v>470</v>
      </c>
      <c r="T432" s="56">
        <f t="shared" si="277"/>
        <v>527</v>
      </c>
      <c r="U432" s="62">
        <f t="shared" si="278"/>
        <v>5.1602390005431832E-3</v>
      </c>
      <c r="V432" s="55">
        <f t="shared" si="283"/>
        <v>19</v>
      </c>
      <c r="W432" s="55">
        <f t="shared" si="282"/>
        <v>156.66666666666666</v>
      </c>
      <c r="X432" s="35">
        <f t="shared" si="284"/>
        <v>3</v>
      </c>
      <c r="Y432" s="50">
        <f>M436/J436</f>
        <v>0.4480202810849902</v>
      </c>
      <c r="Z432" s="2">
        <f>Y432/Z431</f>
        <v>0.64002897297855743</v>
      </c>
      <c r="AA432" s="48" t="str">
        <f t="shared" si="268"/>
        <v>80-84</v>
      </c>
      <c r="AB432" s="45">
        <f t="shared" si="269"/>
        <v>68566</v>
      </c>
      <c r="AC432" s="45">
        <f t="shared" si="270"/>
        <v>61658</v>
      </c>
      <c r="AD432" s="45">
        <f t="shared" si="271"/>
        <v>58440</v>
      </c>
      <c r="AE432" s="46">
        <f t="shared" si="279"/>
        <v>3218</v>
      </c>
      <c r="AF432" s="1">
        <f t="shared" si="272"/>
        <v>57</v>
      </c>
      <c r="AG432" s="1">
        <f t="shared" si="273"/>
        <v>470</v>
      </c>
    </row>
    <row r="433" spans="1:33" ht="15" thickBot="1" x14ac:dyDescent="0.4">
      <c r="A433" s="54" t="str">
        <f t="shared" si="280"/>
        <v>85-89</v>
      </c>
      <c r="B433" s="55">
        <f t="shared" si="281"/>
        <v>44034</v>
      </c>
      <c r="C433" s="55">
        <f t="shared" si="263"/>
        <v>39375</v>
      </c>
      <c r="D433" s="55">
        <f t="shared" si="264"/>
        <v>89.4</v>
      </c>
      <c r="E433" s="55">
        <f t="shared" si="265"/>
        <v>37330</v>
      </c>
      <c r="F433" s="55">
        <f t="shared" si="266"/>
        <v>84.8</v>
      </c>
      <c r="G433" s="55">
        <f t="shared" si="267"/>
        <v>76705</v>
      </c>
      <c r="I433" s="75" t="s">
        <v>323</v>
      </c>
      <c r="J433" s="22">
        <v>44034</v>
      </c>
      <c r="K433" s="22">
        <v>39400</v>
      </c>
      <c r="L433" s="75">
        <v>89.5</v>
      </c>
      <c r="M433" s="22">
        <v>37572</v>
      </c>
      <c r="N433" s="75">
        <v>85.3</v>
      </c>
      <c r="O433" s="22">
        <v>76972</v>
      </c>
      <c r="Q433" s="54" t="str">
        <f t="shared" si="274"/>
        <v>85-89</v>
      </c>
      <c r="R433" s="55">
        <f t="shared" si="275"/>
        <v>25</v>
      </c>
      <c r="S433" s="55">
        <f t="shared" si="276"/>
        <v>242</v>
      </c>
      <c r="T433" s="55">
        <f t="shared" si="277"/>
        <v>267</v>
      </c>
      <c r="U433" s="58">
        <f t="shared" si="278"/>
        <v>2.2632627195364836E-3</v>
      </c>
      <c r="V433" s="55">
        <f t="shared" si="283"/>
        <v>8.3333333333333339</v>
      </c>
      <c r="W433" s="55">
        <f t="shared" si="282"/>
        <v>80.666666666666671</v>
      </c>
      <c r="X433" s="35">
        <f t="shared" si="284"/>
        <v>3</v>
      </c>
      <c r="Y433" s="49" t="s">
        <v>362</v>
      </c>
      <c r="AA433" s="48" t="str">
        <f t="shared" si="268"/>
        <v>85-89</v>
      </c>
      <c r="AB433" s="45">
        <f t="shared" si="269"/>
        <v>44034</v>
      </c>
      <c r="AC433" s="45">
        <f t="shared" si="270"/>
        <v>39400</v>
      </c>
      <c r="AD433" s="45">
        <f t="shared" si="271"/>
        <v>37572</v>
      </c>
      <c r="AE433" s="46">
        <f t="shared" si="279"/>
        <v>1828</v>
      </c>
      <c r="AF433" s="1">
        <f t="shared" si="272"/>
        <v>25</v>
      </c>
      <c r="AG433" s="1">
        <f t="shared" si="273"/>
        <v>242</v>
      </c>
    </row>
    <row r="434" spans="1:33" ht="15" thickBot="1" x14ac:dyDescent="0.4">
      <c r="A434" s="54" t="str">
        <f t="shared" si="280"/>
        <v>90+</v>
      </c>
      <c r="B434" s="55">
        <f t="shared" si="281"/>
        <v>27669</v>
      </c>
      <c r="C434" s="55">
        <f t="shared" si="263"/>
        <v>25069</v>
      </c>
      <c r="D434" s="55">
        <f t="shared" si="264"/>
        <v>90.6</v>
      </c>
      <c r="E434" s="55">
        <f t="shared" si="265"/>
        <v>23942</v>
      </c>
      <c r="F434" s="55">
        <f t="shared" si="266"/>
        <v>86.5</v>
      </c>
      <c r="G434" s="55">
        <f t="shared" si="267"/>
        <v>49011</v>
      </c>
      <c r="I434" s="76" t="s">
        <v>324</v>
      </c>
      <c r="J434" s="24">
        <v>27669</v>
      </c>
      <c r="K434" s="24">
        <v>25083</v>
      </c>
      <c r="L434" s="76">
        <v>90.7</v>
      </c>
      <c r="M434" s="24">
        <v>24083</v>
      </c>
      <c r="N434" s="76">
        <v>87</v>
      </c>
      <c r="O434" s="24">
        <v>49166</v>
      </c>
      <c r="Q434" s="57" t="str">
        <f t="shared" si="274"/>
        <v>90+</v>
      </c>
      <c r="R434" s="56">
        <f t="shared" si="275"/>
        <v>14</v>
      </c>
      <c r="S434" s="56">
        <f t="shared" si="276"/>
        <v>141</v>
      </c>
      <c r="T434" s="56">
        <f t="shared" si="277"/>
        <v>155</v>
      </c>
      <c r="U434" s="62">
        <f t="shared" si="278"/>
        <v>1.2674271229404308E-3</v>
      </c>
      <c r="V434" s="55">
        <f t="shared" si="283"/>
        <v>4.666666666666667</v>
      </c>
      <c r="W434" s="55">
        <f t="shared" si="282"/>
        <v>47</v>
      </c>
      <c r="X434" s="35">
        <f t="shared" si="284"/>
        <v>3</v>
      </c>
      <c r="Y434" s="51" t="s">
        <v>366</v>
      </c>
      <c r="Z434" s="2">
        <v>0.7</v>
      </c>
      <c r="AA434" s="48" t="str">
        <f t="shared" si="268"/>
        <v>90+</v>
      </c>
      <c r="AB434" s="45">
        <f t="shared" si="269"/>
        <v>27669</v>
      </c>
      <c r="AC434" s="45">
        <f t="shared" si="270"/>
        <v>25083</v>
      </c>
      <c r="AD434" s="45">
        <f t="shared" si="271"/>
        <v>24083</v>
      </c>
      <c r="AE434" s="46">
        <f t="shared" si="279"/>
        <v>1000</v>
      </c>
      <c r="AF434" s="1">
        <f t="shared" si="272"/>
        <v>14</v>
      </c>
      <c r="AG434" s="1">
        <f t="shared" si="273"/>
        <v>141</v>
      </c>
    </row>
    <row r="435" spans="1:33" ht="15" thickBot="1" x14ac:dyDescent="0.4">
      <c r="A435" s="54" t="str">
        <f t="shared" si="280"/>
        <v>Unknown</v>
      </c>
      <c r="B435" s="55" t="str">
        <f t="shared" si="281"/>
        <v>NA</v>
      </c>
      <c r="C435" s="55">
        <f t="shared" si="263"/>
        <v>62524</v>
      </c>
      <c r="D435" s="55" t="str">
        <f t="shared" si="264"/>
        <v>NA</v>
      </c>
      <c r="E435" s="55">
        <f t="shared" si="265"/>
        <v>17105</v>
      </c>
      <c r="F435" s="55" t="str">
        <f t="shared" si="266"/>
        <v>NA</v>
      </c>
      <c r="G435" s="55">
        <f t="shared" si="267"/>
        <v>79629</v>
      </c>
      <c r="I435" s="75" t="s">
        <v>325</v>
      </c>
      <c r="J435" s="75" t="s">
        <v>326</v>
      </c>
      <c r="K435" s="22">
        <v>62493</v>
      </c>
      <c r="L435" s="75" t="s">
        <v>326</v>
      </c>
      <c r="M435" s="22">
        <v>17998</v>
      </c>
      <c r="N435" s="75" t="s">
        <v>326</v>
      </c>
      <c r="O435" s="22">
        <v>80491</v>
      </c>
      <c r="Q435" s="54" t="str">
        <f t="shared" si="274"/>
        <v>Unknown</v>
      </c>
      <c r="R435" s="54">
        <f t="shared" si="275"/>
        <v>-31</v>
      </c>
      <c r="S435" s="54">
        <f t="shared" si="276"/>
        <v>893</v>
      </c>
      <c r="T435" s="54">
        <f t="shared" si="277"/>
        <v>862</v>
      </c>
      <c r="U435" s="58">
        <f t="shared" si="278"/>
        <v>-2.8064457722252398E-3</v>
      </c>
      <c r="V435" s="55">
        <f t="shared" si="283"/>
        <v>-10.333333333333334</v>
      </c>
      <c r="W435" s="55">
        <f t="shared" si="282"/>
        <v>297.66666666666669</v>
      </c>
      <c r="X435" s="35">
        <f t="shared" si="284"/>
        <v>3</v>
      </c>
      <c r="Y435" s="50">
        <f>K437/J437</f>
        <v>0.62143333830104663</v>
      </c>
      <c r="Z435" s="2">
        <f>Y435/Z434</f>
        <v>0.88776191185863806</v>
      </c>
      <c r="AA435" s="47" t="str">
        <f t="shared" si="268"/>
        <v>Unknown</v>
      </c>
      <c r="AB435" s="45" t="str">
        <f t="shared" si="269"/>
        <v>NA</v>
      </c>
      <c r="AC435" s="45">
        <f t="shared" si="270"/>
        <v>62493</v>
      </c>
      <c r="AD435" s="45">
        <f t="shared" si="271"/>
        <v>17998</v>
      </c>
      <c r="AE435" s="45">
        <f t="shared" si="279"/>
        <v>44495</v>
      </c>
      <c r="AF435" s="1">
        <f t="shared" si="272"/>
        <v>-31</v>
      </c>
      <c r="AG435" s="1">
        <f t="shared" si="273"/>
        <v>893</v>
      </c>
    </row>
    <row r="436" spans="1:33" ht="15" thickBot="1" x14ac:dyDescent="0.4">
      <c r="A436" s="54" t="str">
        <f t="shared" si="280"/>
        <v>12+</v>
      </c>
      <c r="B436" s="55">
        <f t="shared" si="281"/>
        <v>3761140</v>
      </c>
      <c r="C436" s="55">
        <f t="shared" si="263"/>
        <v>2734033</v>
      </c>
      <c r="D436" s="55">
        <f t="shared" si="264"/>
        <v>72.7</v>
      </c>
      <c r="E436" s="55">
        <f t="shared" si="265"/>
        <v>1532375</v>
      </c>
      <c r="F436" s="55">
        <f t="shared" si="266"/>
        <v>40.700000000000003</v>
      </c>
      <c r="G436" s="55">
        <f t="shared" si="267"/>
        <v>4266408</v>
      </c>
      <c r="I436" s="76" t="s">
        <v>327</v>
      </c>
      <c r="J436" s="24">
        <v>3761140</v>
      </c>
      <c r="K436" s="24">
        <v>2747908</v>
      </c>
      <c r="L436" s="76">
        <v>73.099999999999994</v>
      </c>
      <c r="M436" s="24">
        <v>1685067</v>
      </c>
      <c r="N436" s="76">
        <v>44.8</v>
      </c>
      <c r="O436" s="24">
        <v>4432975</v>
      </c>
      <c r="Q436" s="57" t="str">
        <f t="shared" si="274"/>
        <v>12+</v>
      </c>
      <c r="R436" s="60">
        <f>K436-C436</f>
        <v>13875</v>
      </c>
      <c r="S436" s="60">
        <f t="shared" si="276"/>
        <v>152692</v>
      </c>
      <c r="T436" s="63">
        <f t="shared" si="277"/>
        <v>166567</v>
      </c>
      <c r="U436" s="62">
        <f t="shared" si="278"/>
        <v>1.2561108093427484</v>
      </c>
      <c r="V436" s="60">
        <f t="shared" si="283"/>
        <v>4625</v>
      </c>
      <c r="W436" s="60">
        <f t="shared" si="282"/>
        <v>50897.333333333336</v>
      </c>
      <c r="X436" s="35">
        <f t="shared" si="284"/>
        <v>3</v>
      </c>
      <c r="Y436" s="51" t="s">
        <v>367</v>
      </c>
      <c r="Z436" s="2">
        <v>0.7</v>
      </c>
      <c r="AC436" s="38"/>
    </row>
    <row r="437" spans="1:33" x14ac:dyDescent="0.35">
      <c r="A437" s="54" t="str">
        <f t="shared" si="280"/>
        <v>ALL</v>
      </c>
      <c r="B437" s="55">
        <f t="shared" si="281"/>
        <v>4421887</v>
      </c>
      <c r="C437" s="55">
        <f t="shared" si="263"/>
        <v>2734033</v>
      </c>
      <c r="D437" s="55">
        <f t="shared" si="264"/>
        <v>61.8</v>
      </c>
      <c r="E437" s="55">
        <f t="shared" si="265"/>
        <v>1532375</v>
      </c>
      <c r="F437" s="55">
        <f t="shared" si="266"/>
        <v>34.6</v>
      </c>
      <c r="G437" s="55">
        <f t="shared" si="267"/>
        <v>4266408</v>
      </c>
      <c r="I437" s="75" t="s">
        <v>328</v>
      </c>
      <c r="J437" s="22">
        <v>4421887</v>
      </c>
      <c r="K437" s="22">
        <v>2747908</v>
      </c>
      <c r="L437" s="75">
        <v>62.1</v>
      </c>
      <c r="M437" s="22">
        <v>1685067</v>
      </c>
      <c r="N437" s="75">
        <v>38.1</v>
      </c>
      <c r="O437" s="22">
        <v>4432975</v>
      </c>
      <c r="Q437" s="54" t="str">
        <f t="shared" si="274"/>
        <v>ALL</v>
      </c>
      <c r="R437" s="60">
        <f t="shared" ref="R437" si="285">K437-C437</f>
        <v>13875</v>
      </c>
      <c r="S437" s="60">
        <f t="shared" si="276"/>
        <v>152692</v>
      </c>
      <c r="T437" s="63">
        <f t="shared" si="277"/>
        <v>166567</v>
      </c>
      <c r="U437" s="58">
        <f t="shared" si="278"/>
        <v>1.2561108093427484</v>
      </c>
      <c r="V437" s="60">
        <f t="shared" si="283"/>
        <v>4625</v>
      </c>
      <c r="W437" s="60">
        <f t="shared" si="282"/>
        <v>50897.333333333336</v>
      </c>
      <c r="X437" s="35">
        <f t="shared" si="284"/>
        <v>3</v>
      </c>
      <c r="Y437" s="50">
        <f>M437/J437</f>
        <v>0.38107418846297975</v>
      </c>
      <c r="Z437" s="2">
        <f>Y437/Z436</f>
        <v>0.54439169780425678</v>
      </c>
      <c r="AC437" s="2">
        <f>R436/K436</f>
        <v>5.049295682388202E-3</v>
      </c>
      <c r="AD437" s="2">
        <f>S436/M436</f>
        <v>9.0614794545261404E-2</v>
      </c>
      <c r="AE437" s="2">
        <f>T436/O436</f>
        <v>3.7574540799350326E-2</v>
      </c>
    </row>
  </sheetData>
  <mergeCells count="57">
    <mergeCell ref="I415:O415"/>
    <mergeCell ref="A415:G415"/>
    <mergeCell ref="Q415:W415"/>
    <mergeCell ref="A1:G1"/>
    <mergeCell ref="I1:O1"/>
    <mergeCell ref="Q1:W1"/>
    <mergeCell ref="A24:G24"/>
    <mergeCell ref="I24:O24"/>
    <mergeCell ref="Q24:W24"/>
    <mergeCell ref="A47:G47"/>
    <mergeCell ref="I47:O47"/>
    <mergeCell ref="Q47:W47"/>
    <mergeCell ref="A70:G70"/>
    <mergeCell ref="I70:O70"/>
    <mergeCell ref="Q70:W70"/>
    <mergeCell ref="A93:G93"/>
    <mergeCell ref="I93:O93"/>
    <mergeCell ref="Q93:W93"/>
    <mergeCell ref="A116:G116"/>
    <mergeCell ref="I116:O116"/>
    <mergeCell ref="Q116:W116"/>
    <mergeCell ref="A139:G139"/>
    <mergeCell ref="I139:O139"/>
    <mergeCell ref="Q139:W139"/>
    <mergeCell ref="A162:G162"/>
    <mergeCell ref="I162:O162"/>
    <mergeCell ref="Q162:W162"/>
    <mergeCell ref="A185:G185"/>
    <mergeCell ref="I185:O185"/>
    <mergeCell ref="Q185:W185"/>
    <mergeCell ref="A208:G208"/>
    <mergeCell ref="I208:O208"/>
    <mergeCell ref="Q208:W208"/>
    <mergeCell ref="A231:G231"/>
    <mergeCell ref="I231:O231"/>
    <mergeCell ref="Q231:W231"/>
    <mergeCell ref="A254:G254"/>
    <mergeCell ref="I254:O254"/>
    <mergeCell ref="Q254:W254"/>
    <mergeCell ref="A277:G277"/>
    <mergeCell ref="I277:O277"/>
    <mergeCell ref="Q277:W277"/>
    <mergeCell ref="A300:G300"/>
    <mergeCell ref="I300:O300"/>
    <mergeCell ref="Q300:W300"/>
    <mergeCell ref="A323:G323"/>
    <mergeCell ref="I323:O323"/>
    <mergeCell ref="Q323:W323"/>
    <mergeCell ref="A346:G346"/>
    <mergeCell ref="I346:O346"/>
    <mergeCell ref="Q346:W346"/>
    <mergeCell ref="A369:G369"/>
    <mergeCell ref="I369:O369"/>
    <mergeCell ref="Q369:W369"/>
    <mergeCell ref="A392:G392"/>
    <mergeCell ref="I392:O392"/>
    <mergeCell ref="Q392:W39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78CA6-E941-4AF4-A081-1B74A4E49497}">
  <dimension ref="A1:C9"/>
  <sheetViews>
    <sheetView workbookViewId="0">
      <selection activeCell="C9" sqref="A1:C9"/>
    </sheetView>
  </sheetViews>
  <sheetFormatPr defaultRowHeight="14.5" x14ac:dyDescent="0.35"/>
  <cols>
    <col min="1" max="1" width="23" customWidth="1"/>
    <col min="2" max="3" width="41.81640625" customWidth="1"/>
  </cols>
  <sheetData>
    <row r="1" spans="1:3" x14ac:dyDescent="0.35">
      <c r="A1" s="39" t="s">
        <v>340</v>
      </c>
    </row>
    <row r="2" spans="1:3" ht="18" customHeight="1" thickBot="1" x14ac:dyDescent="0.4">
      <c r="A2" s="40" t="s">
        <v>341</v>
      </c>
      <c r="B2" s="40" t="s">
        <v>342</v>
      </c>
      <c r="C2" s="40" t="s">
        <v>343</v>
      </c>
    </row>
    <row r="3" spans="1:3" ht="19.5" customHeight="1" thickBot="1" x14ac:dyDescent="0.4">
      <c r="A3" s="41" t="s">
        <v>344</v>
      </c>
      <c r="B3" s="41" t="s">
        <v>345</v>
      </c>
      <c r="C3" s="41" t="s">
        <v>346</v>
      </c>
    </row>
    <row r="4" spans="1:3" ht="18.5" customHeight="1" x14ac:dyDescent="0.35">
      <c r="A4" s="42" t="s">
        <v>347</v>
      </c>
      <c r="B4" s="42" t="s">
        <v>348</v>
      </c>
      <c r="C4" s="42" t="s">
        <v>349</v>
      </c>
    </row>
    <row r="5" spans="1:3" ht="10" customHeight="1" x14ac:dyDescent="0.35"/>
    <row r="6" spans="1:3" x14ac:dyDescent="0.35">
      <c r="A6" s="39" t="s">
        <v>350</v>
      </c>
    </row>
    <row r="7" spans="1:3" ht="20" customHeight="1" thickBot="1" x14ac:dyDescent="0.4">
      <c r="A7" s="40" t="s">
        <v>351</v>
      </c>
      <c r="B7" s="40" t="s">
        <v>342</v>
      </c>
      <c r="C7" s="40" t="s">
        <v>343</v>
      </c>
    </row>
    <row r="8" spans="1:3" ht="19" customHeight="1" thickBot="1" x14ac:dyDescent="0.4">
      <c r="A8" s="41" t="s">
        <v>352</v>
      </c>
      <c r="B8" s="41" t="s">
        <v>353</v>
      </c>
      <c r="C8" s="41" t="s">
        <v>354</v>
      </c>
    </row>
    <row r="9" spans="1:3" ht="20" customHeight="1" x14ac:dyDescent="0.35">
      <c r="A9" s="43" t="s">
        <v>355</v>
      </c>
      <c r="B9" s="43" t="s">
        <v>356</v>
      </c>
      <c r="C9" s="43" t="s">
        <v>357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D7320-774A-4318-A515-9763568271C3}">
  <dimension ref="A1"/>
  <sheetViews>
    <sheetView topLeftCell="A4" workbookViewId="0"/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46460-1E7E-4128-B161-527D16CF9EF9}">
  <dimension ref="A1:AG24"/>
  <sheetViews>
    <sheetView workbookViewId="0">
      <selection activeCell="G25" sqref="G25"/>
    </sheetView>
  </sheetViews>
  <sheetFormatPr defaultRowHeight="14.5" x14ac:dyDescent="0.35"/>
  <cols>
    <col min="1" max="1" width="7.6328125" bestFit="1" customWidth="1"/>
    <col min="2" max="2" width="8.26953125" bestFit="1" customWidth="1"/>
    <col min="3" max="3" width="8.453125" bestFit="1" customWidth="1"/>
    <col min="4" max="4" width="16.1796875" bestFit="1" customWidth="1"/>
    <col min="5" max="5" width="7.08984375" bestFit="1" customWidth="1"/>
    <col min="6" max="6" width="13.453125" bestFit="1" customWidth="1"/>
    <col min="7" max="7" width="11.26953125" bestFit="1" customWidth="1"/>
    <col min="9" max="9" width="7.6328125" bestFit="1" customWidth="1"/>
    <col min="10" max="10" width="8.26953125" bestFit="1" customWidth="1"/>
    <col min="11" max="11" width="8.453125" bestFit="1" customWidth="1"/>
    <col min="12" max="12" width="16.1796875" bestFit="1" customWidth="1"/>
    <col min="13" max="13" width="7.08984375" bestFit="1" customWidth="1"/>
    <col min="14" max="14" width="13.453125" bestFit="1" customWidth="1"/>
    <col min="15" max="15" width="11.26953125" bestFit="1" customWidth="1"/>
    <col min="17" max="17" width="7.6328125" bestFit="1" customWidth="1"/>
    <col min="18" max="19" width="7.08984375" bestFit="1" customWidth="1"/>
    <col min="20" max="20" width="11.26953125" bestFit="1" customWidth="1"/>
    <col min="21" max="21" width="9.90625" bestFit="1" customWidth="1"/>
    <col min="22" max="23" width="8.1796875" bestFit="1" customWidth="1"/>
    <col min="24" max="24" width="2.81640625" bestFit="1" customWidth="1"/>
    <col min="25" max="25" width="20.26953125" bestFit="1" customWidth="1"/>
    <col min="26" max="26" width="6.81640625" bestFit="1" customWidth="1"/>
    <col min="27" max="27" width="9.26953125" bestFit="1" customWidth="1"/>
    <col min="28" max="28" width="9.81640625" bestFit="1" customWidth="1"/>
    <col min="29" max="30" width="8.1796875" bestFit="1" customWidth="1"/>
    <col min="31" max="31" width="9.453125" bestFit="1" customWidth="1"/>
    <col min="32" max="33" width="7.54296875" bestFit="1" customWidth="1"/>
  </cols>
  <sheetData>
    <row r="1" spans="1:33" s="35" customFormat="1" x14ac:dyDescent="0.35">
      <c r="A1" s="110">
        <v>44343</v>
      </c>
      <c r="B1" s="110"/>
      <c r="C1" s="110"/>
      <c r="D1" s="110"/>
      <c r="E1" s="110"/>
      <c r="F1" s="110"/>
      <c r="G1" s="110"/>
      <c r="I1" s="110">
        <v>44362</v>
      </c>
      <c r="J1" s="110"/>
      <c r="K1" s="110"/>
      <c r="L1" s="110"/>
      <c r="M1" s="110"/>
      <c r="N1" s="110"/>
      <c r="O1" s="110"/>
      <c r="Q1" s="113" t="str">
        <f>"Change " &amp; TEXT(A1,"DDDD MMM DD, YYYY") &amp; " -  " &amp;TEXT(I1,"DDDD MMM DD, YYYY")</f>
        <v>Change Thursday May 27, 2021 -  Tuesday Jun 15, 2021</v>
      </c>
      <c r="R1" s="113"/>
      <c r="S1" s="113"/>
      <c r="T1" s="113"/>
      <c r="U1" s="113"/>
      <c r="V1" s="113"/>
      <c r="W1" s="113"/>
      <c r="Y1" s="72">
        <f>A1</f>
        <v>44343</v>
      </c>
    </row>
    <row r="2" spans="1:33" s="35" customFormat="1" ht="27.5" customHeight="1" x14ac:dyDescent="0.35">
      <c r="A2" s="53" t="s">
        <v>305</v>
      </c>
      <c r="B2" s="53" t="s">
        <v>2</v>
      </c>
      <c r="C2" s="53" t="s">
        <v>302</v>
      </c>
      <c r="D2" s="53" t="s">
        <v>306</v>
      </c>
      <c r="E2" s="53" t="s">
        <v>303</v>
      </c>
      <c r="F2" s="53" t="s">
        <v>307</v>
      </c>
      <c r="G2" s="53" t="s">
        <v>304</v>
      </c>
      <c r="I2" s="53" t="s">
        <v>305</v>
      </c>
      <c r="J2" s="53" t="s">
        <v>2</v>
      </c>
      <c r="K2" s="53" t="s">
        <v>302</v>
      </c>
      <c r="L2" s="53" t="s">
        <v>306</v>
      </c>
      <c r="M2" s="53" t="s">
        <v>303</v>
      </c>
      <c r="N2" s="53" t="s">
        <v>307</v>
      </c>
      <c r="O2" s="53" t="s">
        <v>304</v>
      </c>
      <c r="Q2" s="53" t="s">
        <v>305</v>
      </c>
      <c r="R2" s="53" t="s">
        <v>302</v>
      </c>
      <c r="S2" s="53" t="s">
        <v>303</v>
      </c>
      <c r="T2" s="53" t="s">
        <v>304</v>
      </c>
      <c r="U2" s="53" t="s">
        <v>335</v>
      </c>
      <c r="V2" s="53" t="s">
        <v>336</v>
      </c>
      <c r="W2" s="53" t="s">
        <v>337</v>
      </c>
      <c r="Y2" s="73" t="s">
        <v>365</v>
      </c>
      <c r="Z2" s="64"/>
      <c r="AA2" s="47" t="str">
        <f t="shared" ref="AA2:AA21" si="0">I2</f>
        <v>Age group</v>
      </c>
      <c r="AB2" s="47" t="str">
        <f t="shared" ref="AB2:AB21" si="1">J2</f>
        <v>Population</v>
      </c>
      <c r="AC2" s="47" t="str">
        <f t="shared" ref="AC2:AC21" si="2">K2</f>
        <v>Dose 1</v>
      </c>
      <c r="AD2" s="47" t="str">
        <f t="shared" ref="AD2:AD21" si="3">M2</f>
        <v>Dose 2</v>
      </c>
      <c r="AE2" s="47" t="s">
        <v>334</v>
      </c>
      <c r="AF2" s="47" t="str">
        <f t="shared" ref="AF2:AF21" si="4">R2</f>
        <v>Dose 1</v>
      </c>
      <c r="AG2" s="47" t="str">
        <f t="shared" ref="AG2:AG21" si="5">S2</f>
        <v>Dose 2</v>
      </c>
    </row>
    <row r="3" spans="1:33" s="35" customFormat="1" x14ac:dyDescent="0.35">
      <c r="A3" s="54" t="s">
        <v>308</v>
      </c>
      <c r="B3" s="55">
        <v>663783</v>
      </c>
      <c r="C3" s="54">
        <v>0</v>
      </c>
      <c r="D3" s="54">
        <v>0</v>
      </c>
      <c r="E3" s="54">
        <v>0</v>
      </c>
      <c r="F3" s="54">
        <v>0</v>
      </c>
      <c r="G3" s="54">
        <v>0</v>
      </c>
      <c r="I3" s="54" t="s">
        <v>308</v>
      </c>
      <c r="J3" s="55">
        <v>663783</v>
      </c>
      <c r="K3" s="54">
        <v>0</v>
      </c>
      <c r="L3" s="54">
        <v>0</v>
      </c>
      <c r="M3" s="54">
        <v>0</v>
      </c>
      <c r="N3" s="54">
        <v>0</v>
      </c>
      <c r="O3" s="54">
        <v>0</v>
      </c>
      <c r="Q3" s="54" t="str">
        <f t="shared" ref="Q3:Q23" si="6">A3</f>
        <v>00-11</v>
      </c>
      <c r="R3" s="55">
        <f t="shared" ref="R3:R23" si="7">K3-C3</f>
        <v>0</v>
      </c>
      <c r="S3" s="55">
        <f t="shared" ref="S3:S23" si="8">M3-E3</f>
        <v>0</v>
      </c>
      <c r="T3" s="55">
        <f t="shared" ref="T3:T23" si="9">O3-G3</f>
        <v>0</v>
      </c>
      <c r="U3" s="58">
        <f t="shared" ref="U3:U23" si="10">R3/R$23</f>
        <v>0</v>
      </c>
      <c r="V3" s="55">
        <f>R3/$X3</f>
        <v>0</v>
      </c>
      <c r="W3" s="55">
        <f>S3/$X3</f>
        <v>0</v>
      </c>
      <c r="X3" s="35">
        <f>IF(DATEDIF(A1,I1,"D")&lt;1,1,DATEDIF(A1,I1,"D"))</f>
        <v>19</v>
      </c>
      <c r="Y3" s="74" t="s">
        <v>360</v>
      </c>
      <c r="Z3" s="2">
        <v>0.7</v>
      </c>
      <c r="AA3" s="47" t="str">
        <f t="shared" si="0"/>
        <v>00-11</v>
      </c>
      <c r="AB3" s="45">
        <f t="shared" si="1"/>
        <v>663783</v>
      </c>
      <c r="AC3" s="45">
        <f t="shared" si="2"/>
        <v>0</v>
      </c>
      <c r="AD3" s="45">
        <f t="shared" si="3"/>
        <v>0</v>
      </c>
      <c r="AE3" s="45">
        <f t="shared" ref="AE3:AE21" si="11">AC3-AD3</f>
        <v>0</v>
      </c>
      <c r="AF3" s="1">
        <f t="shared" si="4"/>
        <v>0</v>
      </c>
      <c r="AG3" s="1">
        <f t="shared" si="5"/>
        <v>0</v>
      </c>
    </row>
    <row r="4" spans="1:33" s="35" customFormat="1" x14ac:dyDescent="0.35">
      <c r="A4" s="59" t="s">
        <v>329</v>
      </c>
      <c r="B4" s="56">
        <v>166087</v>
      </c>
      <c r="C4" s="60">
        <v>48891</v>
      </c>
      <c r="D4" s="57">
        <v>29.4</v>
      </c>
      <c r="E4" s="69">
        <v>13</v>
      </c>
      <c r="F4" s="57">
        <v>0</v>
      </c>
      <c r="G4" s="56">
        <v>48904</v>
      </c>
      <c r="I4" s="67">
        <v>44544</v>
      </c>
      <c r="J4" s="56">
        <v>166087</v>
      </c>
      <c r="K4" s="56">
        <v>90531</v>
      </c>
      <c r="L4" s="57">
        <v>54.5</v>
      </c>
      <c r="M4" s="56">
        <v>2057</v>
      </c>
      <c r="N4" s="57">
        <v>1.2</v>
      </c>
      <c r="O4" s="56">
        <v>92588</v>
      </c>
      <c r="Q4" s="59" t="str">
        <f t="shared" si="6"/>
        <v>12-14</v>
      </c>
      <c r="R4" s="60">
        <f t="shared" si="7"/>
        <v>41640</v>
      </c>
      <c r="S4" s="60">
        <f t="shared" si="8"/>
        <v>2044</v>
      </c>
      <c r="T4" s="60">
        <f t="shared" si="9"/>
        <v>43684</v>
      </c>
      <c r="U4" s="61">
        <f t="shared" si="10"/>
        <v>9.1118964517434925E-2</v>
      </c>
      <c r="V4" s="60">
        <f t="shared" ref="V4:W23" si="12">R4/$X4</f>
        <v>2191.5789473684213</v>
      </c>
      <c r="W4" s="60">
        <f t="shared" si="12"/>
        <v>107.57894736842105</v>
      </c>
      <c r="X4" s="35">
        <f>X3</f>
        <v>19</v>
      </c>
      <c r="Y4" s="50">
        <f>C22/B22</f>
        <v>0.57734064294457899</v>
      </c>
      <c r="Z4" s="2">
        <f>Y4/Z3</f>
        <v>0.8247723470636843</v>
      </c>
      <c r="AA4" s="47">
        <f t="shared" si="0"/>
        <v>44544</v>
      </c>
      <c r="AB4" s="45">
        <f t="shared" si="1"/>
        <v>166087</v>
      </c>
      <c r="AC4" s="45">
        <f t="shared" si="2"/>
        <v>90531</v>
      </c>
      <c r="AD4" s="45">
        <f t="shared" si="3"/>
        <v>2057</v>
      </c>
      <c r="AE4" s="45">
        <f t="shared" si="11"/>
        <v>88474</v>
      </c>
      <c r="AF4" s="1">
        <f t="shared" si="4"/>
        <v>41640</v>
      </c>
      <c r="AG4" s="1">
        <f t="shared" si="5"/>
        <v>2044</v>
      </c>
    </row>
    <row r="5" spans="1:33" s="35" customFormat="1" x14ac:dyDescent="0.35">
      <c r="A5" s="54" t="s">
        <v>309</v>
      </c>
      <c r="B5" s="55">
        <v>258656</v>
      </c>
      <c r="C5" s="60">
        <v>94259</v>
      </c>
      <c r="D5" s="54">
        <v>36.4</v>
      </c>
      <c r="E5" s="60">
        <v>1316</v>
      </c>
      <c r="F5" s="54">
        <v>0.5</v>
      </c>
      <c r="G5" s="55">
        <v>95575</v>
      </c>
      <c r="I5" s="54" t="s">
        <v>309</v>
      </c>
      <c r="J5" s="55">
        <v>258656</v>
      </c>
      <c r="K5" s="55">
        <v>152742</v>
      </c>
      <c r="L5" s="54">
        <v>59.1</v>
      </c>
      <c r="M5" s="55">
        <v>8772</v>
      </c>
      <c r="N5" s="54">
        <v>3.4</v>
      </c>
      <c r="O5" s="55">
        <v>161514</v>
      </c>
      <c r="Q5" s="54" t="str">
        <f t="shared" si="6"/>
        <v>15-19</v>
      </c>
      <c r="R5" s="60">
        <f t="shared" si="7"/>
        <v>58483</v>
      </c>
      <c r="S5" s="60">
        <f t="shared" si="8"/>
        <v>7456</v>
      </c>
      <c r="T5" s="60">
        <f t="shared" si="9"/>
        <v>65939</v>
      </c>
      <c r="U5" s="61">
        <f t="shared" si="10"/>
        <v>0.12797575412759718</v>
      </c>
      <c r="V5" s="60">
        <f t="shared" si="12"/>
        <v>3078.0526315789475</v>
      </c>
      <c r="W5" s="60">
        <f t="shared" si="12"/>
        <v>392.42105263157896</v>
      </c>
      <c r="X5" s="35">
        <f t="shared" ref="X5:X23" si="13">X4</f>
        <v>19</v>
      </c>
      <c r="Y5" s="52" t="s">
        <v>361</v>
      </c>
      <c r="Z5" s="2">
        <v>0.7</v>
      </c>
      <c r="AA5" s="47" t="str">
        <f t="shared" si="0"/>
        <v>15-19</v>
      </c>
      <c r="AB5" s="45">
        <f t="shared" si="1"/>
        <v>258656</v>
      </c>
      <c r="AC5" s="45">
        <f t="shared" si="2"/>
        <v>152742</v>
      </c>
      <c r="AD5" s="45">
        <f t="shared" si="3"/>
        <v>8772</v>
      </c>
      <c r="AE5" s="45">
        <f t="shared" si="11"/>
        <v>143970</v>
      </c>
      <c r="AF5" s="1">
        <f t="shared" si="4"/>
        <v>58483</v>
      </c>
      <c r="AG5" s="1">
        <f t="shared" si="5"/>
        <v>7456</v>
      </c>
    </row>
    <row r="6" spans="1:33" s="35" customFormat="1" x14ac:dyDescent="0.35">
      <c r="A6" s="57" t="s">
        <v>310</v>
      </c>
      <c r="B6" s="56">
        <v>276991</v>
      </c>
      <c r="C6" s="56">
        <v>105439</v>
      </c>
      <c r="D6" s="57">
        <v>38.1</v>
      </c>
      <c r="E6" s="56">
        <v>5772</v>
      </c>
      <c r="F6" s="57">
        <v>2.1</v>
      </c>
      <c r="G6" s="56">
        <v>111211</v>
      </c>
      <c r="I6" s="57" t="s">
        <v>310</v>
      </c>
      <c r="J6" s="56">
        <v>276991</v>
      </c>
      <c r="K6" s="56">
        <v>156366</v>
      </c>
      <c r="L6" s="57">
        <v>56.5</v>
      </c>
      <c r="M6" s="56">
        <v>19072</v>
      </c>
      <c r="N6" s="57">
        <v>6.9</v>
      </c>
      <c r="O6" s="56">
        <v>175438</v>
      </c>
      <c r="Q6" s="57" t="str">
        <f t="shared" si="6"/>
        <v>20-24</v>
      </c>
      <c r="R6" s="56">
        <f t="shared" si="7"/>
        <v>50927</v>
      </c>
      <c r="S6" s="56">
        <f t="shared" si="8"/>
        <v>13300</v>
      </c>
      <c r="T6" s="56">
        <f t="shared" si="9"/>
        <v>64227</v>
      </c>
      <c r="U6" s="62">
        <f t="shared" si="10"/>
        <v>0.1114412945720319</v>
      </c>
      <c r="V6" s="66">
        <f t="shared" si="12"/>
        <v>2680.3684210526317</v>
      </c>
      <c r="W6" s="66">
        <f t="shared" si="12"/>
        <v>700</v>
      </c>
      <c r="X6" s="35">
        <f t="shared" si="13"/>
        <v>19</v>
      </c>
      <c r="Y6" s="50">
        <f>E22/B22</f>
        <v>9.3111383134656903E-2</v>
      </c>
      <c r="Z6" s="2">
        <f>Y6/Z5</f>
        <v>0.13301626162093844</v>
      </c>
      <c r="AA6" s="47" t="str">
        <f t="shared" si="0"/>
        <v>20-24</v>
      </c>
      <c r="AB6" s="45">
        <f t="shared" si="1"/>
        <v>276991</v>
      </c>
      <c r="AC6" s="45">
        <f t="shared" si="2"/>
        <v>156366</v>
      </c>
      <c r="AD6" s="45">
        <f t="shared" si="3"/>
        <v>19072</v>
      </c>
      <c r="AE6" s="45">
        <f t="shared" si="11"/>
        <v>137294</v>
      </c>
      <c r="AF6" s="1">
        <f t="shared" si="4"/>
        <v>50927</v>
      </c>
      <c r="AG6" s="1">
        <f t="shared" si="5"/>
        <v>13300</v>
      </c>
    </row>
    <row r="7" spans="1:33" s="35" customFormat="1" x14ac:dyDescent="0.35">
      <c r="A7" s="54" t="s">
        <v>311</v>
      </c>
      <c r="B7" s="55">
        <v>310735</v>
      </c>
      <c r="C7" s="55">
        <v>123809</v>
      </c>
      <c r="D7" s="54">
        <v>39.799999999999997</v>
      </c>
      <c r="E7" s="55">
        <v>10421</v>
      </c>
      <c r="F7" s="54">
        <v>3.4</v>
      </c>
      <c r="G7" s="55">
        <v>134230</v>
      </c>
      <c r="I7" s="54" t="s">
        <v>311</v>
      </c>
      <c r="J7" s="55">
        <v>310735</v>
      </c>
      <c r="K7" s="55">
        <v>172895</v>
      </c>
      <c r="L7" s="54">
        <v>55.6</v>
      </c>
      <c r="M7" s="55">
        <v>27992</v>
      </c>
      <c r="N7" s="54">
        <v>9</v>
      </c>
      <c r="O7" s="55">
        <v>200887</v>
      </c>
      <c r="Q7" s="54" t="str">
        <f t="shared" si="6"/>
        <v>25-29</v>
      </c>
      <c r="R7" s="55">
        <f t="shared" si="7"/>
        <v>49086</v>
      </c>
      <c r="S7" s="55">
        <f t="shared" si="8"/>
        <v>17571</v>
      </c>
      <c r="T7" s="55">
        <f t="shared" si="9"/>
        <v>66657</v>
      </c>
      <c r="U7" s="58">
        <f t="shared" si="10"/>
        <v>0.10741271595347769</v>
      </c>
      <c r="V7" s="55">
        <f t="shared" si="12"/>
        <v>2583.4736842105262</v>
      </c>
      <c r="W7" s="55">
        <f t="shared" si="12"/>
        <v>924.78947368421052</v>
      </c>
      <c r="X7" s="35">
        <f t="shared" si="13"/>
        <v>19</v>
      </c>
      <c r="Y7" s="49" t="s">
        <v>363</v>
      </c>
      <c r="AA7" s="47" t="str">
        <f t="shared" si="0"/>
        <v>25-29</v>
      </c>
      <c r="AB7" s="45">
        <f t="shared" si="1"/>
        <v>310735</v>
      </c>
      <c r="AC7" s="45">
        <f t="shared" si="2"/>
        <v>172895</v>
      </c>
      <c r="AD7" s="45">
        <f t="shared" si="3"/>
        <v>27992</v>
      </c>
      <c r="AE7" s="45">
        <f t="shared" si="11"/>
        <v>144903</v>
      </c>
      <c r="AF7" s="1">
        <f t="shared" si="4"/>
        <v>49086</v>
      </c>
      <c r="AG7" s="1">
        <f t="shared" si="5"/>
        <v>17571</v>
      </c>
    </row>
    <row r="8" spans="1:33" s="35" customFormat="1" x14ac:dyDescent="0.35">
      <c r="A8" s="57" t="s">
        <v>312</v>
      </c>
      <c r="B8" s="56">
        <v>356322</v>
      </c>
      <c r="C8" s="56">
        <v>163541</v>
      </c>
      <c r="D8" s="57">
        <v>45.9</v>
      </c>
      <c r="E8" s="56">
        <v>13096</v>
      </c>
      <c r="F8" s="57">
        <v>3.7</v>
      </c>
      <c r="G8" s="56">
        <v>176637</v>
      </c>
      <c r="I8" s="57" t="s">
        <v>312</v>
      </c>
      <c r="J8" s="56">
        <v>356322</v>
      </c>
      <c r="K8" s="56">
        <v>207845</v>
      </c>
      <c r="L8" s="57">
        <v>58.3</v>
      </c>
      <c r="M8" s="56">
        <v>37480</v>
      </c>
      <c r="N8" s="57">
        <v>10.5</v>
      </c>
      <c r="O8" s="56">
        <v>245325</v>
      </c>
      <c r="Q8" s="57" t="str">
        <f t="shared" si="6"/>
        <v>30-34</v>
      </c>
      <c r="R8" s="56">
        <f t="shared" si="7"/>
        <v>44304</v>
      </c>
      <c r="S8" s="56">
        <f t="shared" si="8"/>
        <v>24384</v>
      </c>
      <c r="T8" s="56">
        <f t="shared" si="9"/>
        <v>68688</v>
      </c>
      <c r="U8" s="62">
        <f t="shared" si="10"/>
        <v>9.6948477521144022E-2</v>
      </c>
      <c r="V8" s="66">
        <f t="shared" si="12"/>
        <v>2331.7894736842104</v>
      </c>
      <c r="W8" s="66">
        <f t="shared" si="12"/>
        <v>1283.3684210526317</v>
      </c>
      <c r="X8" s="35">
        <f t="shared" si="13"/>
        <v>19</v>
      </c>
      <c r="Y8" s="51" t="s">
        <v>360</v>
      </c>
      <c r="Z8" s="2">
        <v>0.7</v>
      </c>
      <c r="AA8" s="47" t="str">
        <f t="shared" si="0"/>
        <v>30-34</v>
      </c>
      <c r="AB8" s="45">
        <f t="shared" si="1"/>
        <v>356322</v>
      </c>
      <c r="AC8" s="45">
        <f t="shared" si="2"/>
        <v>207845</v>
      </c>
      <c r="AD8" s="45">
        <f t="shared" si="3"/>
        <v>37480</v>
      </c>
      <c r="AE8" s="45">
        <f t="shared" si="11"/>
        <v>170365</v>
      </c>
      <c r="AF8" s="1">
        <f t="shared" si="4"/>
        <v>44304</v>
      </c>
      <c r="AG8" s="1">
        <f t="shared" si="5"/>
        <v>24384</v>
      </c>
    </row>
    <row r="9" spans="1:33" s="35" customFormat="1" x14ac:dyDescent="0.35">
      <c r="A9" s="54" t="s">
        <v>313</v>
      </c>
      <c r="B9" s="55">
        <v>366699</v>
      </c>
      <c r="C9" s="55">
        <v>180681</v>
      </c>
      <c r="D9" s="54">
        <v>49.3</v>
      </c>
      <c r="E9" s="55">
        <v>14755</v>
      </c>
      <c r="F9" s="54">
        <v>4</v>
      </c>
      <c r="G9" s="55">
        <v>195436</v>
      </c>
      <c r="I9" s="54" t="s">
        <v>313</v>
      </c>
      <c r="J9" s="55">
        <v>366699</v>
      </c>
      <c r="K9" s="55">
        <v>226100</v>
      </c>
      <c r="L9" s="54">
        <v>61.7</v>
      </c>
      <c r="M9" s="55">
        <v>43220</v>
      </c>
      <c r="N9" s="54">
        <v>11.8</v>
      </c>
      <c r="O9" s="55">
        <v>269320</v>
      </c>
      <c r="Q9" s="54" t="str">
        <f t="shared" si="6"/>
        <v>35-39</v>
      </c>
      <c r="R9" s="55">
        <f t="shared" si="7"/>
        <v>45419</v>
      </c>
      <c r="S9" s="55">
        <f t="shared" si="8"/>
        <v>28465</v>
      </c>
      <c r="T9" s="55">
        <f t="shared" si="9"/>
        <v>73884</v>
      </c>
      <c r="U9" s="58">
        <f t="shared" si="10"/>
        <v>9.9388382550849586E-2</v>
      </c>
      <c r="V9" s="55">
        <f t="shared" si="12"/>
        <v>2390.4736842105262</v>
      </c>
      <c r="W9" s="55">
        <f t="shared" si="12"/>
        <v>1498.1578947368421</v>
      </c>
      <c r="X9" s="35">
        <f t="shared" si="13"/>
        <v>19</v>
      </c>
      <c r="Y9" s="50">
        <f>C23/B23</f>
        <v>0.49161943818819798</v>
      </c>
      <c r="Z9" s="2">
        <f>Y9/Z8</f>
        <v>0.70231348312599717</v>
      </c>
      <c r="AA9" s="47" t="str">
        <f t="shared" si="0"/>
        <v>35-39</v>
      </c>
      <c r="AB9" s="45">
        <f t="shared" si="1"/>
        <v>366699</v>
      </c>
      <c r="AC9" s="45">
        <f t="shared" si="2"/>
        <v>226100</v>
      </c>
      <c r="AD9" s="45">
        <f t="shared" si="3"/>
        <v>43220</v>
      </c>
      <c r="AE9" s="45">
        <f t="shared" si="11"/>
        <v>182880</v>
      </c>
      <c r="AF9" s="1">
        <f t="shared" si="4"/>
        <v>45419</v>
      </c>
      <c r="AG9" s="1">
        <f t="shared" si="5"/>
        <v>28465</v>
      </c>
    </row>
    <row r="10" spans="1:33" s="35" customFormat="1" x14ac:dyDescent="0.35">
      <c r="A10" s="57" t="s">
        <v>314</v>
      </c>
      <c r="B10" s="56">
        <v>325544</v>
      </c>
      <c r="C10" s="56">
        <v>180312</v>
      </c>
      <c r="D10" s="57">
        <v>55.4</v>
      </c>
      <c r="E10" s="56">
        <v>13884</v>
      </c>
      <c r="F10" s="57">
        <v>4.3</v>
      </c>
      <c r="G10" s="56">
        <v>194196</v>
      </c>
      <c r="I10" s="57" t="s">
        <v>314</v>
      </c>
      <c r="J10" s="56">
        <v>325544</v>
      </c>
      <c r="K10" s="56">
        <v>215045</v>
      </c>
      <c r="L10" s="57">
        <v>66.099999999999994</v>
      </c>
      <c r="M10" s="56">
        <v>47079</v>
      </c>
      <c r="N10" s="57">
        <v>14.5</v>
      </c>
      <c r="O10" s="56">
        <v>262124</v>
      </c>
      <c r="Q10" s="57" t="str">
        <f t="shared" si="6"/>
        <v>40-44</v>
      </c>
      <c r="R10" s="56">
        <f t="shared" si="7"/>
        <v>34733</v>
      </c>
      <c r="S10" s="56">
        <f t="shared" si="8"/>
        <v>33195</v>
      </c>
      <c r="T10" s="56">
        <f t="shared" si="9"/>
        <v>67928</v>
      </c>
      <c r="U10" s="62">
        <f t="shared" si="10"/>
        <v>7.6004682867052531E-2</v>
      </c>
      <c r="V10" s="66">
        <f t="shared" si="12"/>
        <v>1828.0526315789473</v>
      </c>
      <c r="W10" s="66">
        <f t="shared" si="12"/>
        <v>1747.1052631578948</v>
      </c>
      <c r="X10" s="35">
        <f t="shared" si="13"/>
        <v>19</v>
      </c>
      <c r="Y10" s="52" t="s">
        <v>361</v>
      </c>
      <c r="Z10" s="2">
        <v>0.7</v>
      </c>
      <c r="AA10" s="47" t="str">
        <f t="shared" si="0"/>
        <v>40-44</v>
      </c>
      <c r="AB10" s="45">
        <f t="shared" si="1"/>
        <v>325544</v>
      </c>
      <c r="AC10" s="45">
        <f t="shared" si="2"/>
        <v>215045</v>
      </c>
      <c r="AD10" s="45">
        <f t="shared" si="3"/>
        <v>47079</v>
      </c>
      <c r="AE10" s="45">
        <f t="shared" si="11"/>
        <v>167966</v>
      </c>
      <c r="AF10" s="1">
        <f t="shared" si="4"/>
        <v>34733</v>
      </c>
      <c r="AG10" s="1">
        <f t="shared" si="5"/>
        <v>33195</v>
      </c>
    </row>
    <row r="11" spans="1:33" s="35" customFormat="1" x14ac:dyDescent="0.35">
      <c r="A11" s="54" t="s">
        <v>315</v>
      </c>
      <c r="B11" s="55">
        <v>291312</v>
      </c>
      <c r="C11" s="55">
        <v>173668</v>
      </c>
      <c r="D11" s="54">
        <v>59.6</v>
      </c>
      <c r="E11" s="55">
        <v>13370</v>
      </c>
      <c r="F11" s="54">
        <v>4.5999999999999996</v>
      </c>
      <c r="G11" s="55">
        <v>187038</v>
      </c>
      <c r="I11" s="54" t="s">
        <v>315</v>
      </c>
      <c r="J11" s="55">
        <v>291312</v>
      </c>
      <c r="K11" s="55">
        <v>202460</v>
      </c>
      <c r="L11" s="54">
        <v>69.5</v>
      </c>
      <c r="M11" s="55">
        <v>47003</v>
      </c>
      <c r="N11" s="54">
        <v>16.100000000000001</v>
      </c>
      <c r="O11" s="55">
        <v>249463</v>
      </c>
      <c r="Q11" s="54" t="str">
        <f t="shared" si="6"/>
        <v>45-49</v>
      </c>
      <c r="R11" s="55">
        <f t="shared" si="7"/>
        <v>28792</v>
      </c>
      <c r="S11" s="55">
        <f t="shared" si="8"/>
        <v>33633</v>
      </c>
      <c r="T11" s="55">
        <f t="shared" si="9"/>
        <v>62425</v>
      </c>
      <c r="U11" s="58">
        <f t="shared" si="10"/>
        <v>6.3004256157204286E-2</v>
      </c>
      <c r="V11" s="55">
        <f t="shared" si="12"/>
        <v>1515.3684210526317</v>
      </c>
      <c r="W11" s="55">
        <f t="shared" si="12"/>
        <v>1770.1578947368421</v>
      </c>
      <c r="X11" s="35">
        <f t="shared" si="13"/>
        <v>19</v>
      </c>
      <c r="Y11" s="50">
        <f>E23/B23</f>
        <v>7.9286581370957149E-2</v>
      </c>
      <c r="Z11" s="2">
        <f>Y11/Z10</f>
        <v>0.11326654481565308</v>
      </c>
      <c r="AA11" s="47" t="str">
        <f t="shared" si="0"/>
        <v>45-49</v>
      </c>
      <c r="AB11" s="45">
        <f t="shared" si="1"/>
        <v>291312</v>
      </c>
      <c r="AC11" s="45">
        <f t="shared" si="2"/>
        <v>202460</v>
      </c>
      <c r="AD11" s="45">
        <f t="shared" si="3"/>
        <v>47003</v>
      </c>
      <c r="AE11" s="45">
        <f t="shared" si="11"/>
        <v>155457</v>
      </c>
      <c r="AF11" s="1">
        <f t="shared" si="4"/>
        <v>28792</v>
      </c>
      <c r="AG11" s="1">
        <f t="shared" si="5"/>
        <v>33633</v>
      </c>
    </row>
    <row r="12" spans="1:33" s="35" customFormat="1" x14ac:dyDescent="0.35">
      <c r="A12" s="57" t="s">
        <v>316</v>
      </c>
      <c r="B12" s="56">
        <v>262948</v>
      </c>
      <c r="C12" s="56">
        <v>176346</v>
      </c>
      <c r="D12" s="57">
        <v>67.099999999999994</v>
      </c>
      <c r="E12" s="56">
        <v>12624</v>
      </c>
      <c r="F12" s="57">
        <v>4.8</v>
      </c>
      <c r="G12" s="56">
        <v>188970</v>
      </c>
      <c r="I12" s="57" t="s">
        <v>316</v>
      </c>
      <c r="J12" s="56">
        <v>262948</v>
      </c>
      <c r="K12" s="56">
        <v>196844</v>
      </c>
      <c r="L12" s="57">
        <v>74.900000000000006</v>
      </c>
      <c r="M12" s="56">
        <v>50000</v>
      </c>
      <c r="N12" s="57">
        <v>19</v>
      </c>
      <c r="O12" s="56">
        <v>246844</v>
      </c>
      <c r="Q12" s="57" t="str">
        <f t="shared" si="6"/>
        <v>50-54</v>
      </c>
      <c r="R12" s="56">
        <f t="shared" si="7"/>
        <v>20498</v>
      </c>
      <c r="S12" s="56">
        <f t="shared" si="8"/>
        <v>37376</v>
      </c>
      <c r="T12" s="56">
        <f t="shared" si="9"/>
        <v>57874</v>
      </c>
      <c r="U12" s="62">
        <f t="shared" si="10"/>
        <v>4.4854863945206082E-2</v>
      </c>
      <c r="V12" s="66">
        <f t="shared" si="12"/>
        <v>1078.8421052631579</v>
      </c>
      <c r="W12" s="66">
        <f t="shared" si="12"/>
        <v>1967.1578947368421</v>
      </c>
      <c r="X12" s="35">
        <f t="shared" si="13"/>
        <v>19</v>
      </c>
      <c r="Z12" s="36"/>
      <c r="AA12" s="47" t="str">
        <f t="shared" si="0"/>
        <v>50-54</v>
      </c>
      <c r="AB12" s="45">
        <f t="shared" si="1"/>
        <v>262948</v>
      </c>
      <c r="AC12" s="45">
        <f t="shared" si="2"/>
        <v>196844</v>
      </c>
      <c r="AD12" s="45">
        <f t="shared" si="3"/>
        <v>50000</v>
      </c>
      <c r="AE12" s="45">
        <f t="shared" si="11"/>
        <v>146844</v>
      </c>
      <c r="AF12" s="1">
        <f t="shared" si="4"/>
        <v>20498</v>
      </c>
      <c r="AG12" s="1">
        <f t="shared" si="5"/>
        <v>37376</v>
      </c>
    </row>
    <row r="13" spans="1:33" s="35" customFormat="1" x14ac:dyDescent="0.35">
      <c r="A13" s="54" t="s">
        <v>317</v>
      </c>
      <c r="B13" s="55">
        <v>285387</v>
      </c>
      <c r="C13" s="55">
        <v>196859</v>
      </c>
      <c r="D13" s="54">
        <v>69</v>
      </c>
      <c r="E13" s="55">
        <v>13362</v>
      </c>
      <c r="F13" s="54">
        <v>4.7</v>
      </c>
      <c r="G13" s="55">
        <v>210221</v>
      </c>
      <c r="I13" s="54" t="s">
        <v>317</v>
      </c>
      <c r="J13" s="55">
        <v>285387</v>
      </c>
      <c r="K13" s="55">
        <v>214283</v>
      </c>
      <c r="L13" s="54">
        <v>75.099999999999994</v>
      </c>
      <c r="M13" s="55">
        <v>67571</v>
      </c>
      <c r="N13" s="54">
        <v>23.7</v>
      </c>
      <c r="O13" s="55">
        <v>281854</v>
      </c>
      <c r="Q13" s="54" t="str">
        <f t="shared" si="6"/>
        <v>55-59</v>
      </c>
      <c r="R13" s="55">
        <f t="shared" si="7"/>
        <v>17424</v>
      </c>
      <c r="S13" s="55">
        <f t="shared" si="8"/>
        <v>54209</v>
      </c>
      <c r="T13" s="55">
        <f t="shared" si="9"/>
        <v>71633</v>
      </c>
      <c r="U13" s="58">
        <f t="shared" si="10"/>
        <v>3.812816613236758E-2</v>
      </c>
      <c r="V13" s="55">
        <f t="shared" si="12"/>
        <v>917.0526315789474</v>
      </c>
      <c r="W13" s="55">
        <f t="shared" si="12"/>
        <v>2853.1052631578946</v>
      </c>
      <c r="X13" s="35">
        <f t="shared" si="13"/>
        <v>19</v>
      </c>
      <c r="Y13" s="72">
        <f>I1</f>
        <v>44362</v>
      </c>
      <c r="Z13" s="36"/>
      <c r="AA13" s="47" t="str">
        <f t="shared" si="0"/>
        <v>55-59</v>
      </c>
      <c r="AB13" s="45">
        <f t="shared" si="1"/>
        <v>285387</v>
      </c>
      <c r="AC13" s="45">
        <f t="shared" si="2"/>
        <v>214283</v>
      </c>
      <c r="AD13" s="45">
        <f t="shared" si="3"/>
        <v>67571</v>
      </c>
      <c r="AE13" s="45">
        <f t="shared" si="11"/>
        <v>146712</v>
      </c>
      <c r="AF13" s="1">
        <f t="shared" si="4"/>
        <v>17424</v>
      </c>
      <c r="AG13" s="1">
        <f t="shared" si="5"/>
        <v>54209</v>
      </c>
    </row>
    <row r="14" spans="1:33" s="35" customFormat="1" x14ac:dyDescent="0.35">
      <c r="A14" s="57" t="s">
        <v>318</v>
      </c>
      <c r="B14" s="56">
        <v>271707</v>
      </c>
      <c r="C14" s="56">
        <v>203173</v>
      </c>
      <c r="D14" s="57">
        <v>74.8</v>
      </c>
      <c r="E14" s="56">
        <v>15241</v>
      </c>
      <c r="F14" s="57">
        <v>5.6</v>
      </c>
      <c r="G14" s="56">
        <v>218414</v>
      </c>
      <c r="I14" s="57" t="s">
        <v>318</v>
      </c>
      <c r="J14" s="56">
        <v>271707</v>
      </c>
      <c r="K14" s="56">
        <v>216027</v>
      </c>
      <c r="L14" s="57">
        <v>79.5</v>
      </c>
      <c r="M14" s="56">
        <v>102477</v>
      </c>
      <c r="N14" s="57">
        <v>37.700000000000003</v>
      </c>
      <c r="O14" s="56">
        <v>318504</v>
      </c>
      <c r="Q14" s="57" t="str">
        <f t="shared" si="6"/>
        <v>60-64</v>
      </c>
      <c r="R14" s="56">
        <f t="shared" si="7"/>
        <v>12854</v>
      </c>
      <c r="S14" s="56">
        <f t="shared" si="8"/>
        <v>87236</v>
      </c>
      <c r="T14" s="56">
        <f t="shared" si="9"/>
        <v>100090</v>
      </c>
      <c r="U14" s="62">
        <f t="shared" si="10"/>
        <v>2.8127837894022779E-2</v>
      </c>
      <c r="V14" s="66">
        <f t="shared" si="12"/>
        <v>676.52631578947364</v>
      </c>
      <c r="W14" s="66">
        <f t="shared" si="12"/>
        <v>4591.3684210526317</v>
      </c>
      <c r="X14" s="35">
        <f t="shared" si="13"/>
        <v>19</v>
      </c>
      <c r="Y14" s="73" t="s">
        <v>365</v>
      </c>
      <c r="AA14" s="47" t="str">
        <f t="shared" si="0"/>
        <v>60-64</v>
      </c>
      <c r="AB14" s="45">
        <f t="shared" si="1"/>
        <v>271707</v>
      </c>
      <c r="AC14" s="45">
        <f t="shared" si="2"/>
        <v>216027</v>
      </c>
      <c r="AD14" s="45">
        <f t="shared" si="3"/>
        <v>102477</v>
      </c>
      <c r="AE14" s="45">
        <f t="shared" si="11"/>
        <v>113550</v>
      </c>
      <c r="AF14" s="1">
        <f t="shared" si="4"/>
        <v>12854</v>
      </c>
      <c r="AG14" s="1">
        <f t="shared" si="5"/>
        <v>87236</v>
      </c>
    </row>
    <row r="15" spans="1:33" s="35" customFormat="1" x14ac:dyDescent="0.35">
      <c r="A15" s="54" t="s">
        <v>319</v>
      </c>
      <c r="B15" s="55">
        <v>217596</v>
      </c>
      <c r="C15" s="55">
        <v>176883</v>
      </c>
      <c r="D15" s="54">
        <v>81.3</v>
      </c>
      <c r="E15" s="55">
        <v>18744</v>
      </c>
      <c r="F15" s="54">
        <v>8.6</v>
      </c>
      <c r="G15" s="55">
        <v>195627</v>
      </c>
      <c r="I15" s="54" t="s">
        <v>319</v>
      </c>
      <c r="J15" s="55">
        <v>217596</v>
      </c>
      <c r="K15" s="55">
        <v>183428</v>
      </c>
      <c r="L15" s="54">
        <v>84.3</v>
      </c>
      <c r="M15" s="55">
        <v>111963</v>
      </c>
      <c r="N15" s="54">
        <v>51.4</v>
      </c>
      <c r="O15" s="55">
        <v>295391</v>
      </c>
      <c r="Q15" s="54" t="str">
        <f t="shared" si="6"/>
        <v>65-69</v>
      </c>
      <c r="R15" s="55">
        <f t="shared" si="7"/>
        <v>6545</v>
      </c>
      <c r="S15" s="55">
        <f t="shared" si="8"/>
        <v>93219</v>
      </c>
      <c r="T15" s="55">
        <f t="shared" si="9"/>
        <v>99764</v>
      </c>
      <c r="U15" s="58">
        <f t="shared" si="10"/>
        <v>1.4322133111590096E-2</v>
      </c>
      <c r="V15" s="55">
        <f t="shared" si="12"/>
        <v>344.4736842105263</v>
      </c>
      <c r="W15" s="55">
        <f t="shared" si="12"/>
        <v>4906.2631578947367</v>
      </c>
      <c r="X15" s="35">
        <f t="shared" si="13"/>
        <v>19</v>
      </c>
      <c r="Y15" s="51" t="s">
        <v>360</v>
      </c>
      <c r="Z15" s="2">
        <v>0.7</v>
      </c>
      <c r="AA15" s="47" t="str">
        <f t="shared" si="0"/>
        <v>65-69</v>
      </c>
      <c r="AB15" s="45">
        <f t="shared" si="1"/>
        <v>217596</v>
      </c>
      <c r="AC15" s="45">
        <f t="shared" si="2"/>
        <v>183428</v>
      </c>
      <c r="AD15" s="45">
        <f t="shared" si="3"/>
        <v>111963</v>
      </c>
      <c r="AE15" s="45">
        <f t="shared" si="11"/>
        <v>71465</v>
      </c>
      <c r="AF15" s="1">
        <f t="shared" si="4"/>
        <v>6545</v>
      </c>
      <c r="AG15" s="1">
        <f t="shared" si="5"/>
        <v>93219</v>
      </c>
    </row>
    <row r="16" spans="1:33" s="35" customFormat="1" x14ac:dyDescent="0.35">
      <c r="A16" s="57" t="s">
        <v>320</v>
      </c>
      <c r="B16" s="56">
        <v>166506</v>
      </c>
      <c r="C16" s="56">
        <v>137636</v>
      </c>
      <c r="D16" s="57">
        <v>82.7</v>
      </c>
      <c r="E16" s="56">
        <v>29959</v>
      </c>
      <c r="F16" s="57">
        <v>18</v>
      </c>
      <c r="G16" s="56">
        <v>167595</v>
      </c>
      <c r="I16" s="57" t="s">
        <v>320</v>
      </c>
      <c r="J16" s="56">
        <v>166506</v>
      </c>
      <c r="K16" s="56">
        <v>141694</v>
      </c>
      <c r="L16" s="57">
        <v>85.1</v>
      </c>
      <c r="M16" s="56">
        <v>102646</v>
      </c>
      <c r="N16" s="57">
        <v>61.6</v>
      </c>
      <c r="O16" s="56">
        <v>244340</v>
      </c>
      <c r="Q16" s="57" t="str">
        <f t="shared" si="6"/>
        <v>70-74</v>
      </c>
      <c r="R16" s="56">
        <f t="shared" si="7"/>
        <v>4058</v>
      </c>
      <c r="S16" s="56">
        <f t="shared" si="8"/>
        <v>72687</v>
      </c>
      <c r="T16" s="56">
        <f t="shared" si="9"/>
        <v>76745</v>
      </c>
      <c r="U16" s="62">
        <f t="shared" si="10"/>
        <v>8.8799413547490623E-3</v>
      </c>
      <c r="V16" s="66">
        <f t="shared" si="12"/>
        <v>213.57894736842104</v>
      </c>
      <c r="W16" s="66">
        <f t="shared" si="12"/>
        <v>3825.6315789473683</v>
      </c>
      <c r="X16" s="35">
        <f t="shared" si="13"/>
        <v>19</v>
      </c>
      <c r="Y16" s="50">
        <f>K22/J22</f>
        <v>0.69738314516425615</v>
      </c>
      <c r="Z16" s="2">
        <f>Y16/Z15</f>
        <v>0.99626163594893746</v>
      </c>
      <c r="AA16" s="48" t="str">
        <f t="shared" si="0"/>
        <v>70-74</v>
      </c>
      <c r="AB16" s="45">
        <f t="shared" si="1"/>
        <v>166506</v>
      </c>
      <c r="AC16" s="45">
        <f t="shared" si="2"/>
        <v>141694</v>
      </c>
      <c r="AD16" s="45">
        <f t="shared" si="3"/>
        <v>102646</v>
      </c>
      <c r="AE16" s="46">
        <f t="shared" si="11"/>
        <v>39048</v>
      </c>
      <c r="AF16" s="1">
        <f t="shared" si="4"/>
        <v>4058</v>
      </c>
      <c r="AG16" s="1">
        <f t="shared" si="5"/>
        <v>72687</v>
      </c>
    </row>
    <row r="17" spans="1:33" s="35" customFormat="1" x14ac:dyDescent="0.35">
      <c r="A17" s="54" t="s">
        <v>321</v>
      </c>
      <c r="B17" s="55">
        <v>107003</v>
      </c>
      <c r="C17" s="55">
        <v>90334</v>
      </c>
      <c r="D17" s="54">
        <v>84.4</v>
      </c>
      <c r="E17" s="55">
        <v>75463</v>
      </c>
      <c r="F17" s="54">
        <v>70.5</v>
      </c>
      <c r="G17" s="55">
        <v>165797</v>
      </c>
      <c r="I17" s="54" t="s">
        <v>321</v>
      </c>
      <c r="J17" s="55">
        <v>107003</v>
      </c>
      <c r="K17" s="55">
        <v>92069</v>
      </c>
      <c r="L17" s="54">
        <v>86</v>
      </c>
      <c r="M17" s="55">
        <v>81927</v>
      </c>
      <c r="N17" s="54">
        <v>76.599999999999994</v>
      </c>
      <c r="O17" s="55">
        <v>173996</v>
      </c>
      <c r="Q17" s="54" t="str">
        <f t="shared" si="6"/>
        <v>75-79</v>
      </c>
      <c r="R17" s="55">
        <f t="shared" si="7"/>
        <v>1735</v>
      </c>
      <c r="S17" s="55">
        <f t="shared" si="8"/>
        <v>6464</v>
      </c>
      <c r="T17" s="55">
        <f t="shared" si="9"/>
        <v>8199</v>
      </c>
      <c r="U17" s="58">
        <f t="shared" si="10"/>
        <v>3.7966235215597887E-3</v>
      </c>
      <c r="V17" s="55">
        <f t="shared" si="12"/>
        <v>91.315789473684205</v>
      </c>
      <c r="W17" s="55">
        <f t="shared" si="12"/>
        <v>340.21052631578948</v>
      </c>
      <c r="X17" s="35">
        <f t="shared" si="13"/>
        <v>19</v>
      </c>
      <c r="Y17" s="52" t="s">
        <v>361</v>
      </c>
      <c r="Z17" s="2">
        <v>0.7</v>
      </c>
      <c r="AA17" s="48" t="str">
        <f t="shared" si="0"/>
        <v>75-79</v>
      </c>
      <c r="AB17" s="45">
        <f t="shared" si="1"/>
        <v>107003</v>
      </c>
      <c r="AC17" s="45">
        <f t="shared" si="2"/>
        <v>92069</v>
      </c>
      <c r="AD17" s="45">
        <f t="shared" si="3"/>
        <v>81927</v>
      </c>
      <c r="AE17" s="46">
        <f t="shared" si="11"/>
        <v>10142</v>
      </c>
      <c r="AF17" s="1">
        <f t="shared" si="4"/>
        <v>1735</v>
      </c>
      <c r="AG17" s="1">
        <f t="shared" si="5"/>
        <v>6464</v>
      </c>
    </row>
    <row r="18" spans="1:33" s="35" customFormat="1" x14ac:dyDescent="0.35">
      <c r="A18" s="57" t="s">
        <v>322</v>
      </c>
      <c r="B18" s="56">
        <v>69877</v>
      </c>
      <c r="C18" s="56">
        <v>60261</v>
      </c>
      <c r="D18" s="57">
        <v>86.2</v>
      </c>
      <c r="E18" s="56">
        <v>51438</v>
      </c>
      <c r="F18" s="57">
        <v>73.599999999999994</v>
      </c>
      <c r="G18" s="56">
        <v>111699</v>
      </c>
      <c r="I18" s="57" t="s">
        <v>322</v>
      </c>
      <c r="J18" s="56">
        <v>69877</v>
      </c>
      <c r="K18" s="56">
        <v>61237</v>
      </c>
      <c r="L18" s="57">
        <v>87.6</v>
      </c>
      <c r="M18" s="56">
        <v>55246</v>
      </c>
      <c r="N18" s="57">
        <v>79.099999999999994</v>
      </c>
      <c r="O18" s="56">
        <v>116483</v>
      </c>
      <c r="Q18" s="57" t="str">
        <f t="shared" si="6"/>
        <v>80-84</v>
      </c>
      <c r="R18" s="56">
        <f t="shared" si="7"/>
        <v>976</v>
      </c>
      <c r="S18" s="56">
        <f t="shared" si="8"/>
        <v>3808</v>
      </c>
      <c r="T18" s="56">
        <f t="shared" si="9"/>
        <v>4784</v>
      </c>
      <c r="U18" s="62">
        <f t="shared" si="10"/>
        <v>2.1357374968543827E-3</v>
      </c>
      <c r="V18" s="66">
        <f t="shared" si="12"/>
        <v>51.368421052631582</v>
      </c>
      <c r="W18" s="66">
        <f t="shared" si="12"/>
        <v>200.42105263157896</v>
      </c>
      <c r="X18" s="35">
        <f t="shared" si="13"/>
        <v>19</v>
      </c>
      <c r="Y18" s="50">
        <f>M22/J22</f>
        <v>0.23079230652033433</v>
      </c>
      <c r="Z18" s="2">
        <f>Y18/Z17</f>
        <v>0.32970329502904905</v>
      </c>
      <c r="AA18" s="48" t="str">
        <f t="shared" si="0"/>
        <v>80-84</v>
      </c>
      <c r="AB18" s="45">
        <f t="shared" si="1"/>
        <v>69877</v>
      </c>
      <c r="AC18" s="45">
        <f t="shared" si="2"/>
        <v>61237</v>
      </c>
      <c r="AD18" s="45">
        <f t="shared" si="3"/>
        <v>55246</v>
      </c>
      <c r="AE18" s="46">
        <f t="shared" si="11"/>
        <v>5991</v>
      </c>
      <c r="AF18" s="1">
        <f t="shared" si="4"/>
        <v>976</v>
      </c>
      <c r="AG18" s="1">
        <f t="shared" si="5"/>
        <v>3808</v>
      </c>
    </row>
    <row r="19" spans="1:33" s="35" customFormat="1" x14ac:dyDescent="0.35">
      <c r="A19" s="54" t="s">
        <v>323</v>
      </c>
      <c r="B19" s="55">
        <v>44852</v>
      </c>
      <c r="C19" s="55">
        <v>38715</v>
      </c>
      <c r="D19" s="54">
        <v>86.3</v>
      </c>
      <c r="E19" s="55">
        <v>33679</v>
      </c>
      <c r="F19" s="54">
        <v>75.099999999999994</v>
      </c>
      <c r="G19" s="55">
        <v>72394</v>
      </c>
      <c r="I19" s="54" t="s">
        <v>323</v>
      </c>
      <c r="J19" s="55">
        <v>44852</v>
      </c>
      <c r="K19" s="55">
        <v>39192</v>
      </c>
      <c r="L19" s="54">
        <v>87.4</v>
      </c>
      <c r="M19" s="55">
        <v>35793</v>
      </c>
      <c r="N19" s="54">
        <v>79.8</v>
      </c>
      <c r="O19" s="55">
        <v>74985</v>
      </c>
      <c r="Q19" s="54" t="str">
        <f t="shared" si="6"/>
        <v>85-89</v>
      </c>
      <c r="R19" s="55">
        <f t="shared" si="7"/>
        <v>477</v>
      </c>
      <c r="S19" s="55">
        <f t="shared" si="8"/>
        <v>2114</v>
      </c>
      <c r="T19" s="55">
        <f t="shared" si="9"/>
        <v>2591</v>
      </c>
      <c r="U19" s="58">
        <f t="shared" si="10"/>
        <v>1.043797936474939E-3</v>
      </c>
      <c r="V19" s="55">
        <f t="shared" si="12"/>
        <v>25.105263157894736</v>
      </c>
      <c r="W19" s="55">
        <f t="shared" si="12"/>
        <v>111.26315789473684</v>
      </c>
      <c r="X19" s="35">
        <f t="shared" si="13"/>
        <v>19</v>
      </c>
      <c r="Y19" s="49" t="s">
        <v>364</v>
      </c>
      <c r="AA19" s="48" t="str">
        <f t="shared" si="0"/>
        <v>85-89</v>
      </c>
      <c r="AB19" s="45">
        <f t="shared" si="1"/>
        <v>44852</v>
      </c>
      <c r="AC19" s="45">
        <f t="shared" si="2"/>
        <v>39192</v>
      </c>
      <c r="AD19" s="45">
        <f t="shared" si="3"/>
        <v>35793</v>
      </c>
      <c r="AE19" s="46">
        <f t="shared" si="11"/>
        <v>3399</v>
      </c>
      <c r="AF19" s="1">
        <f t="shared" si="4"/>
        <v>477</v>
      </c>
      <c r="AG19" s="1">
        <f t="shared" si="5"/>
        <v>2114</v>
      </c>
    </row>
    <row r="20" spans="1:33" s="35" customFormat="1" x14ac:dyDescent="0.35">
      <c r="A20" s="57" t="s">
        <v>324</v>
      </c>
      <c r="B20" s="56">
        <v>28637</v>
      </c>
      <c r="C20" s="56">
        <v>24755</v>
      </c>
      <c r="D20" s="57">
        <v>86.4</v>
      </c>
      <c r="E20" s="56">
        <v>22005</v>
      </c>
      <c r="F20" s="57">
        <v>76.8</v>
      </c>
      <c r="G20" s="56">
        <v>46760</v>
      </c>
      <c r="I20" s="57" t="s">
        <v>324</v>
      </c>
      <c r="J20" s="56">
        <v>28637</v>
      </c>
      <c r="K20" s="56">
        <v>24987</v>
      </c>
      <c r="L20" s="57">
        <v>87.3</v>
      </c>
      <c r="M20" s="56">
        <v>23203</v>
      </c>
      <c r="N20" s="57">
        <v>81</v>
      </c>
      <c r="O20" s="56">
        <v>48190</v>
      </c>
      <c r="Q20" s="57" t="str">
        <f t="shared" si="6"/>
        <v>90+</v>
      </c>
      <c r="R20" s="56">
        <f t="shared" si="7"/>
        <v>232</v>
      </c>
      <c r="S20" s="56">
        <f t="shared" si="8"/>
        <v>1198</v>
      </c>
      <c r="T20" s="56">
        <f t="shared" si="9"/>
        <v>1430</v>
      </c>
      <c r="U20" s="62">
        <f t="shared" si="10"/>
        <v>5.0767530662932043E-4</v>
      </c>
      <c r="V20" s="66">
        <f t="shared" si="12"/>
        <v>12.210526315789474</v>
      </c>
      <c r="W20" s="66">
        <f t="shared" si="12"/>
        <v>63.05263157894737</v>
      </c>
      <c r="X20" s="35">
        <f t="shared" si="13"/>
        <v>19</v>
      </c>
      <c r="Y20" s="51" t="s">
        <v>360</v>
      </c>
      <c r="Z20" s="2">
        <v>0.7</v>
      </c>
      <c r="AA20" s="48" t="str">
        <f t="shared" si="0"/>
        <v>90+</v>
      </c>
      <c r="AB20" s="45">
        <f t="shared" si="1"/>
        <v>28637</v>
      </c>
      <c r="AC20" s="45">
        <f t="shared" si="2"/>
        <v>24987</v>
      </c>
      <c r="AD20" s="45">
        <f t="shared" si="3"/>
        <v>23203</v>
      </c>
      <c r="AE20" s="46">
        <f t="shared" si="11"/>
        <v>1784</v>
      </c>
      <c r="AF20" s="1">
        <f t="shared" si="4"/>
        <v>232</v>
      </c>
      <c r="AG20" s="1">
        <f t="shared" si="5"/>
        <v>1198</v>
      </c>
    </row>
    <row r="21" spans="1:33" s="35" customFormat="1" ht="15.5" customHeight="1" x14ac:dyDescent="0.35">
      <c r="A21" s="54" t="s">
        <v>325</v>
      </c>
      <c r="B21" s="54" t="s">
        <v>326</v>
      </c>
      <c r="C21" s="55">
        <v>22293</v>
      </c>
      <c r="D21" s="54" t="s">
        <v>326</v>
      </c>
      <c r="E21" s="55">
        <v>9320</v>
      </c>
      <c r="F21" s="54" t="s">
        <v>326</v>
      </c>
      <c r="G21" s="55">
        <v>31613</v>
      </c>
      <c r="I21" s="54" t="s">
        <v>325</v>
      </c>
      <c r="J21" s="54" t="s">
        <v>326</v>
      </c>
      <c r="K21" s="55">
        <v>61095</v>
      </c>
      <c r="L21" s="54" t="s">
        <v>326</v>
      </c>
      <c r="M21" s="55">
        <v>15093</v>
      </c>
      <c r="N21" s="54" t="s">
        <v>326</v>
      </c>
      <c r="O21" s="55">
        <v>76188</v>
      </c>
      <c r="Q21" s="54" t="str">
        <f t="shared" si="6"/>
        <v>Unknown</v>
      </c>
      <c r="R21" s="54">
        <f t="shared" si="7"/>
        <v>38802</v>
      </c>
      <c r="S21" s="54">
        <f t="shared" si="8"/>
        <v>5773</v>
      </c>
      <c r="T21" s="54">
        <f t="shared" si="9"/>
        <v>44575</v>
      </c>
      <c r="U21" s="58">
        <f t="shared" si="10"/>
        <v>8.4908695033753839E-2</v>
      </c>
      <c r="V21" s="55">
        <f t="shared" si="12"/>
        <v>2042.2105263157894</v>
      </c>
      <c r="W21" s="55">
        <f t="shared" si="12"/>
        <v>303.84210526315792</v>
      </c>
      <c r="X21" s="35">
        <f t="shared" si="13"/>
        <v>19</v>
      </c>
      <c r="Y21" s="50">
        <f>K23/J23</f>
        <v>0.59383851495187601</v>
      </c>
      <c r="Z21" s="2">
        <f>Y21/Z20</f>
        <v>0.84834073564553725</v>
      </c>
      <c r="AA21" s="47" t="str">
        <f t="shared" si="0"/>
        <v>Unknown</v>
      </c>
      <c r="AB21" s="45" t="str">
        <f t="shared" si="1"/>
        <v>NA</v>
      </c>
      <c r="AC21" s="45">
        <f t="shared" si="2"/>
        <v>61095</v>
      </c>
      <c r="AD21" s="45">
        <f t="shared" si="3"/>
        <v>15093</v>
      </c>
      <c r="AE21" s="45">
        <f t="shared" si="11"/>
        <v>46002</v>
      </c>
      <c r="AF21" s="1">
        <f t="shared" si="4"/>
        <v>38802</v>
      </c>
      <c r="AG21" s="1">
        <f t="shared" si="5"/>
        <v>5773</v>
      </c>
    </row>
    <row r="22" spans="1:33" s="35" customFormat="1" x14ac:dyDescent="0.35">
      <c r="A22" s="57" t="s">
        <v>327</v>
      </c>
      <c r="B22" s="56">
        <v>3806860</v>
      </c>
      <c r="C22" s="56">
        <v>2197855</v>
      </c>
      <c r="D22" s="57">
        <v>57.7</v>
      </c>
      <c r="E22" s="56">
        <v>354462</v>
      </c>
      <c r="F22" s="57">
        <v>9.3000000000000007</v>
      </c>
      <c r="G22" s="56">
        <v>2552317</v>
      </c>
      <c r="I22" s="57" t="s">
        <v>327</v>
      </c>
      <c r="J22" s="56">
        <v>3806860</v>
      </c>
      <c r="K22" s="56">
        <v>2654840</v>
      </c>
      <c r="L22" s="57">
        <v>69.7</v>
      </c>
      <c r="M22" s="56">
        <v>878594</v>
      </c>
      <c r="N22" s="57">
        <v>23.1</v>
      </c>
      <c r="O22" s="56">
        <v>3533434</v>
      </c>
      <c r="Q22" s="57" t="str">
        <f t="shared" si="6"/>
        <v>12+</v>
      </c>
      <c r="R22" s="60">
        <f>K22-C22</f>
        <v>456985</v>
      </c>
      <c r="S22" s="60">
        <f t="shared" si="8"/>
        <v>524132</v>
      </c>
      <c r="T22" s="63">
        <f t="shared" si="9"/>
        <v>981117</v>
      </c>
      <c r="U22" s="62">
        <f t="shared" si="10"/>
        <v>1</v>
      </c>
      <c r="V22" s="60">
        <f t="shared" si="12"/>
        <v>24051.842105263157</v>
      </c>
      <c r="W22" s="60">
        <f t="shared" si="12"/>
        <v>27585.894736842107</v>
      </c>
      <c r="X22" s="35">
        <f t="shared" si="13"/>
        <v>19</v>
      </c>
      <c r="Y22" s="52" t="s">
        <v>361</v>
      </c>
      <c r="Z22" s="2">
        <v>0.7</v>
      </c>
      <c r="AC22" s="38"/>
    </row>
    <row r="23" spans="1:33" s="35" customFormat="1" x14ac:dyDescent="0.35">
      <c r="A23" s="54" t="s">
        <v>328</v>
      </c>
      <c r="B23" s="55">
        <v>4470643</v>
      </c>
      <c r="C23" s="55">
        <v>2197855</v>
      </c>
      <c r="D23" s="54">
        <v>49.2</v>
      </c>
      <c r="E23" s="55">
        <v>354462</v>
      </c>
      <c r="F23" s="54">
        <v>7.9</v>
      </c>
      <c r="G23" s="55">
        <v>2552317</v>
      </c>
      <c r="I23" s="54" t="s">
        <v>328</v>
      </c>
      <c r="J23" s="55">
        <v>4470643</v>
      </c>
      <c r="K23" s="55">
        <v>2654840</v>
      </c>
      <c r="L23" s="54">
        <v>59.4</v>
      </c>
      <c r="M23" s="55">
        <v>878594</v>
      </c>
      <c r="N23" s="54">
        <v>19.600000000000001</v>
      </c>
      <c r="O23" s="55">
        <v>3533434</v>
      </c>
      <c r="Q23" s="54" t="str">
        <f t="shared" si="6"/>
        <v>ALL</v>
      </c>
      <c r="R23" s="60">
        <f t="shared" si="7"/>
        <v>456985</v>
      </c>
      <c r="S23" s="60">
        <f t="shared" si="8"/>
        <v>524132</v>
      </c>
      <c r="T23" s="63">
        <f t="shared" si="9"/>
        <v>981117</v>
      </c>
      <c r="U23" s="58">
        <f t="shared" si="10"/>
        <v>1</v>
      </c>
      <c r="V23" s="60">
        <f t="shared" si="12"/>
        <v>24051.842105263157</v>
      </c>
      <c r="W23" s="60">
        <f t="shared" si="12"/>
        <v>27585.894736842107</v>
      </c>
      <c r="X23" s="35">
        <f t="shared" si="13"/>
        <v>19</v>
      </c>
      <c r="Y23" s="50">
        <f>M23/J23</f>
        <v>0.19652519782948449</v>
      </c>
      <c r="Z23" s="2">
        <f>Y23/Z22</f>
        <v>0.28075028261354928</v>
      </c>
      <c r="AC23" s="2">
        <f>R22/K22</f>
        <v>0.17213278389658135</v>
      </c>
      <c r="AD23" s="2">
        <f>S22/M22</f>
        <v>0.59655768193272429</v>
      </c>
      <c r="AE23" s="2">
        <f>T22/O22</f>
        <v>0.27766671175972157</v>
      </c>
    </row>
    <row r="24" spans="1:33" ht="12" customHeight="1" x14ac:dyDescent="0.35"/>
  </sheetData>
  <mergeCells count="3">
    <mergeCell ref="A1:G1"/>
    <mergeCell ref="I1:O1"/>
    <mergeCell ref="Q1:W1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4C71E-89EB-4E2C-96A6-2C405AA5A498}">
  <dimension ref="A1:G8"/>
  <sheetViews>
    <sheetView workbookViewId="0">
      <selection activeCell="G7" sqref="G2:G7"/>
    </sheetView>
  </sheetViews>
  <sheetFormatPr defaultRowHeight="14.5" x14ac:dyDescent="0.35"/>
  <sheetData>
    <row r="1" spans="1:7" ht="24.5" thickBot="1" x14ac:dyDescent="0.4">
      <c r="A1" s="78" t="s">
        <v>370</v>
      </c>
      <c r="B1" s="25" t="s">
        <v>371</v>
      </c>
      <c r="C1" s="25" t="s">
        <v>372</v>
      </c>
      <c r="D1" s="25" t="s">
        <v>373</v>
      </c>
      <c r="E1" s="25" t="s">
        <v>326</v>
      </c>
      <c r="F1" s="25" t="s">
        <v>290</v>
      </c>
    </row>
    <row r="2" spans="1:7" ht="23.5" thickBot="1" x14ac:dyDescent="0.4">
      <c r="A2" s="79" t="s">
        <v>374</v>
      </c>
      <c r="B2" s="75">
        <v>585</v>
      </c>
      <c r="C2" s="75">
        <v>74</v>
      </c>
      <c r="D2" s="22">
        <v>20629</v>
      </c>
      <c r="E2" s="75">
        <v>0</v>
      </c>
      <c r="F2" s="22">
        <v>21288</v>
      </c>
      <c r="G2" s="2">
        <f t="shared" ref="G2:G7" si="0">C2/F2</f>
        <v>3.4761367906801953E-3</v>
      </c>
    </row>
    <row r="3" spans="1:7" ht="23.5" thickBot="1" x14ac:dyDescent="0.4">
      <c r="A3" s="80" t="s">
        <v>375</v>
      </c>
      <c r="B3" s="76">
        <v>110</v>
      </c>
      <c r="C3" s="76">
        <v>33</v>
      </c>
      <c r="D3" s="24">
        <v>5355</v>
      </c>
      <c r="E3" s="76">
        <v>0</v>
      </c>
      <c r="F3" s="24">
        <v>5498</v>
      </c>
      <c r="G3" s="2">
        <f t="shared" si="0"/>
        <v>6.0021826118588579E-3</v>
      </c>
    </row>
    <row r="4" spans="1:7" ht="23.5" thickBot="1" x14ac:dyDescent="0.4">
      <c r="A4" s="79" t="s">
        <v>376</v>
      </c>
      <c r="B4" s="75">
        <v>161</v>
      </c>
      <c r="C4" s="75">
        <v>100</v>
      </c>
      <c r="D4" s="22">
        <v>12235</v>
      </c>
      <c r="E4" s="75">
        <v>0</v>
      </c>
      <c r="F4" s="22">
        <v>12496</v>
      </c>
      <c r="G4" s="2">
        <f t="shared" si="0"/>
        <v>8.0025608194622278E-3</v>
      </c>
    </row>
    <row r="5" spans="1:7" ht="23.5" thickBot="1" x14ac:dyDescent="0.4">
      <c r="A5" s="80" t="s">
        <v>377</v>
      </c>
      <c r="B5" s="76">
        <v>205</v>
      </c>
      <c r="C5" s="76">
        <v>33</v>
      </c>
      <c r="D5" s="24">
        <v>6633</v>
      </c>
      <c r="E5" s="76">
        <v>0</v>
      </c>
      <c r="F5" s="24">
        <v>6871</v>
      </c>
      <c r="G5" s="2">
        <f t="shared" si="0"/>
        <v>4.8027943530781544E-3</v>
      </c>
    </row>
    <row r="6" spans="1:7" ht="23.5" thickBot="1" x14ac:dyDescent="0.4">
      <c r="A6" s="79" t="s">
        <v>378</v>
      </c>
      <c r="B6" s="75">
        <v>43</v>
      </c>
      <c r="C6" s="75">
        <v>18</v>
      </c>
      <c r="D6" s="22">
        <v>2685</v>
      </c>
      <c r="E6" s="75">
        <v>0</v>
      </c>
      <c r="F6" s="22">
        <v>2746</v>
      </c>
      <c r="G6" s="2">
        <f t="shared" si="0"/>
        <v>6.5549890750182084E-3</v>
      </c>
    </row>
    <row r="7" spans="1:7" ht="15" thickBot="1" x14ac:dyDescent="0.4">
      <c r="A7" s="80" t="s">
        <v>325</v>
      </c>
      <c r="B7" s="76">
        <v>0</v>
      </c>
      <c r="C7" s="76">
        <v>0</v>
      </c>
      <c r="D7" s="76">
        <v>0</v>
      </c>
      <c r="E7" s="76">
        <v>0</v>
      </c>
      <c r="F7" s="76">
        <v>0</v>
      </c>
      <c r="G7" s="2" t="e">
        <f t="shared" si="0"/>
        <v>#DIV/0!</v>
      </c>
    </row>
    <row r="8" spans="1:7" x14ac:dyDescent="0.35">
      <c r="A8" s="79" t="s">
        <v>379</v>
      </c>
      <c r="B8" s="22">
        <v>1104</v>
      </c>
      <c r="C8" s="75">
        <v>258</v>
      </c>
      <c r="D8" s="22">
        <v>47537</v>
      </c>
      <c r="E8" s="75">
        <v>0</v>
      </c>
      <c r="F8" s="22">
        <v>48899</v>
      </c>
      <c r="G8" s="2">
        <f>C8/F8</f>
        <v>5.276181517004438E-3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lga-coverage (1)</vt:lpstr>
      <vt:lpstr>Stats</vt:lpstr>
      <vt:lpstr>Change Tracking</vt:lpstr>
      <vt:lpstr>Sheet3</vt:lpstr>
      <vt:lpstr>Sheet1</vt:lpstr>
      <vt:lpstr>Sheet4</vt:lpstr>
      <vt:lpstr>Announce</vt:lpstr>
      <vt:lpstr>Sheet2</vt:lpstr>
      <vt:lpstr>Total</vt:lpstr>
      <vt:lpstr>Total_Web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Dickson</dc:creator>
  <cp:lastModifiedBy>david Dickson</cp:lastModifiedBy>
  <dcterms:created xsi:type="dcterms:W3CDTF">2021-05-26T20:16:27Z</dcterms:created>
  <dcterms:modified xsi:type="dcterms:W3CDTF">2021-10-27T02:45:20Z</dcterms:modified>
</cp:coreProperties>
</file>